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xr:revisionPtr revIDLastSave="0" documentId="8_{E82DE73E-7ECF-4D71-8CE6-AAE91526EC88}" xr6:coauthVersionLast="47" xr6:coauthVersionMax="47" xr10:uidLastSave="{00000000-0000-0000-0000-000000000000}"/>
  <bookViews>
    <workbookView xWindow="-110" yWindow="-110" windowWidth="19420" windowHeight="10420" activeTab="1" xr2:uid="{5C591B15-7D88-49F0-A954-19E0BBE45854}"/>
  </bookViews>
  <sheets>
    <sheet name="Balance General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2" l="1"/>
  <c r="H40" i="2" s="1"/>
  <c r="H44" i="2" s="1"/>
  <c r="H46" i="2" s="1"/>
  <c r="F37" i="2"/>
  <c r="F40" i="2" s="1"/>
  <c r="F44" i="2" s="1"/>
  <c r="F46" i="2" s="1"/>
  <c r="H35" i="2"/>
  <c r="F35" i="2"/>
  <c r="H28" i="2"/>
  <c r="F28" i="2"/>
  <c r="H23" i="2"/>
  <c r="F23" i="2"/>
  <c r="H17" i="2"/>
  <c r="F17" i="2"/>
  <c r="H15" i="2"/>
  <c r="F15" i="2"/>
  <c r="H10" i="2"/>
  <c r="F10" i="2"/>
  <c r="H41" i="1"/>
  <c r="F41" i="1"/>
  <c r="H33" i="1"/>
  <c r="F33" i="1"/>
  <c r="H29" i="1"/>
  <c r="H34" i="1" s="1"/>
  <c r="H42" i="1" s="1"/>
  <c r="F29" i="1"/>
  <c r="F34" i="1" s="1"/>
  <c r="F42" i="1" s="1"/>
  <c r="H22" i="1"/>
  <c r="F22" i="1"/>
  <c r="H21" i="1"/>
  <c r="F21" i="1"/>
  <c r="H14" i="1"/>
  <c r="F14" i="1"/>
</calcChain>
</file>

<file path=xl/sharedStrings.xml><?xml version="1.0" encoding="utf-8"?>
<sst xmlns="http://schemas.openxmlformats.org/spreadsheetml/2006/main" count="103" uniqueCount="71">
  <si>
    <t>ADMINISTRADORA DE FONDOS DE PENSIONES CRECER. S.A</t>
  </si>
  <si>
    <t>BALANCE GENERAL AL 31 DE OCTUBRE DE 2022 Y 31 DE DICIEMBRE DE 2021</t>
  </si>
  <si>
    <t>(Expresados en dólares de los Estados Unidos de América)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</si>
  <si>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</si>
  <si>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</si>
  <si>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</si>
  <si>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>$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</si>
  <si>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</si>
  <si>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</si>
  <si>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</si>
  <si>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</si>
  <si>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</si>
  <si>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</si>
  <si>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</si>
  <si>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</si>
  <si>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</si>
  <si>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</si>
  <si>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</si>
  <si>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</si>
  <si>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</si>
  <si>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</si>
  <si>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</si>
  <si>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</si>
  <si>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</si>
  <si>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</si>
  <si>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</si>
  <si>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</si>
  <si>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</si>
  <si>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</si>
  <si>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</si>
  <si>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</si>
  <si>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</si>
  <si>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</si>
  <si>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</si>
  <si>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</si>
  <si>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</si>
  <si>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FERNANDO JOSÉ ARTEAGA HERNÁNDEZ</t>
  </si>
  <si>
    <t>ROLANDO CISNEROS PINEDA</t>
  </si>
  <si>
    <t>GERMAN ENRIQUE BARRERA</t>
  </si>
  <si>
    <t>REPRESENTANTE LEGAL</t>
  </si>
  <si>
    <t>DIRECTOR DE GESTION HUMANA 
Y FINANZAS</t>
  </si>
  <si>
    <t>CONTADOR GENERAL</t>
  </si>
  <si>
    <t>ESTADO DE RESULTADOS DEL 1 DE ENERO AL 31 DE OCTUBRE</t>
  </si>
  <si>
    <t xml:space="preserve">INGRESOS POR ADMINISTRACION DE FONDOS                                 </t>
  </si>
  <si>
    <t>INGRESOS POR COMISIONES POR ADMINISTRACION DEL FONDO</t>
  </si>
  <si>
    <t xml:space="preserve">GASTOS POR ADMINISTRACION DE FONDOS DE PENSIONES                      </t>
  </si>
  <si>
    <t>PRIMA SEGUROS POR COBERTURA</t>
  </si>
  <si>
    <t>SUELDOS, COMISIONES Y PRESTACIONES A AGENTES DE SERVICIOS PREV.</t>
  </si>
  <si>
    <t>OTROS COSTOS DIRECTOS POR ACTIVO FIJO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</si>
  <si>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</si>
  <si>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</si>
  <si>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</si>
  <si>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</si>
  <si>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</si>
  <si>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                                                       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</si>
  <si>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</si>
  <si>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</si>
  <si>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</si>
  <si>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</si>
  <si>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</si>
  <si>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</si>
  <si>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</si>
  <si>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</si>
  <si>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</si>
  <si>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</si>
  <si>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</si>
  <si>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</si>
  <si>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>-</t>
  </si>
  <si>
    <t xml:space="preserve">UTILIDAD NETA DEL EJERCICIO                                           </t>
  </si>
  <si>
    <t>UTILIDAD POR ACCION</t>
  </si>
  <si>
    <t>DIRECTOR DE GESTION HUMANA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</si>
</sst>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9" fontId="3" fillId="3" borderId="0" xfId="0" applyNumberFormat="1" applyFont="1" applyFill="1"/>
    <xf numFmtId="0" fontId="3" fillId="3" borderId="0" xfId="0" applyFont="1" applyFill="1" applyAlignment="1">
      <alignment horizontal="center"/>
    </xf>
    <xf numFmtId="49" fontId="3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right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38" fontId="3" fillId="3" borderId="0" xfId="0" applyNumberFormat="1" applyFont="1" applyFill="1"/>
    <xf numFmtId="49" fontId="2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38" fontId="2" fillId="3" borderId="0" xfId="0" applyNumberFormat="1" applyFont="1" applyFill="1"/>
    <xf numFmtId="38" fontId="3" fillId="3" borderId="1" xfId="0" applyNumberFormat="1" applyFont="1" applyFill="1" applyBorder="1"/>
    <xf numFmtId="38" fontId="2" fillId="3" borderId="2" xfId="0" applyNumberFormat="1" applyFont="1" applyFill="1" applyBorder="1"/>
    <xf numFmtId="38" fontId="2" fillId="3" borderId="3" xfId="0" applyNumberFormat="1" applyFont="1" applyFill="1" applyBorder="1"/>
    <xf numFmtId="38" fontId="2" fillId="3" borderId="4" xfId="0" applyNumberFormat="1" applyFont="1" applyFill="1" applyBorder="1"/>
    <xf numFmtId="37" fontId="3" fillId="3" borderId="0" xfId="0" applyNumberFormat="1" applyFont="1" applyFill="1"/>
    <xf numFmtId="38" fontId="2" fillId="3" borderId="5" xfId="0" applyNumberFormat="1" applyFont="1" applyFill="1" applyBorder="1"/>
    <xf numFmtId="38" fontId="3" fillId="3" borderId="6" xfId="0" applyNumberFormat="1" applyFont="1" applyFill="1" applyBorder="1"/>
    <xf numFmtId="49" fontId="1" fillId="3" borderId="0" xfId="0" applyNumberFormat="1" applyFont="1" applyFill="1"/>
    <xf numFmtId="0" fontId="1" fillId="3" borderId="0" xfId="0" applyFont="1" applyFill="1" applyAlignment="1">
      <alignment horizontal="right"/>
    </xf>
    <xf numFmtId="38" fontId="1" fillId="3" borderId="0" xfId="0" applyNumberFormat="1" applyFont="1" applyFill="1"/>
    <xf numFmtId="49" fontId="3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49" fontId="5" fillId="3" borderId="0" xfId="0" applyNumberFormat="1" applyFont="1" applyFill="1"/>
    <xf numFmtId="49" fontId="6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 vertical="top" wrapText="1"/>
    </xf>
    <xf numFmtId="49" fontId="5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38" fontId="3" fillId="3" borderId="0" xfId="0" applyNumberFormat="1" applyFont="1" applyFill="1" applyAlignment="1">
      <alignment horizontal="right"/>
    </xf>
    <xf numFmtId="49" fontId="2" fillId="4" borderId="0" xfId="0" applyNumberFormat="1" applyFont="1" applyFill="1" applyAlignment="1">
      <alignment horizontal="left"/>
    </xf>
    <xf numFmtId="49" fontId="3" fillId="4" borderId="0" xfId="0" applyNumberFormat="1" applyFont="1" applyFill="1" applyAlignment="1">
      <alignment horizontal="left"/>
    </xf>
    <xf numFmtId="38" fontId="2" fillId="3" borderId="0" xfId="0" applyNumberFormat="1" applyFont="1" applyFill="1" applyAlignment="1">
      <alignment horizontal="right"/>
    </xf>
    <xf numFmtId="37" fontId="3" fillId="3" borderId="1" xfId="0" applyNumberFormat="1" applyFont="1" applyFill="1" applyBorder="1" applyAlignment="1">
      <alignment horizontal="right"/>
    </xf>
    <xf numFmtId="37" fontId="3" fillId="3" borderId="0" xfId="0" applyNumberFormat="1" applyFont="1" applyFill="1" applyAlignment="1">
      <alignment horizontal="right"/>
    </xf>
    <xf numFmtId="38" fontId="3" fillId="3" borderId="1" xfId="0" applyNumberFormat="1" applyFont="1" applyFill="1" applyBorder="1" applyAlignment="1">
      <alignment horizontal="right"/>
    </xf>
    <xf numFmtId="0" fontId="7" fillId="4" borderId="0" xfId="0" applyFont="1" applyFill="1"/>
    <xf numFmtId="37" fontId="2" fillId="3" borderId="0" xfId="0" applyNumberFormat="1" applyFont="1" applyFill="1" applyAlignment="1">
      <alignment horizontal="right"/>
    </xf>
    <xf numFmtId="37" fontId="2" fillId="3" borderId="2" xfId="0" applyNumberFormat="1" applyFont="1" applyFill="1" applyBorder="1" applyAlignment="1">
      <alignment horizontal="right"/>
    </xf>
    <xf numFmtId="38" fontId="2" fillId="3" borderId="2" xfId="0" applyNumberFormat="1" applyFont="1" applyFill="1" applyBorder="1" applyAlignment="1">
      <alignment horizontal="right"/>
    </xf>
    <xf numFmtId="38" fontId="2" fillId="3" borderId="5" xfId="0" applyNumberFormat="1" applyFont="1" applyFill="1" applyBorder="1" applyAlignment="1">
      <alignment horizontal="right"/>
    </xf>
    <xf numFmtId="49" fontId="2" fillId="3" borderId="0" xfId="0" applyNumberFormat="1" applyFont="1" applyFill="1"/>
    <xf numFmtId="49" fontId="2" fillId="3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right"/>
    </xf>
    <xf numFmtId="49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0</xdr:row>
      <xdr:rowOff>88557</xdr:rowOff>
    </xdr:from>
    <xdr:to>
      <xdr:col>3</xdr:col>
      <xdr:colOff>1771650</xdr:colOff>
      <xdr:row>1</xdr:row>
      <xdr:rowOff>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8FCBBB6-9599-41B5-BD60-4B482CAE9E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50" r="4326"/>
        <a:stretch/>
      </xdr:blipFill>
      <xdr:spPr>
        <a:xfrm>
          <a:off x="3076575" y="88557"/>
          <a:ext cx="1457325" cy="578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88557</xdr:rowOff>
    </xdr:from>
    <xdr:to>
      <xdr:col>3</xdr:col>
      <xdr:colOff>1647825</xdr:colOff>
      <xdr:row>1</xdr:row>
      <xdr:rowOff>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49A7EED4-408D-4B1B-A343-CCE44AEE1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50" r="4326"/>
        <a:stretch/>
      </xdr:blipFill>
      <xdr:spPr>
        <a:xfrm>
          <a:off x="2965450" y="88557"/>
          <a:ext cx="1457325" cy="578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983ED-FD67-4CA8-9BF9-C9DECA6993B8}">
  <sheetPr>
    <pageSetUpPr fitToPage="1"/>
  </sheetPr>
  <dimension ref="A1:K58"/>
  <sheetViews>
    <sheetView workbookViewId="0">
      <selection sqref="A1:XFD1048576"/>
    </sheetView>
  </sheetViews>
  <sheetFormatPr baseColWidth="10" defaultColWidth="0" defaultRowHeight="10" customHeight="1" zeroHeight="1" x14ac:dyDescent="0.2"/>
  <cols>
    <col min="1" max="1" width="1.7265625" style="22" customWidth="1"/>
    <col min="2" max="2" width="34" style="22" customWidth="1"/>
    <col min="3" max="3" width="3.81640625" style="22" customWidth="1"/>
    <col min="4" max="4" width="32.1796875" style="22" customWidth="1"/>
    <col min="5" max="5" width="3.26953125" style="23" customWidth="1"/>
    <col min="6" max="6" width="15.1796875" style="24" customWidth="1"/>
    <col min="7" max="7" width="3.26953125" style="23" customWidth="1"/>
    <col min="8" max="8" width="15.1796875" style="24" customWidth="1"/>
    <col min="9" max="10" width="11.453125" style="2" hidden="1" customWidth="1"/>
    <col min="11" max="11" width="0" style="2" hidden="1" customWidth="1"/>
    <col min="12" max="16384" width="11.453125" style="2" hidden="1"/>
  </cols>
  <sheetData>
    <row r="1" spans="1:8" ht="52.5" customHeight="1" x14ac:dyDescent="0.2">
      <c r="A1" s="1"/>
      <c r="B1" s="1"/>
      <c r="C1" s="1"/>
      <c r="D1" s="1"/>
      <c r="E1" s="1"/>
      <c r="F1" s="1"/>
      <c r="G1" s="1"/>
      <c r="H1" s="1"/>
    </row>
    <row r="2" spans="1:8" ht="13" x14ac:dyDescent="0.3">
      <c r="A2" s="3" t="s">
        <v>0</v>
      </c>
      <c r="B2" s="3"/>
      <c r="C2" s="3"/>
      <c r="D2" s="3"/>
      <c r="E2" s="3"/>
      <c r="F2" s="3"/>
      <c r="G2" s="3"/>
      <c r="H2" s="3"/>
    </row>
    <row r="3" spans="1:8" ht="12.75" customHeight="1" x14ac:dyDescent="0.3">
      <c r="A3" s="3" t="s">
        <v>1</v>
      </c>
      <c r="B3" s="3"/>
      <c r="C3" s="3"/>
      <c r="D3" s="3"/>
      <c r="E3" s="3"/>
      <c r="F3" s="3"/>
      <c r="G3" s="3"/>
      <c r="H3" s="3"/>
    </row>
    <row r="4" spans="1:8" ht="15" customHeight="1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8" ht="12.5" x14ac:dyDescent="0.25">
      <c r="A5" s="5"/>
      <c r="B5" s="6"/>
      <c r="C5" s="6"/>
      <c r="D5" s="6"/>
      <c r="E5" s="6"/>
      <c r="F5" s="6"/>
      <c r="G5" s="6"/>
      <c r="H5" s="6"/>
    </row>
    <row r="6" spans="1:8" ht="13" x14ac:dyDescent="0.3">
      <c r="A6" s="5"/>
      <c r="B6" s="7"/>
      <c r="C6" s="7"/>
      <c r="D6" s="7"/>
      <c r="E6" s="8"/>
      <c r="F6" s="9">
        <v>2022</v>
      </c>
      <c r="G6" s="10"/>
      <c r="H6" s="9">
        <v>2021</v>
      </c>
    </row>
    <row r="7" spans="1:8" ht="12.5" x14ac:dyDescent="0.25">
      <c r="A7" s="5"/>
      <c r="B7" s="7"/>
      <c r="C7" s="7"/>
      <c r="D7" s="7"/>
      <c r="E7" s="8"/>
      <c r="F7" s="11"/>
      <c r="G7" s="8"/>
      <c r="H7" s="11"/>
    </row>
    <row r="8" spans="1:8" ht="13" x14ac:dyDescent="0.3">
      <c r="A8" s="5"/>
      <c r="B8" s="12" t="s">
        <v>3</v>
      </c>
      <c r="C8" s="13"/>
      <c r="D8" s="13"/>
      <c r="E8" s="8"/>
      <c r="F8" s="14"/>
      <c r="G8" s="8"/>
      <c r="H8" s="14"/>
    </row>
    <row r="9" spans="1:8" ht="13" x14ac:dyDescent="0.3">
      <c r="A9" s="5"/>
      <c r="B9" s="12" t="s">
        <v>4</v>
      </c>
      <c r="C9" s="13"/>
      <c r="D9" s="13"/>
      <c r="E9" s="8"/>
      <c r="F9" s="14"/>
      <c r="G9" s="8"/>
      <c r="H9" s="14"/>
    </row>
    <row r="10" spans="1:8" ht="12.5" x14ac:dyDescent="0.25">
      <c r="A10" s="5"/>
      <c r="B10" s="13" t="s">
        <v>5</v>
      </c>
      <c r="C10" s="13"/>
      <c r="D10" s="13"/>
      <c r="E10" s="8" t="s">
        <v>6</v>
      </c>
      <c r="F10" s="11">
        <v>4096260</v>
      </c>
      <c r="G10" s="8" t="s">
        <v>6</v>
      </c>
      <c r="H10" s="11">
        <v>6931214</v>
      </c>
    </row>
    <row r="11" spans="1:8" ht="12.5" x14ac:dyDescent="0.25">
      <c r="A11" s="5"/>
      <c r="B11" s="13" t="s">
        <v>7</v>
      </c>
      <c r="C11" s="13"/>
      <c r="D11" s="13"/>
      <c r="E11" s="8"/>
      <c r="F11" s="11">
        <v>6415919</v>
      </c>
      <c r="G11" s="8"/>
      <c r="H11" s="11">
        <v>12945804</v>
      </c>
    </row>
    <row r="12" spans="1:8" ht="12.5" x14ac:dyDescent="0.25">
      <c r="A12" s="5"/>
      <c r="B12" s="13" t="s">
        <v>8</v>
      </c>
      <c r="C12" s="13"/>
      <c r="D12" s="13"/>
      <c r="E12" s="8"/>
      <c r="F12" s="11">
        <v>18768163</v>
      </c>
      <c r="G12" s="8"/>
      <c r="H12" s="11">
        <v>8722505</v>
      </c>
    </row>
    <row r="13" spans="1:8" ht="12.5" x14ac:dyDescent="0.25">
      <c r="A13" s="5"/>
      <c r="B13" s="13" t="s">
        <v>9</v>
      </c>
      <c r="C13" s="13"/>
      <c r="D13" s="13"/>
      <c r="E13" s="8"/>
      <c r="F13" s="15">
        <v>197518</v>
      </c>
      <c r="G13" s="8"/>
      <c r="H13" s="15">
        <v>21484</v>
      </c>
    </row>
    <row r="14" spans="1:8" ht="13" x14ac:dyDescent="0.3">
      <c r="A14" s="5"/>
      <c r="B14" s="12" t="s">
        <v>10</v>
      </c>
      <c r="C14" s="13"/>
      <c r="D14" s="13"/>
      <c r="E14" s="8"/>
      <c r="F14" s="16">
        <f>SUM(F10:F13)</f>
        <v>29477860</v>
      </c>
      <c r="G14" s="8"/>
      <c r="H14" s="16">
        <f>SUM(H10:H13)</f>
        <v>28621007</v>
      </c>
    </row>
    <row r="15" spans="1:8" ht="12.5" x14ac:dyDescent="0.25">
      <c r="A15" s="5"/>
      <c r="B15" s="7"/>
      <c r="C15" s="7"/>
      <c r="D15" s="7"/>
      <c r="E15" s="8"/>
      <c r="F15" s="11"/>
      <c r="G15" s="8"/>
      <c r="H15" s="11"/>
    </row>
    <row r="16" spans="1:8" ht="13" x14ac:dyDescent="0.3">
      <c r="A16" s="5"/>
      <c r="B16" s="12" t="s">
        <v>11</v>
      </c>
      <c r="C16" s="13"/>
      <c r="D16" s="13"/>
      <c r="E16" s="8"/>
      <c r="F16" s="14"/>
      <c r="G16" s="8"/>
      <c r="H16" s="14"/>
    </row>
    <row r="17" spans="1:8" ht="12.5" x14ac:dyDescent="0.25">
      <c r="A17" s="5"/>
      <c r="B17" s="13" t="s">
        <v>12</v>
      </c>
      <c r="C17" s="13"/>
      <c r="D17" s="13"/>
      <c r="E17" s="8"/>
      <c r="F17" s="11">
        <v>4976</v>
      </c>
      <c r="G17" s="8"/>
      <c r="H17" s="11">
        <v>3126</v>
      </c>
    </row>
    <row r="18" spans="1:8" ht="12.5" x14ac:dyDescent="0.25">
      <c r="A18" s="5"/>
      <c r="B18" s="13" t="s">
        <v>13</v>
      </c>
      <c r="C18" s="13"/>
      <c r="D18" s="13"/>
      <c r="E18" s="8"/>
      <c r="F18" s="11">
        <v>528574</v>
      </c>
      <c r="G18" s="8"/>
      <c r="H18" s="11">
        <v>732944</v>
      </c>
    </row>
    <row r="19" spans="1:8" ht="12.5" x14ac:dyDescent="0.25">
      <c r="A19" s="5"/>
      <c r="B19" s="13" t="s">
        <v>14</v>
      </c>
      <c r="C19" s="13"/>
      <c r="D19" s="13"/>
      <c r="E19" s="8"/>
      <c r="F19" s="11">
        <v>3247854</v>
      </c>
      <c r="G19" s="8"/>
      <c r="H19" s="11">
        <v>3187907</v>
      </c>
    </row>
    <row r="20" spans="1:8" ht="12.5" x14ac:dyDescent="0.25">
      <c r="A20" s="5"/>
      <c r="B20" s="13" t="s">
        <v>15</v>
      </c>
      <c r="C20" s="13"/>
      <c r="D20" s="13"/>
      <c r="E20" s="8"/>
      <c r="F20" s="15">
        <v>1253856</v>
      </c>
      <c r="G20" s="8"/>
      <c r="H20" s="15">
        <v>859942</v>
      </c>
    </row>
    <row r="21" spans="1:8" ht="13" x14ac:dyDescent="0.3">
      <c r="A21" s="5"/>
      <c r="B21" s="12" t="s">
        <v>16</v>
      </c>
      <c r="C21" s="13"/>
      <c r="D21" s="13"/>
      <c r="E21" s="8"/>
      <c r="F21" s="17">
        <f>SUM(F17:F20)</f>
        <v>5035260</v>
      </c>
      <c r="G21" s="8"/>
      <c r="H21" s="17">
        <f>SUM(H17:H20)</f>
        <v>4783919</v>
      </c>
    </row>
    <row r="22" spans="1:8" ht="13.5" thickBot="1" x14ac:dyDescent="0.35">
      <c r="A22" s="5"/>
      <c r="B22" s="12" t="s">
        <v>17</v>
      </c>
      <c r="C22" s="13"/>
      <c r="D22" s="13"/>
      <c r="E22" s="8" t="s">
        <v>6</v>
      </c>
      <c r="F22" s="18">
        <f>F14+F21</f>
        <v>34513120</v>
      </c>
      <c r="G22" s="8" t="s">
        <v>6</v>
      </c>
      <c r="H22" s="18">
        <f>H14+H21</f>
        <v>33404926</v>
      </c>
    </row>
    <row r="23" spans="1:8" ht="13" thickTop="1" x14ac:dyDescent="0.25">
      <c r="A23" s="5"/>
      <c r="B23" s="13"/>
      <c r="C23" s="13"/>
      <c r="D23" s="13"/>
      <c r="E23" s="8"/>
      <c r="F23" s="11"/>
      <c r="G23" s="8"/>
      <c r="H23" s="11"/>
    </row>
    <row r="24" spans="1:8" ht="13" x14ac:dyDescent="0.3">
      <c r="A24" s="5"/>
      <c r="B24" s="12" t="s">
        <v>18</v>
      </c>
      <c r="C24" s="13"/>
      <c r="D24" s="13"/>
      <c r="E24" s="8"/>
      <c r="F24" s="14"/>
      <c r="G24" s="8"/>
      <c r="H24" s="14"/>
    </row>
    <row r="25" spans="1:8" ht="12.5" x14ac:dyDescent="0.25">
      <c r="A25" s="5"/>
      <c r="B25" s="13"/>
      <c r="C25" s="13"/>
      <c r="D25" s="13"/>
      <c r="E25" s="8"/>
      <c r="F25" s="11"/>
      <c r="G25" s="8"/>
      <c r="H25" s="11"/>
    </row>
    <row r="26" spans="1:8" ht="13" x14ac:dyDescent="0.3">
      <c r="A26" s="5"/>
      <c r="B26" s="12" t="s">
        <v>19</v>
      </c>
      <c r="C26" s="13"/>
      <c r="D26" s="13"/>
      <c r="E26" s="8"/>
      <c r="F26" s="14"/>
      <c r="G26" s="8"/>
      <c r="H26" s="14"/>
    </row>
    <row r="27" spans="1:8" ht="12.5" x14ac:dyDescent="0.25">
      <c r="A27" s="5"/>
      <c r="B27" s="13" t="s">
        <v>20</v>
      </c>
      <c r="C27" s="13"/>
      <c r="D27" s="13"/>
      <c r="E27" s="8" t="s">
        <v>6</v>
      </c>
      <c r="F27" s="11">
        <v>7114541</v>
      </c>
      <c r="G27" s="8" t="s">
        <v>6</v>
      </c>
      <c r="H27" s="11">
        <v>6016168</v>
      </c>
    </row>
    <row r="28" spans="1:8" ht="12.5" x14ac:dyDescent="0.25">
      <c r="A28" s="5"/>
      <c r="B28" s="13" t="s">
        <v>21</v>
      </c>
      <c r="C28" s="13"/>
      <c r="D28" s="13"/>
      <c r="E28" s="8"/>
      <c r="F28" s="15">
        <v>4696095</v>
      </c>
      <c r="G28" s="8"/>
      <c r="H28" s="15">
        <v>3573886</v>
      </c>
    </row>
    <row r="29" spans="1:8" ht="13" x14ac:dyDescent="0.3">
      <c r="A29" s="5"/>
      <c r="B29" s="12" t="s">
        <v>22</v>
      </c>
      <c r="C29" s="13"/>
      <c r="D29" s="13"/>
      <c r="E29" s="8"/>
      <c r="F29" s="16">
        <f>SUM(F27:F28)</f>
        <v>11810636</v>
      </c>
      <c r="G29" s="8"/>
      <c r="H29" s="16">
        <f>SUM(H27:H28)</f>
        <v>9590054</v>
      </c>
    </row>
    <row r="30" spans="1:8" ht="12.5" x14ac:dyDescent="0.25">
      <c r="A30" s="5"/>
      <c r="B30" s="13"/>
      <c r="C30" s="13"/>
      <c r="D30" s="13"/>
      <c r="E30" s="8"/>
      <c r="F30" s="11"/>
      <c r="G30" s="8"/>
      <c r="H30" s="11"/>
    </row>
    <row r="31" spans="1:8" ht="13" x14ac:dyDescent="0.3">
      <c r="A31" s="5"/>
      <c r="B31" s="12" t="s">
        <v>23</v>
      </c>
      <c r="C31" s="13"/>
      <c r="D31" s="13"/>
      <c r="E31" s="8"/>
      <c r="F31" s="14"/>
      <c r="G31" s="8"/>
      <c r="H31" s="14"/>
    </row>
    <row r="32" spans="1:8" ht="12.5" x14ac:dyDescent="0.25">
      <c r="A32" s="5"/>
      <c r="B32" s="13" t="s">
        <v>24</v>
      </c>
      <c r="C32" s="13"/>
      <c r="D32" s="13"/>
      <c r="E32" s="8"/>
      <c r="F32" s="15">
        <v>979926</v>
      </c>
      <c r="G32" s="8"/>
      <c r="H32" s="15">
        <v>1030507</v>
      </c>
    </row>
    <row r="33" spans="1:8" ht="13" x14ac:dyDescent="0.3">
      <c r="A33" s="5"/>
      <c r="B33" s="12" t="s">
        <v>25</v>
      </c>
      <c r="C33" s="13"/>
      <c r="D33" s="13"/>
      <c r="E33" s="8"/>
      <c r="F33" s="17">
        <f>SUM(F32)</f>
        <v>979926</v>
      </c>
      <c r="G33" s="8"/>
      <c r="H33" s="17">
        <f>SUM(H32)</f>
        <v>1030507</v>
      </c>
    </row>
    <row r="34" spans="1:8" ht="13.5" thickBot="1" x14ac:dyDescent="0.35">
      <c r="A34" s="5"/>
      <c r="B34" s="12" t="s">
        <v>26</v>
      </c>
      <c r="C34" s="13"/>
      <c r="D34" s="13"/>
      <c r="E34" s="8" t="s">
        <v>6</v>
      </c>
      <c r="F34" s="18">
        <f>F29+F33</f>
        <v>12790562</v>
      </c>
      <c r="G34" s="8" t="s">
        <v>6</v>
      </c>
      <c r="H34" s="18">
        <f>H29+H33</f>
        <v>10620561</v>
      </c>
    </row>
    <row r="35" spans="1:8" ht="13" thickTop="1" x14ac:dyDescent="0.25">
      <c r="A35" s="5"/>
      <c r="B35" s="13"/>
      <c r="C35" s="13"/>
      <c r="D35" s="13"/>
      <c r="E35" s="8"/>
      <c r="F35" s="11"/>
      <c r="G35" s="8"/>
      <c r="H35" s="11"/>
    </row>
    <row r="36" spans="1:8" ht="13" x14ac:dyDescent="0.3">
      <c r="A36" s="5"/>
      <c r="B36" s="12" t="s">
        <v>27</v>
      </c>
      <c r="C36" s="13"/>
      <c r="D36" s="13"/>
      <c r="E36" s="8"/>
      <c r="F36" s="14"/>
      <c r="G36" s="8"/>
      <c r="H36" s="14"/>
    </row>
    <row r="37" spans="1:8" ht="12.5" x14ac:dyDescent="0.25">
      <c r="A37" s="5"/>
      <c r="B37" s="13" t="s">
        <v>28</v>
      </c>
      <c r="C37" s="13"/>
      <c r="D37" s="13"/>
      <c r="E37" s="8"/>
      <c r="F37" s="11">
        <v>10000000</v>
      </c>
      <c r="G37" s="8"/>
      <c r="H37" s="11">
        <v>10000000</v>
      </c>
    </row>
    <row r="38" spans="1:8" ht="12.5" x14ac:dyDescent="0.25">
      <c r="A38" s="5"/>
      <c r="B38" s="13" t="s">
        <v>29</v>
      </c>
      <c r="C38" s="13"/>
      <c r="D38" s="13"/>
      <c r="E38" s="8"/>
      <c r="F38" s="11">
        <v>2000000</v>
      </c>
      <c r="G38" s="8"/>
      <c r="H38" s="11">
        <v>2000000</v>
      </c>
    </row>
    <row r="39" spans="1:8" ht="12.5" x14ac:dyDescent="0.25">
      <c r="A39" s="5"/>
      <c r="B39" s="13" t="s">
        <v>30</v>
      </c>
      <c r="C39" s="13"/>
      <c r="D39" s="13"/>
      <c r="E39" s="8"/>
      <c r="F39" s="19">
        <v>-2839</v>
      </c>
      <c r="G39" s="8"/>
      <c r="H39" s="11">
        <v>1992</v>
      </c>
    </row>
    <row r="40" spans="1:8" ht="12.5" x14ac:dyDescent="0.25">
      <c r="A40" s="5"/>
      <c r="B40" s="13" t="s">
        <v>31</v>
      </c>
      <c r="C40" s="13"/>
      <c r="D40" s="13"/>
      <c r="E40" s="8"/>
      <c r="F40" s="15">
        <v>9725397</v>
      </c>
      <c r="G40" s="8"/>
      <c r="H40" s="15">
        <v>10782373</v>
      </c>
    </row>
    <row r="41" spans="1:8" ht="13" x14ac:dyDescent="0.3">
      <c r="A41" s="5"/>
      <c r="B41" s="12" t="s">
        <v>32</v>
      </c>
      <c r="C41" s="13"/>
      <c r="D41" s="13"/>
      <c r="E41" s="8"/>
      <c r="F41" s="17">
        <f>SUM(F37:F40)</f>
        <v>21722558</v>
      </c>
      <c r="G41" s="8"/>
      <c r="H41" s="17">
        <f>SUM(H37:H40)</f>
        <v>22784365</v>
      </c>
    </row>
    <row r="42" spans="1:8" ht="13.5" thickBot="1" x14ac:dyDescent="0.35">
      <c r="A42" s="5"/>
      <c r="B42" s="12" t="s">
        <v>33</v>
      </c>
      <c r="C42" s="13"/>
      <c r="D42" s="13"/>
      <c r="E42" s="8" t="s">
        <v>6</v>
      </c>
      <c r="F42" s="18">
        <f>F34+F41</f>
        <v>34513120</v>
      </c>
      <c r="G42" s="8" t="s">
        <v>6</v>
      </c>
      <c r="H42" s="18">
        <f>H34+H41</f>
        <v>33404926</v>
      </c>
    </row>
    <row r="43" spans="1:8" ht="13" thickTop="1" x14ac:dyDescent="0.25">
      <c r="A43" s="5"/>
      <c r="B43" s="13"/>
      <c r="C43" s="13"/>
      <c r="D43" s="13"/>
      <c r="E43" s="8"/>
      <c r="F43" s="11"/>
      <c r="G43" s="8"/>
      <c r="H43" s="11"/>
    </row>
    <row r="44" spans="1:8" ht="13.5" thickBot="1" x14ac:dyDescent="0.35">
      <c r="A44" s="5"/>
      <c r="B44" s="12" t="s">
        <v>34</v>
      </c>
      <c r="C44" s="13"/>
      <c r="D44" s="13"/>
      <c r="E44" s="8" t="s">
        <v>6</v>
      </c>
      <c r="F44" s="20">
        <v>702070</v>
      </c>
      <c r="G44" s="8" t="s">
        <v>6</v>
      </c>
      <c r="H44" s="20">
        <v>4073222</v>
      </c>
    </row>
    <row r="45" spans="1:8" ht="13" thickTop="1" x14ac:dyDescent="0.25">
      <c r="A45" s="5"/>
      <c r="B45" s="13"/>
      <c r="C45" s="13"/>
      <c r="D45" s="13"/>
      <c r="E45" s="8"/>
      <c r="F45" s="11"/>
      <c r="G45" s="8"/>
      <c r="H45" s="11"/>
    </row>
    <row r="46" spans="1:8" ht="13.5" thickBot="1" x14ac:dyDescent="0.35">
      <c r="A46" s="5"/>
      <c r="B46" s="12" t="s">
        <v>35</v>
      </c>
      <c r="C46" s="13"/>
      <c r="D46" s="13"/>
      <c r="E46" s="8" t="s">
        <v>6</v>
      </c>
      <c r="F46" s="20">
        <v>958813</v>
      </c>
      <c r="G46" s="8" t="s">
        <v>6</v>
      </c>
      <c r="H46" s="20">
        <v>1061643</v>
      </c>
    </row>
    <row r="47" spans="1:8" ht="13" thickTop="1" x14ac:dyDescent="0.25">
      <c r="A47" s="5"/>
      <c r="B47" s="13"/>
      <c r="C47" s="13"/>
      <c r="D47" s="13"/>
      <c r="E47" s="8"/>
      <c r="F47" s="21"/>
      <c r="G47" s="8"/>
      <c r="H47" s="21"/>
    </row>
    <row r="48" spans="1:8" ht="12.5" x14ac:dyDescent="0.25">
      <c r="A48" s="5"/>
      <c r="B48" s="13"/>
      <c r="C48" s="13"/>
      <c r="D48" s="13"/>
      <c r="E48" s="8"/>
      <c r="F48" s="11"/>
      <c r="G48" s="8"/>
      <c r="H48" s="11"/>
    </row>
    <row r="49" spans="1:8" ht="12.5" x14ac:dyDescent="0.25">
      <c r="A49" s="5"/>
      <c r="B49" s="7"/>
      <c r="C49" s="7"/>
      <c r="D49" s="7"/>
      <c r="E49" s="8"/>
      <c r="F49" s="11"/>
      <c r="G49" s="8"/>
      <c r="H49" s="11"/>
    </row>
    <row r="50" spans="1:8" ht="12.5" x14ac:dyDescent="0.25">
      <c r="A50" s="5"/>
      <c r="B50" s="7"/>
      <c r="C50" s="7"/>
      <c r="D50" s="7"/>
      <c r="E50" s="8"/>
      <c r="F50" s="11"/>
      <c r="G50" s="8"/>
      <c r="H50" s="11"/>
    </row>
    <row r="51" spans="1:8" ht="12.5" x14ac:dyDescent="0.25">
      <c r="A51" s="5"/>
      <c r="B51" s="7"/>
      <c r="C51" s="7"/>
      <c r="D51" s="7"/>
      <c r="E51" s="8"/>
      <c r="F51" s="11"/>
      <c r="G51" s="8"/>
      <c r="H51" s="11"/>
    </row>
    <row r="52" spans="1:8" x14ac:dyDescent="0.2"/>
    <row r="53" spans="1:8" x14ac:dyDescent="0.2"/>
    <row r="54" spans="1:8" x14ac:dyDescent="0.2"/>
    <row r="55" spans="1:8" ht="12.5" x14ac:dyDescent="0.25">
      <c r="A55" s="5"/>
      <c r="B55" s="25"/>
      <c r="C55" s="5"/>
      <c r="D55" s="25"/>
      <c r="E55" s="8"/>
      <c r="F55" s="26"/>
      <c r="G55" s="26"/>
      <c r="H55" s="26"/>
    </row>
    <row r="56" spans="1:8" ht="23" x14ac:dyDescent="0.25">
      <c r="A56" s="27"/>
      <c r="B56" s="28" t="s">
        <v>36</v>
      </c>
      <c r="C56" s="27"/>
      <c r="D56" s="28" t="s">
        <v>37</v>
      </c>
      <c r="E56" s="29"/>
      <c r="F56" s="30" t="s">
        <v>38</v>
      </c>
      <c r="G56" s="30"/>
      <c r="H56" s="30"/>
    </row>
    <row r="57" spans="1:8" ht="23" x14ac:dyDescent="0.25">
      <c r="A57" s="27"/>
      <c r="B57" s="31" t="s">
        <v>39</v>
      </c>
      <c r="C57" s="27"/>
      <c r="D57" s="31" t="s">
        <v>40</v>
      </c>
      <c r="E57" s="29"/>
      <c r="F57" s="32" t="s">
        <v>41</v>
      </c>
      <c r="G57" s="32"/>
      <c r="H57" s="32"/>
    </row>
    <row r="58" spans="1:8" x14ac:dyDescent="0.2"/>
  </sheetData>
  <sheetProtection algorithmName="SHA-512" hashValue="UJCeV5vkpQztHvSap3KZTXS0OfvTQsx/WKhhfCxMeVRekziWqEZLjcdadzLU0Ik6wdtT0M3Vjq5Dr0+AsWVXhA==" saltValue="Htf8R21zAB416Dwq8Y53LQ==" spinCount="100000" sheet="1" objects="1" scenarios="1"/>
  <mergeCells count="14">
    <mergeCell ref="F56:H56"/>
    <mergeCell ref="F57:H57"/>
    <mergeCell ref="B7:D7"/>
    <mergeCell ref="B15:D15"/>
    <mergeCell ref="B49:D49"/>
    <mergeCell ref="B50:D50"/>
    <mergeCell ref="B51:D51"/>
    <mergeCell ref="F55:H55"/>
    <mergeCell ref="A1:H1"/>
    <mergeCell ref="A2:H2"/>
    <mergeCell ref="A3:H3"/>
    <mergeCell ref="A4:H4"/>
    <mergeCell ref="B5:H5"/>
    <mergeCell ref="B6:D6"/>
  </mergeCells>
  <printOptions horizontalCentered="1"/>
  <pageMargins left="0.52" right="0.49" top="0.67" bottom="0.51" header="0" footer="0"/>
  <pageSetup scale="91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6A888-CFB4-4159-A794-AC00DF365F6E}">
  <sheetPr>
    <pageSetUpPr fitToPage="1"/>
  </sheetPr>
  <dimension ref="A1:K68"/>
  <sheetViews>
    <sheetView tabSelected="1" topLeftCell="A43" workbookViewId="0">
      <selection sqref="A1:H60"/>
    </sheetView>
  </sheetViews>
  <sheetFormatPr baseColWidth="10" defaultColWidth="0" defaultRowHeight="10" customHeight="1" zeroHeight="1" x14ac:dyDescent="0.2"/>
  <cols>
    <col min="1" max="1" width="1.7265625" style="22" customWidth="1"/>
    <col min="2" max="2" width="34.1796875" style="22" customWidth="1"/>
    <col min="3" max="3" width="3.81640625" style="22" customWidth="1"/>
    <col min="4" max="4" width="32.1796875" style="22" customWidth="1"/>
    <col min="5" max="5" width="3.26953125" style="23" customWidth="1"/>
    <col min="6" max="6" width="15.1796875" style="24" customWidth="1"/>
    <col min="7" max="7" width="3.26953125" style="23" customWidth="1"/>
    <col min="8" max="8" width="15.1796875" style="24" customWidth="1"/>
    <col min="9" max="10" width="11.453125" style="2" hidden="1" customWidth="1"/>
    <col min="11" max="11" width="0" style="2" hidden="1" customWidth="1"/>
    <col min="12" max="16384" width="11.453125" style="2" hidden="1"/>
  </cols>
  <sheetData>
    <row r="1" spans="1:8" ht="52.5" customHeight="1" x14ac:dyDescent="0.2">
      <c r="A1" s="1"/>
      <c r="B1" s="1"/>
      <c r="C1" s="1"/>
      <c r="D1" s="1"/>
      <c r="E1" s="1"/>
      <c r="F1" s="1"/>
      <c r="G1" s="1"/>
      <c r="H1" s="1"/>
    </row>
    <row r="2" spans="1:8" ht="13" x14ac:dyDescent="0.3">
      <c r="A2" s="3" t="s">
        <v>0</v>
      </c>
      <c r="B2" s="3"/>
      <c r="C2" s="3"/>
      <c r="D2" s="3"/>
      <c r="E2" s="3"/>
      <c r="F2" s="3"/>
      <c r="G2" s="3"/>
      <c r="H2" s="3"/>
    </row>
    <row r="3" spans="1:8" ht="12.75" customHeight="1" x14ac:dyDescent="0.3">
      <c r="A3" s="3" t="s">
        <v>42</v>
      </c>
      <c r="B3" s="3"/>
      <c r="C3" s="3"/>
      <c r="D3" s="3"/>
      <c r="E3" s="3"/>
      <c r="F3" s="3"/>
      <c r="G3" s="3"/>
      <c r="H3" s="3"/>
    </row>
    <row r="4" spans="1:8" ht="15" customHeight="1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8" ht="12.5" x14ac:dyDescent="0.25">
      <c r="A5" s="5"/>
      <c r="B5" s="6"/>
      <c r="C5" s="6"/>
      <c r="D5" s="6"/>
      <c r="E5" s="6"/>
      <c r="F5" s="6"/>
      <c r="G5" s="6"/>
      <c r="H5" s="6"/>
    </row>
    <row r="6" spans="1:8" ht="13" x14ac:dyDescent="0.3">
      <c r="A6" s="5"/>
      <c r="B6" s="7"/>
      <c r="C6" s="7"/>
      <c r="D6" s="7"/>
      <c r="E6" s="8"/>
      <c r="F6" s="9">
        <v>2022</v>
      </c>
      <c r="G6" s="10"/>
      <c r="H6" s="9">
        <v>2021</v>
      </c>
    </row>
    <row r="7" spans="1:8" ht="12.5" x14ac:dyDescent="0.25">
      <c r="A7" s="5"/>
      <c r="B7" s="7"/>
      <c r="C7" s="7"/>
      <c r="D7" s="7"/>
      <c r="E7" s="8"/>
      <c r="F7" s="33"/>
      <c r="G7" s="8"/>
      <c r="H7" s="33"/>
    </row>
    <row r="8" spans="1:8" ht="13" x14ac:dyDescent="0.3">
      <c r="A8" s="5"/>
      <c r="B8" s="34" t="s">
        <v>43</v>
      </c>
      <c r="C8" s="35"/>
      <c r="D8" s="35"/>
      <c r="E8" s="8"/>
      <c r="F8" s="36"/>
      <c r="G8" s="8"/>
      <c r="H8" s="36"/>
    </row>
    <row r="9" spans="1:8" ht="12.5" x14ac:dyDescent="0.25">
      <c r="A9" s="5"/>
      <c r="B9" s="35" t="s">
        <v>44</v>
      </c>
      <c r="C9" s="35"/>
      <c r="D9" s="35"/>
      <c r="E9" s="8" t="s">
        <v>6</v>
      </c>
      <c r="F9" s="37">
        <v>60050219</v>
      </c>
      <c r="G9" s="38" t="s">
        <v>6</v>
      </c>
      <c r="H9" s="39">
        <v>54775865</v>
      </c>
    </row>
    <row r="10" spans="1:8" ht="17" x14ac:dyDescent="0.4">
      <c r="A10" s="5"/>
      <c r="B10" s="40"/>
      <c r="C10" s="35"/>
      <c r="D10" s="35"/>
      <c r="E10" s="8"/>
      <c r="F10" s="41">
        <f>+F9</f>
        <v>60050219</v>
      </c>
      <c r="G10" s="38"/>
      <c r="H10" s="41">
        <f>SUM(H9)</f>
        <v>54775865</v>
      </c>
    </row>
    <row r="11" spans="1:8" ht="13" x14ac:dyDescent="0.3">
      <c r="A11" s="5"/>
      <c r="B11" s="34" t="s">
        <v>45</v>
      </c>
      <c r="C11" s="35"/>
      <c r="D11" s="35"/>
      <c r="E11" s="8"/>
      <c r="F11" s="41"/>
      <c r="G11" s="38"/>
      <c r="H11" s="41"/>
    </row>
    <row r="12" spans="1:8" ht="12.5" x14ac:dyDescent="0.25">
      <c r="A12" s="5"/>
      <c r="B12" s="35" t="s">
        <v>46</v>
      </c>
      <c r="C12" s="35"/>
      <c r="D12" s="35"/>
      <c r="E12" s="8"/>
      <c r="F12" s="38">
        <v>31768972</v>
      </c>
      <c r="G12" s="38"/>
      <c r="H12" s="33">
        <v>28379687</v>
      </c>
    </row>
    <row r="13" spans="1:8" ht="12.5" x14ac:dyDescent="0.25">
      <c r="A13" s="5"/>
      <c r="B13" s="35" t="s">
        <v>47</v>
      </c>
      <c r="C13" s="35"/>
      <c r="D13" s="35"/>
      <c r="E13" s="8"/>
      <c r="F13" s="38">
        <v>1039353</v>
      </c>
      <c r="G13" s="38"/>
      <c r="H13" s="33">
        <v>1153371</v>
      </c>
    </row>
    <row r="14" spans="1:8" ht="12.5" x14ac:dyDescent="0.25">
      <c r="A14" s="5"/>
      <c r="B14" s="13" t="s">
        <v>48</v>
      </c>
      <c r="C14" s="13"/>
      <c r="D14" s="13"/>
      <c r="E14" s="8"/>
      <c r="F14" s="37">
        <v>1811326.16</v>
      </c>
      <c r="G14" s="38"/>
      <c r="H14" s="39">
        <v>1796665</v>
      </c>
    </row>
    <row r="15" spans="1:8" ht="13" x14ac:dyDescent="0.3">
      <c r="A15" s="5"/>
      <c r="B15" s="13"/>
      <c r="C15" s="13"/>
      <c r="D15" s="13"/>
      <c r="E15" s="8"/>
      <c r="F15" s="41">
        <f>SUM(F12:F14)</f>
        <v>34619651.159999996</v>
      </c>
      <c r="G15" s="38"/>
      <c r="H15" s="42">
        <f>SUM(H12:H14)</f>
        <v>31329723</v>
      </c>
    </row>
    <row r="16" spans="1:8" ht="13" x14ac:dyDescent="0.3">
      <c r="A16" s="5"/>
      <c r="B16" s="12"/>
      <c r="C16" s="13"/>
      <c r="D16" s="13"/>
      <c r="E16" s="8"/>
      <c r="F16" s="41"/>
      <c r="G16" s="38"/>
      <c r="H16" s="41"/>
    </row>
    <row r="17" spans="1:8" ht="13" x14ac:dyDescent="0.3">
      <c r="A17" s="5"/>
      <c r="B17" s="12" t="s">
        <v>49</v>
      </c>
      <c r="C17" s="13"/>
      <c r="D17" s="13"/>
      <c r="E17" s="8" t="s">
        <v>6</v>
      </c>
      <c r="F17" s="36">
        <f>F9-F15</f>
        <v>25430567.840000004</v>
      </c>
      <c r="G17" s="8" t="s">
        <v>6</v>
      </c>
      <c r="H17" s="36">
        <f>H9-H15</f>
        <v>23446142</v>
      </c>
    </row>
    <row r="18" spans="1:8" ht="12.5" x14ac:dyDescent="0.25">
      <c r="A18" s="5"/>
      <c r="B18" s="7"/>
      <c r="C18" s="7"/>
      <c r="D18" s="7"/>
      <c r="E18" s="8"/>
      <c r="F18" s="33"/>
      <c r="G18" s="8"/>
      <c r="H18" s="33"/>
    </row>
    <row r="19" spans="1:8" ht="13" x14ac:dyDescent="0.3">
      <c r="A19" s="5"/>
      <c r="B19" s="12" t="s">
        <v>50</v>
      </c>
      <c r="C19" s="13"/>
      <c r="D19" s="13"/>
      <c r="E19" s="8"/>
      <c r="F19" s="36"/>
      <c r="G19" s="8"/>
      <c r="H19" s="36"/>
    </row>
    <row r="20" spans="1:8" ht="12.5" x14ac:dyDescent="0.25">
      <c r="A20" s="5"/>
      <c r="B20" s="13" t="s">
        <v>51</v>
      </c>
      <c r="C20" s="13"/>
      <c r="D20" s="13"/>
      <c r="E20" s="8"/>
      <c r="F20" s="33">
        <v>11259917</v>
      </c>
      <c r="G20" s="8"/>
      <c r="H20" s="33">
        <v>11741769</v>
      </c>
    </row>
    <row r="21" spans="1:8" ht="12.5" x14ac:dyDescent="0.25">
      <c r="A21" s="5"/>
      <c r="B21" s="13" t="s">
        <v>52</v>
      </c>
      <c r="C21" s="13"/>
      <c r="D21" s="13"/>
      <c r="E21" s="8"/>
      <c r="F21" s="33">
        <v>1401386</v>
      </c>
      <c r="G21" s="8"/>
      <c r="H21" s="33">
        <v>1385603</v>
      </c>
    </row>
    <row r="22" spans="1:8" ht="12.5" x14ac:dyDescent="0.25">
      <c r="A22" s="5"/>
      <c r="B22" s="13" t="s">
        <v>53</v>
      </c>
      <c r="C22" s="13"/>
      <c r="D22" s="13"/>
      <c r="E22" s="8"/>
      <c r="F22" s="39">
        <v>2430</v>
      </c>
      <c r="G22" s="8"/>
      <c r="H22" s="39">
        <v>28510</v>
      </c>
    </row>
    <row r="23" spans="1:8" ht="13" x14ac:dyDescent="0.3">
      <c r="A23" s="5"/>
      <c r="B23" s="12" t="s">
        <v>54</v>
      </c>
      <c r="C23" s="13"/>
      <c r="D23" s="13"/>
      <c r="E23" s="8"/>
      <c r="F23" s="43">
        <f>SUM(F20:F22)</f>
        <v>12663733</v>
      </c>
      <c r="G23" s="8"/>
      <c r="H23" s="43">
        <f>SUM(H20:H22)</f>
        <v>13155882</v>
      </c>
    </row>
    <row r="24" spans="1:8" ht="12.5" x14ac:dyDescent="0.25">
      <c r="A24" s="5"/>
      <c r="B24" s="13"/>
      <c r="C24" s="13"/>
      <c r="D24" s="13"/>
      <c r="E24" s="8"/>
      <c r="F24" s="33"/>
      <c r="G24" s="8"/>
      <c r="H24" s="33"/>
    </row>
    <row r="25" spans="1:8" ht="13" x14ac:dyDescent="0.3">
      <c r="A25" s="5"/>
      <c r="B25" s="12" t="s">
        <v>55</v>
      </c>
      <c r="C25" s="13"/>
      <c r="D25" s="13"/>
      <c r="E25" s="8"/>
      <c r="F25" s="36"/>
      <c r="G25" s="8"/>
      <c r="H25" s="36"/>
    </row>
    <row r="26" spans="1:8" ht="12.5" x14ac:dyDescent="0.25">
      <c r="A26" s="5"/>
      <c r="B26" s="13" t="s">
        <v>56</v>
      </c>
      <c r="C26" s="13"/>
      <c r="D26" s="13"/>
      <c r="E26" s="8"/>
      <c r="F26" s="33">
        <v>735</v>
      </c>
      <c r="G26" s="8"/>
      <c r="H26" s="33">
        <v>798</v>
      </c>
    </row>
    <row r="27" spans="1:8" ht="12.5" x14ac:dyDescent="0.25">
      <c r="A27" s="5"/>
      <c r="B27" s="13" t="s">
        <v>57</v>
      </c>
      <c r="C27" s="13"/>
      <c r="D27" s="13"/>
      <c r="E27" s="8"/>
      <c r="F27" s="37">
        <v>-670418</v>
      </c>
      <c r="G27" s="8"/>
      <c r="H27" s="37">
        <v>-705177</v>
      </c>
    </row>
    <row r="28" spans="1:8" ht="13" x14ac:dyDescent="0.3">
      <c r="A28" s="5"/>
      <c r="B28" s="12" t="s">
        <v>54</v>
      </c>
      <c r="C28" s="13"/>
      <c r="D28" s="13"/>
      <c r="E28" s="8"/>
      <c r="F28" s="42">
        <f>SUM(F26:F27)</f>
        <v>-669683</v>
      </c>
      <c r="G28" s="8"/>
      <c r="H28" s="42">
        <f>SUM(H26:H27)</f>
        <v>-704379</v>
      </c>
    </row>
    <row r="29" spans="1:8" ht="12.5" x14ac:dyDescent="0.25">
      <c r="A29" s="5"/>
      <c r="B29" s="13"/>
      <c r="C29" s="13"/>
      <c r="D29" s="13"/>
      <c r="E29" s="8"/>
      <c r="F29" s="33"/>
      <c r="G29" s="8"/>
      <c r="H29" s="33"/>
    </row>
    <row r="30" spans="1:8" ht="13" x14ac:dyDescent="0.3">
      <c r="A30" s="5"/>
      <c r="B30" s="12" t="s">
        <v>58</v>
      </c>
      <c r="C30" s="13"/>
      <c r="D30" s="13"/>
      <c r="E30" s="8"/>
      <c r="F30" s="36"/>
      <c r="G30" s="8"/>
      <c r="H30" s="36"/>
    </row>
    <row r="31" spans="1:8" ht="12.5" x14ac:dyDescent="0.25">
      <c r="A31" s="5"/>
      <c r="B31" s="13" t="s">
        <v>59</v>
      </c>
      <c r="C31" s="13"/>
      <c r="D31" s="13"/>
      <c r="E31" s="8"/>
      <c r="F31" s="38">
        <v>33970</v>
      </c>
      <c r="G31" s="8"/>
      <c r="H31" s="38">
        <v>30527</v>
      </c>
    </row>
    <row r="32" spans="1:8" ht="12.5" x14ac:dyDescent="0.25">
      <c r="A32" s="5"/>
      <c r="B32" s="13" t="s">
        <v>60</v>
      </c>
      <c r="C32" s="13"/>
      <c r="D32" s="13"/>
      <c r="E32" s="8"/>
      <c r="F32" s="38">
        <v>-5354</v>
      </c>
      <c r="G32" s="8"/>
      <c r="H32" s="38">
        <v>-3966</v>
      </c>
    </row>
    <row r="33" spans="1:8" ht="12.5" x14ac:dyDescent="0.25">
      <c r="A33" s="5"/>
      <c r="B33" s="13" t="s">
        <v>61</v>
      </c>
      <c r="C33" s="13"/>
      <c r="D33" s="13"/>
      <c r="E33" s="8"/>
      <c r="F33" s="38">
        <v>46648</v>
      </c>
      <c r="G33" s="8"/>
      <c r="H33" s="38">
        <v>75520</v>
      </c>
    </row>
    <row r="34" spans="1:8" ht="12.5" x14ac:dyDescent="0.25">
      <c r="A34" s="5"/>
      <c r="B34" s="13" t="s">
        <v>62</v>
      </c>
      <c r="C34" s="13"/>
      <c r="D34" s="13"/>
      <c r="E34" s="8"/>
      <c r="F34" s="37">
        <v>-83566</v>
      </c>
      <c r="G34" s="8"/>
      <c r="H34" s="37">
        <v>-3206426</v>
      </c>
    </row>
    <row r="35" spans="1:8" ht="13" x14ac:dyDescent="0.3">
      <c r="A35" s="5"/>
      <c r="B35" s="12" t="s">
        <v>54</v>
      </c>
      <c r="C35" s="13"/>
      <c r="D35" s="13"/>
      <c r="E35" s="8"/>
      <c r="F35" s="42">
        <f>SUM(F31:F34)</f>
        <v>-8302</v>
      </c>
      <c r="G35" s="8"/>
      <c r="H35" s="42">
        <f>SUM(H31:H34)</f>
        <v>-3104345</v>
      </c>
    </row>
    <row r="36" spans="1:8" ht="12.5" x14ac:dyDescent="0.25">
      <c r="A36" s="5"/>
      <c r="B36" s="13"/>
      <c r="C36" s="13"/>
      <c r="D36" s="13"/>
      <c r="E36" s="8"/>
      <c r="F36" s="33"/>
      <c r="G36" s="8"/>
      <c r="H36" s="33"/>
    </row>
    <row r="37" spans="1:8" ht="13" x14ac:dyDescent="0.3">
      <c r="A37" s="5"/>
      <c r="B37" s="12" t="s">
        <v>63</v>
      </c>
      <c r="C37" s="13"/>
      <c r="D37" s="13"/>
      <c r="E37" s="8" t="s">
        <v>6</v>
      </c>
      <c r="F37" s="41">
        <f>F9-F15-F23-F28-F35</f>
        <v>13444819.840000004</v>
      </c>
      <c r="G37" s="8" t="s">
        <v>6</v>
      </c>
      <c r="H37" s="41">
        <f>H9-H15-H23-H28-H35</f>
        <v>14098984</v>
      </c>
    </row>
    <row r="38" spans="1:8" ht="12.5" x14ac:dyDescent="0.25">
      <c r="A38" s="5"/>
      <c r="B38" s="13"/>
      <c r="C38" s="13"/>
      <c r="D38" s="13"/>
      <c r="E38" s="8"/>
      <c r="F38" s="33"/>
      <c r="G38" s="8"/>
      <c r="H38" s="33"/>
    </row>
    <row r="39" spans="1:8" ht="12.5" x14ac:dyDescent="0.25">
      <c r="A39" s="5"/>
      <c r="B39" s="13" t="s">
        <v>64</v>
      </c>
      <c r="C39" s="13"/>
      <c r="D39" s="13"/>
      <c r="E39" s="8"/>
      <c r="F39" s="39">
        <v>3725438</v>
      </c>
      <c r="G39" s="8"/>
      <c r="H39" s="39">
        <v>4075801</v>
      </c>
    </row>
    <row r="40" spans="1:8" ht="13" x14ac:dyDescent="0.3">
      <c r="A40" s="5"/>
      <c r="B40" s="12" t="s">
        <v>65</v>
      </c>
      <c r="C40" s="13"/>
      <c r="D40" s="13"/>
      <c r="E40" s="8" t="s">
        <v>6</v>
      </c>
      <c r="F40" s="41">
        <f>F37-F39</f>
        <v>9719381.8400000036</v>
      </c>
      <c r="G40" s="8" t="s">
        <v>6</v>
      </c>
      <c r="H40" s="41">
        <f>H37-H39</f>
        <v>10023183</v>
      </c>
    </row>
    <row r="41" spans="1:8" ht="12.5" x14ac:dyDescent="0.25">
      <c r="A41" s="5"/>
      <c r="B41" s="13"/>
      <c r="C41" s="13"/>
      <c r="D41" s="13"/>
      <c r="E41" s="8"/>
      <c r="F41" s="33"/>
      <c r="G41" s="8"/>
      <c r="H41" s="33"/>
    </row>
    <row r="42" spans="1:8" ht="12.5" x14ac:dyDescent="0.25">
      <c r="A42" s="5"/>
      <c r="B42" s="13" t="s">
        <v>66</v>
      </c>
      <c r="C42" s="13"/>
      <c r="D42" s="13"/>
      <c r="E42" s="8"/>
      <c r="F42" s="37">
        <v>-6015</v>
      </c>
      <c r="G42" s="8"/>
      <c r="H42" s="37" t="s">
        <v>67</v>
      </c>
    </row>
    <row r="43" spans="1:8" ht="12.5" x14ac:dyDescent="0.25">
      <c r="A43" s="5"/>
      <c r="B43" s="13"/>
      <c r="C43" s="13"/>
      <c r="D43" s="13"/>
      <c r="E43" s="8"/>
      <c r="F43" s="33"/>
      <c r="G43" s="8"/>
      <c r="H43" s="33"/>
    </row>
    <row r="44" spans="1:8" ht="13.5" thickBot="1" x14ac:dyDescent="0.35">
      <c r="A44" s="5"/>
      <c r="B44" s="12" t="s">
        <v>68</v>
      </c>
      <c r="C44" s="13"/>
      <c r="D44" s="13"/>
      <c r="E44" s="8" t="s">
        <v>6</v>
      </c>
      <c r="F44" s="44">
        <f>F40-F42</f>
        <v>9725396.8400000036</v>
      </c>
      <c r="G44" s="8" t="s">
        <v>6</v>
      </c>
      <c r="H44" s="44">
        <f>H40</f>
        <v>10023183</v>
      </c>
    </row>
    <row r="45" spans="1:8" ht="13" thickTop="1" x14ac:dyDescent="0.25">
      <c r="A45" s="5"/>
      <c r="B45" s="13"/>
      <c r="C45" s="13"/>
      <c r="D45" s="13"/>
      <c r="E45" s="8"/>
      <c r="F45" s="33"/>
      <c r="G45" s="8"/>
      <c r="H45" s="33"/>
    </row>
    <row r="46" spans="1:8" ht="13" x14ac:dyDescent="0.3">
      <c r="A46" s="45"/>
      <c r="B46" s="46" t="s">
        <v>69</v>
      </c>
      <c r="C46" s="46"/>
      <c r="D46" s="46"/>
      <c r="E46" s="10"/>
      <c r="F46" s="47">
        <f>F44/1000000</f>
        <v>9.7253968400000037</v>
      </c>
      <c r="G46" s="10"/>
      <c r="H46" s="47">
        <f>H44/1000000</f>
        <v>10.023183</v>
      </c>
    </row>
    <row r="47" spans="1:8" ht="12.5" x14ac:dyDescent="0.25">
      <c r="A47" s="5"/>
      <c r="B47" s="7"/>
      <c r="C47" s="7"/>
      <c r="D47" s="7"/>
      <c r="E47" s="8"/>
      <c r="F47" s="33"/>
      <c r="G47" s="8"/>
      <c r="H47" s="33"/>
    </row>
    <row r="48" spans="1:8" ht="12.5" x14ac:dyDescent="0.25">
      <c r="A48" s="5"/>
      <c r="B48" s="7"/>
      <c r="C48" s="7"/>
      <c r="D48" s="7"/>
      <c r="E48" s="8"/>
      <c r="F48" s="33"/>
      <c r="G48" s="8"/>
      <c r="H48" s="33"/>
    </row>
    <row r="49" spans="1:8" ht="11.5" x14ac:dyDescent="0.25">
      <c r="A49" s="27"/>
      <c r="B49" s="48"/>
      <c r="C49" s="27"/>
      <c r="D49" s="48"/>
      <c r="E49" s="29"/>
      <c r="F49" s="49"/>
      <c r="G49" s="49"/>
      <c r="H49" s="49"/>
    </row>
    <row r="50" spans="1:8" x14ac:dyDescent="0.2"/>
    <row r="51" spans="1:8" x14ac:dyDescent="0.2"/>
    <row r="52" spans="1:8" x14ac:dyDescent="0.2"/>
    <row r="53" spans="1:8" x14ac:dyDescent="0.2"/>
    <row r="54" spans="1:8" x14ac:dyDescent="0.2"/>
    <row r="55" spans="1:8" ht="12.5" x14ac:dyDescent="0.25">
      <c r="A55" s="5"/>
      <c r="B55" s="25"/>
      <c r="C55" s="5"/>
      <c r="D55" s="25"/>
      <c r="E55" s="8"/>
      <c r="F55" s="26"/>
      <c r="G55" s="26"/>
      <c r="H55" s="26"/>
    </row>
    <row r="56" spans="1:8" ht="23" x14ac:dyDescent="0.25">
      <c r="A56" s="27"/>
      <c r="B56" s="28" t="s">
        <v>36</v>
      </c>
      <c r="C56" s="27"/>
      <c r="D56" s="28" t="s">
        <v>37</v>
      </c>
      <c r="E56" s="29"/>
      <c r="F56" s="30" t="s">
        <v>38</v>
      </c>
      <c r="G56" s="30"/>
      <c r="H56" s="30"/>
    </row>
    <row r="57" spans="1:8" ht="23" x14ac:dyDescent="0.25">
      <c r="A57" s="27"/>
      <c r="B57" s="31" t="s">
        <v>39</v>
      </c>
      <c r="C57" s="27"/>
      <c r="D57" s="31" t="s">
        <v>70</v>
      </c>
      <c r="E57" s="29"/>
      <c r="F57" s="32" t="s">
        <v>41</v>
      </c>
      <c r="G57" s="32"/>
      <c r="H57" s="32"/>
    </row>
    <row r="58" spans="1:8" x14ac:dyDescent="0.2"/>
    <row r="59" spans="1:8" x14ac:dyDescent="0.2"/>
    <row r="60" spans="1:8" x14ac:dyDescent="0.2"/>
    <row r="61" spans="1:8" x14ac:dyDescent="0.2"/>
    <row r="62" spans="1:8" x14ac:dyDescent="0.2"/>
    <row r="63" spans="1:8" x14ac:dyDescent="0.2"/>
    <row r="64" spans="1:8" x14ac:dyDescent="0.2"/>
    <row r="65" x14ac:dyDescent="0.2"/>
    <row r="66" x14ac:dyDescent="0.2"/>
    <row r="67" x14ac:dyDescent="0.2"/>
    <row r="68" x14ac:dyDescent="0.2"/>
  </sheetData>
  <sheetProtection algorithmName="SHA-512" hashValue="z0LdOm0EPpi55p8+XFNS/bHG7tINzJMrKHAnlr+g4bJXzEN8zUDM7MUfQQg/IjynMTFVyv+IVcDPJFeoNOvQIQ==" saltValue="qBNF5+TgTOD4DbNOH1Xgyw==" spinCount="100000" sheet="1" objects="1" scenarios="1"/>
  <mergeCells count="15">
    <mergeCell ref="F55:H55"/>
    <mergeCell ref="F56:H56"/>
    <mergeCell ref="F57:H57"/>
    <mergeCell ref="B7:D7"/>
    <mergeCell ref="B18:D18"/>
    <mergeCell ref="B46:D46"/>
    <mergeCell ref="B47:D47"/>
    <mergeCell ref="B48:D48"/>
    <mergeCell ref="F49:H49"/>
    <mergeCell ref="A1:H1"/>
    <mergeCell ref="A2:H2"/>
    <mergeCell ref="A3:H3"/>
    <mergeCell ref="A4:H4"/>
    <mergeCell ref="B5:H5"/>
    <mergeCell ref="B6:D6"/>
  </mergeCells>
  <printOptions horizontalCentered="1"/>
  <pageMargins left="0.44" right="0.42" top="0.66" bottom="0.28999999999999998" header="0" footer="0"/>
  <pageSetup scale="9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2022-11-14T15:44:05Z</dcterms:created>
  <dcterms:modified xsi:type="dcterms:W3CDTF">2022-11-14T15:45:19Z</dcterms:modified>
</cp:coreProperties>
</file>