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10. Octubre 2022\"/>
    </mc:Choice>
  </mc:AlternateContent>
  <xr:revisionPtr revIDLastSave="0" documentId="13_ncr:1_{46195215-90E0-46F6-84A6-5DE05662C6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'!$A$1:$C$96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2" i="3"/>
  <c r="C91" i="3"/>
  <c r="C86" i="3"/>
  <c r="C81" i="3"/>
  <c r="C80" i="3"/>
  <c r="C78" i="3"/>
  <c r="C74" i="3"/>
  <c r="C75" i="3" s="1"/>
  <c r="C73" i="3"/>
  <c r="C49" i="3"/>
  <c r="C52" i="3"/>
  <c r="C51" i="3"/>
  <c r="C48" i="3"/>
  <c r="C46" i="3"/>
  <c r="C45" i="3"/>
  <c r="C41" i="3"/>
  <c r="C37" i="3"/>
  <c r="C35" i="3"/>
  <c r="C27" i="3"/>
  <c r="C26" i="3"/>
  <c r="C25" i="3"/>
  <c r="C24" i="3"/>
  <c r="C20" i="3"/>
  <c r="C19" i="3"/>
  <c r="C18" i="3"/>
  <c r="C16" i="3"/>
  <c r="C15" i="3"/>
  <c r="C13" i="3"/>
  <c r="A66" i="3"/>
  <c r="C82" i="3" l="1"/>
  <c r="C83" i="3"/>
  <c r="C21" i="3"/>
  <c r="C94" i="3"/>
  <c r="C42" i="3" l="1"/>
  <c r="C38" i="3"/>
  <c r="C28" i="3"/>
  <c r="C30" i="3" l="1"/>
  <c r="C88" i="3"/>
  <c r="C95" i="3" s="1"/>
  <c r="A63" i="3"/>
  <c r="C54" i="3" l="1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<sst xmlns="http://schemas.openxmlformats.org/spreadsheetml/2006/main" count="73" uniqueCount="70">
  <si>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</si>
  <si>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</si>
  <si>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</si>
  <si>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</si>
  <si>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</si>
  <si>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</si>
  <si>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</si>
  <si>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</si>
  <si>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</si>
  <si>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</si>
  <si>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</si>
  <si>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</si>
  <si>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</si>
  <si>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</si>
  <si>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</si>
  <si>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</si>
  <si>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</si>
  <si>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</si>
  <si>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</si>
  <si>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</si>
  <si>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</si>
  <si>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</si>
  <si>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</si>
  <si>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</si>
  <si>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</si>
  <si>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</si>
  <si>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</si>
  <si>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</si>
  <si>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</si>
  <si>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</si>
  <si>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</si>
  <si>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</si>
  <si>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</si>
  <si>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</si>
  <si>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</si>
  <si>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</si>
  <si>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</si>
  <si>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</si>
  <si>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</si>
  <si>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</si>
  <si>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</si>
  <si>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</si>
  <si>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</si>
  <si>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</si>
  <si>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</si>
  <si>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</si>
  <si>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</si>
  <si>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</si>
  <si>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</si>
  <si>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</si>
  <si>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</si>
  <si>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</si>
  <si>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</si>
  <si>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</si>
  <si>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</si>
  <si>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</si>
  <si>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</si>
  <si>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</si>
  <si>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</si>
  <si>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</si>
  <si>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</si>
  <si>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</si>
  <si>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</si>
  <si>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</si>
  <si>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</si>
  <si>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</si>
  <si>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</si>
  <si>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</si>
  <si>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</si>
  <si>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 xml:space="preserve">Al 31 de octubre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</si>
</sst>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topLeftCell="A53" zoomScale="68" zoomScaleNormal="68" workbookViewId="0">
      <selection activeCell="C94" sqref="C94"/>
    </sheetView>
  </sheetViews>
  <sheetFormatPr defaultColWidth="11.453125" defaultRowHeight="12.5"/>
  <cols>
    <col min="1" max="1" width="38.453125" style="1" customWidth="1"/>
    <col min="2" max="2" width="26.54296875" style="1" customWidth="1"/>
    <col min="3" max="3" width="17.1796875" style="1" customWidth="1"/>
    <col min="4" max="16384" width="11.453125" style="1"/>
  </cols>
  <sheetData>
    <row r="1" spans="1:9" ht="13">
      <c r="A1" s="55" t="s">
        <v>0</v>
      </c>
      <c r="B1" s="55"/>
      <c r="C1" s="55"/>
    </row>
    <row r="2" spans="1:9" ht="13">
      <c r="A2" s="55" t="s">
        <v>1</v>
      </c>
      <c r="B2" s="55"/>
      <c r="C2" s="55"/>
    </row>
    <row r="3" spans="1:9" ht="13">
      <c r="A3" s="55" t="s">
        <v>65</v>
      </c>
      <c r="B3" s="55"/>
      <c r="C3" s="55"/>
    </row>
    <row r="4" spans="1:9" ht="13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 ht="13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" thickTop="1">
      <c r="A9" s="1" t="s">
        <v>4</v>
      </c>
      <c r="D9" s="2"/>
      <c r="E9" s="2"/>
      <c r="F9" s="2"/>
      <c r="G9" s="2"/>
      <c r="H9" s="2"/>
      <c r="I9" s="2"/>
    </row>
    <row r="10" spans="1:9" ht="11.25" customHeight="1">
      <c r="D10" s="3"/>
      <c r="E10" s="3"/>
      <c r="F10" s="2"/>
      <c r="G10" s="2"/>
      <c r="H10" s="2"/>
      <c r="I10" s="2"/>
    </row>
    <row r="11" spans="1:9" ht="13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 ht="13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(150+166127.28)/1000</f>
        <v>166.27727999999999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1173742.02/1000</f>
        <v>1173.7420199999999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113121.76/1000</f>
        <v>113.12175999999999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11892.05/1000</f>
        <v>11.892049999999999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32993.6/1000</f>
        <v>32.993600000000001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33904.13/1000</f>
        <v>33.904129999999995</v>
      </c>
      <c r="D20" s="2"/>
      <c r="E20" s="2"/>
      <c r="F20" s="10"/>
      <c r="G20" s="10"/>
      <c r="H20" s="10"/>
      <c r="I20" s="2"/>
    </row>
    <row r="21" spans="1:10" ht="13">
      <c r="A21" s="12" t="s">
        <v>14</v>
      </c>
      <c r="C21" s="13">
        <f>SUM(C13:C20)</f>
        <v>1536.9308399999998</v>
      </c>
      <c r="D21" s="14"/>
      <c r="E21" s="53"/>
      <c r="F21" s="10"/>
      <c r="G21" s="2"/>
      <c r="H21" s="10"/>
      <c r="I21" s="2"/>
    </row>
    <row r="22" spans="1:10" ht="13">
      <c r="A22" s="12"/>
      <c r="C22" s="15"/>
      <c r="D22" s="14"/>
      <c r="E22" s="14"/>
      <c r="F22" s="10"/>
      <c r="G22" s="2"/>
      <c r="H22" s="10"/>
      <c r="I22" s="2"/>
    </row>
    <row r="23" spans="1:10" ht="13">
      <c r="A23" s="6" t="s">
        <v>15</v>
      </c>
      <c r="C23" s="8"/>
      <c r="D23" s="2"/>
      <c r="E23" s="2"/>
      <c r="F23" s="2"/>
      <c r="G23" s="2"/>
      <c r="H23" s="10"/>
      <c r="I23" s="2"/>
    </row>
    <row r="24" spans="1:10">
      <c r="A24" s="1" t="s">
        <v>16</v>
      </c>
      <c r="C24" s="8">
        <f>51955.61/1000</f>
        <v>51.95561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72943.27/1000</f>
        <v>72.943269999999998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717478.3/1000</f>
        <v>717.47829999999999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73738.29/1000</f>
        <v>73.738289999999992</v>
      </c>
      <c r="D27" s="2"/>
      <c r="E27" s="2"/>
      <c r="F27" s="16"/>
      <c r="G27" s="10"/>
      <c r="H27" s="10"/>
      <c r="I27" s="2"/>
    </row>
    <row r="28" spans="1:10" ht="13">
      <c r="A28" s="12" t="s">
        <v>20</v>
      </c>
      <c r="C28" s="13">
        <f>SUM(C24:C27)</f>
        <v>916.11546999999996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2453.0463099999997</v>
      </c>
      <c r="D30" s="9"/>
      <c r="E30" s="9"/>
      <c r="F30" s="2"/>
      <c r="G30" s="49"/>
      <c r="H30" s="10"/>
      <c r="I30" s="2"/>
    </row>
    <row r="31" spans="1:10" ht="13" thickTop="1">
      <c r="C31" s="8"/>
      <c r="D31" s="2"/>
      <c r="E31" s="2"/>
      <c r="F31" s="2"/>
      <c r="G31" s="2"/>
      <c r="H31" s="10"/>
      <c r="I31" s="2"/>
    </row>
    <row r="32" spans="1:10" ht="13">
      <c r="A32" s="4" t="s">
        <v>22</v>
      </c>
      <c r="C32" s="8"/>
      <c r="D32" s="2"/>
      <c r="E32" s="2"/>
      <c r="F32" s="2"/>
      <c r="G32" s="2"/>
      <c r="H32" s="2"/>
      <c r="I32" s="2"/>
    </row>
    <row r="33" spans="1:9" ht="13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89040.78/1000</f>
        <v>89.040779999999998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244650.93/1000</f>
        <v>244.65092999999999</v>
      </c>
      <c r="D37" s="2"/>
      <c r="E37" s="2"/>
      <c r="F37" s="10"/>
      <c r="G37" s="10"/>
      <c r="H37" s="10"/>
      <c r="I37" s="2"/>
    </row>
    <row r="38" spans="1:9" ht="13">
      <c r="A38" s="12" t="s">
        <v>27</v>
      </c>
      <c r="C38" s="19">
        <f>SUM(C34:C37)</f>
        <v>333.69171</v>
      </c>
      <c r="D38" s="14"/>
      <c r="E38" s="53"/>
      <c r="F38" s="20"/>
      <c r="G38" s="2"/>
      <c r="H38" s="2"/>
      <c r="I38" s="2"/>
    </row>
    <row r="39" spans="1:9" ht="13">
      <c r="A39" s="12"/>
      <c r="C39" s="35"/>
      <c r="D39" s="14"/>
      <c r="E39" s="14"/>
      <c r="F39" s="20"/>
      <c r="G39" s="2"/>
      <c r="H39" s="2"/>
      <c r="I39" s="2"/>
    </row>
    <row r="40" spans="1:9" ht="13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79506.41/1000</f>
        <v>79.506410000000002</v>
      </c>
      <c r="D41" s="14"/>
      <c r="E41" s="14"/>
      <c r="F41" s="20"/>
      <c r="G41" s="2"/>
      <c r="H41" s="2"/>
      <c r="I41" s="2"/>
    </row>
    <row r="42" spans="1:9" ht="13">
      <c r="A42" s="12" t="s">
        <v>61</v>
      </c>
      <c r="C42" s="19">
        <f>SUM(C41)</f>
        <v>79.506410000000002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 ht="13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533456.53/1000</f>
        <v>533.45653000000004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 ht="13">
      <c r="A54" s="12" t="s">
        <v>36</v>
      </c>
      <c r="C54" s="19">
        <f>SUM(C45:C52)</f>
        <v>2039.8481400000001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2453.0462600000001</v>
      </c>
      <c r="D55" s="45"/>
      <c r="E55" s="9"/>
      <c r="F55" s="10"/>
      <c r="G55" s="51"/>
      <c r="H55" s="10"/>
      <c r="I55" s="2"/>
    </row>
    <row r="56" spans="1:9" ht="13.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" thickTop="1">
      <c r="A57" s="2"/>
      <c r="B57" s="2"/>
      <c r="C57" s="2"/>
      <c r="D57" s="2"/>
      <c r="E57" s="2"/>
      <c r="F57" s="2"/>
      <c r="G57" s="2"/>
      <c r="H57" s="2"/>
      <c r="I57" s="2"/>
    </row>
    <row r="58" spans="1:9" ht="13">
      <c r="A58" s="24"/>
      <c r="B58" s="25"/>
      <c r="C58" s="26"/>
    </row>
    <row r="61" spans="1:9" ht="13">
      <c r="A61" s="57" t="s">
        <v>38</v>
      </c>
      <c r="B61" s="57"/>
      <c r="C61" s="57"/>
    </row>
    <row r="62" spans="1:9" ht="13">
      <c r="A62" s="57" t="s">
        <v>1</v>
      </c>
      <c r="B62" s="57"/>
      <c r="C62" s="57"/>
    </row>
    <row r="63" spans="1:9" ht="13">
      <c r="A63" s="57" t="str">
        <f>+A3</f>
        <v>(Compañía Salvadoreña, Subsidiaria de Inversiones Financieras Atlántida, S.A.)</v>
      </c>
      <c r="B63" s="57"/>
      <c r="C63" s="57"/>
    </row>
    <row r="64" spans="1:9" ht="13">
      <c r="A64" s="47" t="s">
        <v>2</v>
      </c>
      <c r="B64" s="47"/>
      <c r="C64" s="47"/>
    </row>
    <row r="65" spans="1:3" ht="13">
      <c r="A65" s="57" t="s">
        <v>39</v>
      </c>
      <c r="B65" s="57"/>
      <c r="C65" s="57"/>
    </row>
    <row r="66" spans="1:3">
      <c r="A66" s="56" t="str">
        <f>+A7</f>
        <v xml:space="preserve">Al 31 de octubre 2022 </v>
      </c>
      <c r="B66" s="56"/>
      <c r="C66" s="56"/>
    </row>
    <row r="67" spans="1:3" ht="13" thickBot="1">
      <c r="A67" s="54" t="s">
        <v>68</v>
      </c>
      <c r="B67" s="54"/>
      <c r="C67" s="54"/>
    </row>
    <row r="68" spans="1:3" ht="13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 ht="1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119987.21/1000</f>
        <v>119.98721</v>
      </c>
    </row>
    <row r="74" spans="1:3">
      <c r="A74" s="27" t="s">
        <v>43</v>
      </c>
      <c r="B74" s="27"/>
      <c r="C74" s="22">
        <f>77537.94/1000</f>
        <v>77.537940000000006</v>
      </c>
    </row>
    <row r="75" spans="1:3">
      <c r="A75" s="27"/>
      <c r="B75" s="27"/>
      <c r="C75" s="29">
        <f>SUM(C73:C74)</f>
        <v>197.52515</v>
      </c>
    </row>
    <row r="76" spans="1:3" ht="1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69016.37/1000</f>
        <v>69.016369999999995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41674.43/1000</f>
        <v>41.674430000000001</v>
      </c>
    </row>
    <row r="81" spans="1:4">
      <c r="A81" s="27" t="s">
        <v>49</v>
      </c>
      <c r="B81" s="27"/>
      <c r="C81" s="8">
        <f>5997.71/1000</f>
        <v>5.9977099999999997</v>
      </c>
    </row>
    <row r="82" spans="1:4">
      <c r="A82" s="27"/>
      <c r="B82" s="27"/>
      <c r="C82" s="38">
        <f>SUM(C78:C81)</f>
        <v>116.68850999999999</v>
      </c>
    </row>
    <row r="83" spans="1:4" ht="13">
      <c r="A83" s="30" t="s">
        <v>50</v>
      </c>
      <c r="B83" s="27"/>
      <c r="C83" s="29">
        <f>+C75-C82</f>
        <v>80.836640000000003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7507.65/1000</f>
        <v>7.5076499999999999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88.344290000000001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254.43/1000</f>
        <v>0.25442999999999999</v>
      </c>
    </row>
    <row r="92" spans="1:4">
      <c r="A92" s="27" t="s">
        <v>57</v>
      </c>
      <c r="B92" s="27"/>
      <c r="C92" s="8">
        <f>147.02/1000</f>
        <v>0.14702000000000001</v>
      </c>
    </row>
    <row r="93" spans="1:4">
      <c r="A93" s="27" t="s">
        <v>66</v>
      </c>
      <c r="B93" s="27"/>
      <c r="C93" s="22">
        <f>24614.57/1000</f>
        <v>24.614570000000001</v>
      </c>
    </row>
    <row r="94" spans="1:4">
      <c r="A94" s="27"/>
      <c r="B94" s="27"/>
      <c r="C94" s="32">
        <f>SUM(C91:C93)</f>
        <v>25.016020000000001</v>
      </c>
    </row>
    <row r="95" spans="1:4" ht="13">
      <c r="A95" s="30" t="s">
        <v>58</v>
      </c>
      <c r="B95" s="27"/>
      <c r="C95" s="39">
        <f>+C88-C94</f>
        <v>63.328270000000003</v>
      </c>
      <c r="D95" s="44"/>
    </row>
    <row r="96" spans="1:4" ht="13" thickBot="1">
      <c r="A96" s="33"/>
      <c r="B96" s="33"/>
      <c r="C96" s="33"/>
    </row>
    <row r="97" ht="13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2022-11-09T20:05:48Z</cp:lastPrinted>
  <dcterms:created xsi:type="dcterms:W3CDTF">2017-02-09T22:50:33Z</dcterms:created>
  <dcterms:modified xsi:type="dcterms:W3CDTF">2022-11-09T20:09:42Z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