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9. Septiembre/"/>
    </mc:Choice>
  </mc:AlternateContent>
  <xr:revisionPtr revIDLastSave="402" documentId="13_ncr:1_{918CF8D4-7B9C-4523-9E48-4AC7EDD7BC25}" xr6:coauthVersionLast="47" xr6:coauthVersionMax="47" xr10:uidLastSave="{1A7BAC21-096B-4895-9AB1-2F9697393405}"/>
  <bookViews>
    <workbookView xWindow="-120" yWindow="-120" windowWidth="29040" windowHeight="15840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24" i="1"/>
  <c r="E17" i="1"/>
  <c r="E45" i="1"/>
  <c r="E44" i="1"/>
  <c r="G13" i="5"/>
  <c r="G11" i="5"/>
  <c r="E11" i="1"/>
  <c r="D44" i="1"/>
  <c r="I13" i="5"/>
  <c r="I21" i="5" s="1"/>
  <c r="I26" i="5" s="1"/>
  <c r="I39" i="5" s="1"/>
  <c r="I20" i="5"/>
  <c r="D17" i="1"/>
  <c r="D61" i="1"/>
  <c r="D60" i="1"/>
  <c r="D20" i="5"/>
  <c r="D59" i="1"/>
  <c r="D43" i="1"/>
  <c r="E43" i="1" s="1"/>
  <c r="D13" i="5"/>
  <c r="G12" i="5"/>
  <c r="D65" i="1" l="1"/>
  <c r="D21" i="5"/>
  <c r="D62" i="1" l="1"/>
  <c r="G17" i="5" l="1"/>
  <c r="G18" i="5"/>
  <c r="G19" i="5"/>
  <c r="G24" i="5"/>
  <c r="G29" i="5"/>
  <c r="G32" i="5"/>
  <c r="G33" i="5"/>
  <c r="G34" i="5"/>
  <c r="G35" i="5"/>
  <c r="G36" i="5"/>
  <c r="G37" i="5"/>
  <c r="G38" i="5"/>
  <c r="E64" i="1"/>
  <c r="E63" i="1"/>
  <c r="E61" i="1"/>
  <c r="E60" i="1"/>
  <c r="E59" i="1"/>
  <c r="E54" i="1"/>
  <c r="E53" i="1"/>
  <c r="E51" i="1"/>
  <c r="E50" i="1"/>
  <c r="E49" i="1"/>
  <c r="E42" i="1"/>
  <c r="E41" i="1"/>
  <c r="E39" i="1"/>
  <c r="E37" i="1"/>
  <c r="E35" i="1"/>
  <c r="E31" i="1"/>
  <c r="E30" i="1"/>
  <c r="E29" i="1"/>
  <c r="E28" i="1"/>
  <c r="E27" i="1"/>
  <c r="E22" i="1"/>
  <c r="E21" i="1"/>
  <c r="E20" i="1"/>
  <c r="E19" i="1"/>
  <c r="E16" i="1"/>
  <c r="E15" i="1"/>
  <c r="E14" i="1"/>
  <c r="E13" i="1"/>
  <c r="E12" i="1"/>
  <c r="E9" i="1"/>
  <c r="G20" i="5"/>
  <c r="D23" i="1"/>
  <c r="E23" i="1" s="1"/>
  <c r="D24" i="1" l="1"/>
  <c r="D20" i="6"/>
  <c r="D13" i="6"/>
  <c r="D32" i="1"/>
  <c r="E32" i="1" s="1"/>
  <c r="G21" i="5" l="1"/>
  <c r="D45" i="1"/>
  <c r="D21" i="6"/>
  <c r="D27" i="6" s="1"/>
  <c r="D32" i="6" s="1"/>
  <c r="D38" i="6" s="1"/>
  <c r="D46" i="6" s="1"/>
  <c r="D55" i="1"/>
  <c r="E55" i="1" s="1"/>
  <c r="D26" i="5" l="1"/>
  <c r="G26" i="5" s="1"/>
  <c r="E65" i="1"/>
  <c r="D31" i="5" l="1"/>
  <c r="D39" i="5" l="1"/>
  <c r="G31" i="5"/>
  <c r="D52" i="1"/>
  <c r="E52" i="1" s="1"/>
  <c r="G39" i="5" l="1"/>
  <c r="E62" i="1"/>
</calcChain>
</file>

<file path=xl/sharedStrings.xml><?xml version="1.0" encoding="utf-8"?>
<sst xmlns="http://schemas.openxmlformats.org/spreadsheetml/2006/main" count="140" uniqueCount="95">
  <si>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</si>
  <si>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</si>
  <si>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</si>
  <si>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</si>
  <si>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</si>
  <si>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</si>
  <si>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</si>
  <si>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</si>
  <si>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</si>
  <si>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</si>
  <si>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</si>
  <si>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</si>
  <si>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</si>
  <si>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</si>
  <si>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</si>
  <si>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</si>
  <si>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</si>
  <si>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</si>
  <si>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</si>
  <si>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</si>
  <si>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</si>
  <si>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</si>
  <si>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</si>
  <si>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</si>
  <si>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</si>
  <si>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</si>
  <si>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</si>
  <si>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</si>
  <si>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</si>
  <si>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</si>
  <si>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</si>
  <si>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</si>
  <si>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</si>
  <si>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</si>
  <si>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</si>
  <si>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</si>
  <si>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</si>
  <si>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</si>
  <si>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</si>
  <si>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</si>
  <si>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</si>
  <si>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</si>
  <si>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</si>
  <si>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</si>
  <si>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</si>
  <si>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</si>
  <si>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</si>
  <si>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</si>
  <si>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</si>
  <si>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</si>
  <si>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</si>
  <si>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</si>
  <si>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</si>
  <si>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</si>
  <si>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</si>
  <si>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</si>
  <si>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</si>
  <si>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</si>
  <si>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</si>
  <si>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</si>
  <si>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</si>
  <si>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</si>
  <si>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</si>
  <si>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</si>
  <si>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</si>
  <si>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</si>
  <si>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</si>
  <si>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</si>
  <si>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</si>
  <si>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</si>
  <si>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</si>
  <si>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</si>
  <si>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</si>
  <si>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</si>
  <si>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</si>
  <si>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</si>
  <si>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</si>
  <si>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</si>
  <si>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</si>
  <si>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</si>
  <si>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</si>
  <si>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</si>
  <si>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</si>
  <si>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</si>
  <si>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</si>
  <si>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</si>
  <si>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</si>
  <si>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</si>
  <si>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</si>
  <si>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</si>
  <si>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</si>
  <si>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Periodo del 1 de enero al 31 de julio de 2022</t>
  </si>
  <si>
    <t>Periodo del 1 al 30 de septiembre de 2022</t>
  </si>
  <si>
    <t>Balance General al 30 de septiembre de 2022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</si>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</sst>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Border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showGridLines="0" tabSelected="1" view="pageBreakPreview" topLeftCell="B14" zoomScale="89" zoomScaleNormal="100" zoomScaleSheetLayoutView="89" workbookViewId="0">
      <selection activeCell="H47" sqref="H47"/>
    </sheetView>
  </sheetViews>
  <sheetFormatPr baseColWidth="10" defaultRowHeight="15"/>
  <cols>
    <col min="1" max="1" width="5.140625" hidden="1" customWidth="1"/>
    <col min="2" max="2" width="52.140625" customWidth="1"/>
    <col min="3" max="3" width="11.140625" customWidth="1"/>
    <col min="4" max="4" width="2.140625" customWidth="1"/>
    <col min="5" max="5" width="16.85546875" customWidth="1"/>
    <col min="6" max="6" width="11.42578125" customWidth="1"/>
    <col min="8" max="8" width="13" customWidth="1"/>
  </cols>
  <sheetData>
    <row r="1" spans="1:5">
      <c r="A1" s="12"/>
      <c r="B1" s="37" t="s">
        <v>0</v>
      </c>
      <c r="C1" s="37"/>
      <c r="D1" s="37"/>
      <c r="E1" s="37"/>
    </row>
    <row r="2" spans="1:5">
      <c r="A2" s="12"/>
      <c r="B2" s="37" t="s">
        <v>25</v>
      </c>
      <c r="C2" s="37"/>
      <c r="D2" s="37"/>
      <c r="E2" s="37"/>
    </row>
    <row r="3" spans="1:5">
      <c r="A3" s="12"/>
      <c r="B3" s="37" t="s">
        <v>36</v>
      </c>
      <c r="C3" s="37"/>
      <c r="D3" s="37"/>
      <c r="E3" s="37"/>
    </row>
    <row r="4" spans="1:5">
      <c r="A4" s="12"/>
      <c r="B4" s="37" t="s">
        <v>93</v>
      </c>
      <c r="C4" s="37"/>
      <c r="D4" s="37"/>
      <c r="E4" s="37"/>
    </row>
    <row r="5" spans="1:5">
      <c r="A5" s="12"/>
      <c r="B5" s="37" t="s">
        <v>94</v>
      </c>
      <c r="C5" s="37"/>
      <c r="D5" s="37"/>
      <c r="E5" s="37"/>
    </row>
    <row r="6" spans="1:5" ht="9" customHeight="1">
      <c r="A6" s="12"/>
      <c r="B6" s="12"/>
      <c r="C6" s="12"/>
      <c r="D6" s="13"/>
    </row>
    <row r="7" spans="1:5" ht="12" customHeight="1">
      <c r="A7" s="12">
        <v>1</v>
      </c>
      <c r="B7" s="14" t="s">
        <v>3</v>
      </c>
      <c r="C7" s="14"/>
      <c r="D7" s="12"/>
    </row>
    <row r="8" spans="1:5" ht="12" customHeight="1">
      <c r="A8" s="12">
        <v>11</v>
      </c>
      <c r="B8" s="15" t="s">
        <v>4</v>
      </c>
      <c r="C8" s="15"/>
      <c r="D8" s="16"/>
    </row>
    <row r="9" spans="1:5" ht="12" customHeight="1">
      <c r="A9" s="12">
        <v>110</v>
      </c>
      <c r="B9" s="12" t="s">
        <v>23</v>
      </c>
      <c r="C9" s="12"/>
      <c r="D9" s="16">
        <v>250</v>
      </c>
      <c r="E9" s="3">
        <f>ROUND((D9/1000),2)</f>
        <v>0.25</v>
      </c>
    </row>
    <row r="10" spans="1:5" ht="12" customHeight="1">
      <c r="A10" s="12">
        <v>111</v>
      </c>
      <c r="B10" s="12" t="s">
        <v>24</v>
      </c>
      <c r="C10" s="12"/>
      <c r="D10" s="16">
        <v>127911.76</v>
      </c>
      <c r="E10" s="3">
        <f>ROUND((D10/1000),2)</f>
        <v>127.91</v>
      </c>
    </row>
    <row r="11" spans="1:5" ht="12" customHeight="1">
      <c r="A11" s="12">
        <v>113</v>
      </c>
      <c r="B11" s="12" t="s">
        <v>22</v>
      </c>
      <c r="C11" s="12"/>
      <c r="D11" s="16">
        <v>2040542.77</v>
      </c>
      <c r="E11" s="3">
        <f>ROUND((D11/1000),2)</f>
        <v>2040.54</v>
      </c>
    </row>
    <row r="12" spans="1:5" ht="12" customHeight="1">
      <c r="A12" s="12"/>
      <c r="B12" s="12" t="s">
        <v>41</v>
      </c>
      <c r="C12" s="12"/>
      <c r="D12" s="16">
        <v>61213.13</v>
      </c>
      <c r="E12" s="3">
        <f t="shared" ref="E12:E65" si="0">ROUND((D12/1000),2)</f>
        <v>61.21</v>
      </c>
    </row>
    <row r="13" spans="1:5" ht="12" hidden="1" customHeight="1">
      <c r="A13" s="12"/>
      <c r="B13" s="12" t="s">
        <v>42</v>
      </c>
      <c r="C13" s="12"/>
      <c r="D13" s="16"/>
      <c r="E13" s="3">
        <f t="shared" si="0"/>
        <v>0</v>
      </c>
    </row>
    <row r="14" spans="1:5" ht="12" customHeight="1">
      <c r="A14" s="12">
        <v>117</v>
      </c>
      <c r="B14" s="12" t="s">
        <v>21</v>
      </c>
      <c r="C14" s="12"/>
      <c r="D14" s="16">
        <v>2628.5</v>
      </c>
      <c r="E14" s="3">
        <f t="shared" si="0"/>
        <v>2.63</v>
      </c>
    </row>
    <row r="15" spans="1:5" ht="12" customHeight="1">
      <c r="A15" s="12">
        <v>118</v>
      </c>
      <c r="B15" s="12" t="s">
        <v>20</v>
      </c>
      <c r="C15" s="12"/>
      <c r="D15" s="16">
        <v>25858.41</v>
      </c>
      <c r="E15" s="3">
        <f t="shared" si="0"/>
        <v>25.86</v>
      </c>
    </row>
    <row r="16" spans="1:5" ht="12" customHeight="1">
      <c r="A16" s="12">
        <v>119</v>
      </c>
      <c r="B16" s="12" t="s">
        <v>19</v>
      </c>
      <c r="C16" s="12"/>
      <c r="D16" s="17">
        <v>13444.72</v>
      </c>
      <c r="E16" s="4">
        <f t="shared" si="0"/>
        <v>13.44</v>
      </c>
    </row>
    <row r="17" spans="1:5" ht="15" customHeight="1">
      <c r="A17" s="12"/>
      <c r="B17" s="15"/>
      <c r="C17" s="15"/>
      <c r="D17" s="18">
        <f>SUM(D9:D16)</f>
        <v>2271849.29</v>
      </c>
      <c r="E17" s="31">
        <f>ROUND((D17/1000),2)-0.01</f>
        <v>2271.8399999999997</v>
      </c>
    </row>
    <row r="18" spans="1:5" ht="12" customHeight="1">
      <c r="A18" s="12">
        <v>12</v>
      </c>
      <c r="B18" s="15" t="s">
        <v>5</v>
      </c>
      <c r="C18" s="15"/>
      <c r="D18" s="16"/>
      <c r="E18" s="3"/>
    </row>
    <row r="19" spans="1:5" ht="12" hidden="1" customHeight="1">
      <c r="A19" s="12">
        <v>120</v>
      </c>
      <c r="B19" s="12" t="s">
        <v>6</v>
      </c>
      <c r="C19" s="12"/>
      <c r="D19" s="16">
        <v>0</v>
      </c>
      <c r="E19" s="3">
        <f t="shared" si="0"/>
        <v>0</v>
      </c>
    </row>
    <row r="20" spans="1:5" ht="12" customHeight="1">
      <c r="A20" s="12">
        <v>121</v>
      </c>
      <c r="B20" s="12" t="s">
        <v>7</v>
      </c>
      <c r="C20" s="12"/>
      <c r="D20" s="16">
        <v>20218.16</v>
      </c>
      <c r="E20" s="3">
        <f t="shared" si="0"/>
        <v>20.22</v>
      </c>
    </row>
    <row r="21" spans="1:5" ht="12" hidden="1" customHeight="1">
      <c r="A21" s="12"/>
      <c r="B21" s="12" t="s">
        <v>64</v>
      </c>
      <c r="C21" s="30"/>
      <c r="D21" s="16">
        <v>0</v>
      </c>
      <c r="E21" s="3">
        <f t="shared" si="0"/>
        <v>0</v>
      </c>
    </row>
    <row r="22" spans="1:5" ht="12" customHeight="1">
      <c r="A22" s="12">
        <v>125</v>
      </c>
      <c r="B22" s="12" t="s">
        <v>8</v>
      </c>
      <c r="C22" s="12"/>
      <c r="D22" s="17">
        <v>311.94</v>
      </c>
      <c r="E22" s="4">
        <f t="shared" si="0"/>
        <v>0.31</v>
      </c>
    </row>
    <row r="23" spans="1:5" ht="13.5" customHeight="1">
      <c r="A23" s="12"/>
      <c r="B23" s="15"/>
      <c r="C23" s="15"/>
      <c r="D23" s="18">
        <f>SUM(D19:D22)</f>
        <v>20530.099999999999</v>
      </c>
      <c r="E23" s="31">
        <f t="shared" si="0"/>
        <v>20.53</v>
      </c>
    </row>
    <row r="24" spans="1:5" ht="15" customHeight="1" thickBot="1">
      <c r="A24" s="12"/>
      <c r="B24" s="15" t="s">
        <v>9</v>
      </c>
      <c r="C24" s="15"/>
      <c r="D24" s="19">
        <f>D17+D23</f>
        <v>2292379.39</v>
      </c>
      <c r="E24" s="9">
        <f>ROUND((D24/1000),2)-0.01</f>
        <v>2292.37</v>
      </c>
    </row>
    <row r="25" spans="1:5" ht="12" customHeight="1">
      <c r="A25" s="12">
        <v>2</v>
      </c>
      <c r="B25" s="14" t="s">
        <v>10</v>
      </c>
      <c r="C25" s="14"/>
      <c r="D25" s="16"/>
      <c r="E25" s="3"/>
    </row>
    <row r="26" spans="1:5" ht="12" customHeight="1">
      <c r="A26" s="12">
        <v>21</v>
      </c>
      <c r="B26" s="15" t="s">
        <v>11</v>
      </c>
      <c r="C26" s="15"/>
      <c r="D26" s="16"/>
      <c r="E26" s="3"/>
    </row>
    <row r="27" spans="1:5" ht="12" hidden="1" customHeight="1">
      <c r="A27" s="12">
        <v>213</v>
      </c>
      <c r="B27" s="12" t="s">
        <v>63</v>
      </c>
      <c r="C27" s="12"/>
      <c r="D27" s="16">
        <v>0</v>
      </c>
      <c r="E27" s="3">
        <f t="shared" si="0"/>
        <v>0</v>
      </c>
    </row>
    <row r="28" spans="1:5" ht="12" customHeight="1">
      <c r="A28" s="12"/>
      <c r="B28" s="12" t="s">
        <v>18</v>
      </c>
      <c r="C28" s="12"/>
      <c r="D28" s="16">
        <v>44561.05</v>
      </c>
      <c r="E28" s="3">
        <f t="shared" si="0"/>
        <v>44.56</v>
      </c>
    </row>
    <row r="29" spans="1:5" ht="12" hidden="1" customHeight="1">
      <c r="A29" s="12"/>
      <c r="B29" s="12" t="s">
        <v>17</v>
      </c>
      <c r="C29" s="12"/>
      <c r="D29" s="16">
        <v>0</v>
      </c>
      <c r="E29" s="3">
        <f t="shared" si="0"/>
        <v>0</v>
      </c>
    </row>
    <row r="30" spans="1:5" ht="12" customHeight="1">
      <c r="A30" s="12">
        <v>214</v>
      </c>
      <c r="B30" s="12" t="s">
        <v>43</v>
      </c>
      <c r="C30" s="12"/>
      <c r="D30" s="16">
        <v>1581.06</v>
      </c>
      <c r="E30" s="3">
        <f t="shared" si="0"/>
        <v>1.58</v>
      </c>
    </row>
    <row r="31" spans="1:5" ht="12" hidden="1" customHeight="1">
      <c r="A31" s="12"/>
      <c r="B31" s="12" t="s">
        <v>67</v>
      </c>
      <c r="C31" s="12"/>
      <c r="D31" s="16">
        <v>0</v>
      </c>
      <c r="E31" s="3">
        <f t="shared" si="0"/>
        <v>0</v>
      </c>
    </row>
    <row r="32" spans="1:5" ht="13.5" customHeight="1">
      <c r="A32" s="12"/>
      <c r="B32" s="15" t="s">
        <v>59</v>
      </c>
      <c r="C32" s="15"/>
      <c r="D32" s="18">
        <f>D27+D28+D29+D30+D31</f>
        <v>46142.11</v>
      </c>
      <c r="E32" s="31">
        <f t="shared" si="0"/>
        <v>46.14</v>
      </c>
    </row>
    <row r="33" spans="1:8" ht="12" customHeight="1">
      <c r="A33" s="12">
        <v>3</v>
      </c>
      <c r="B33" s="15" t="s">
        <v>12</v>
      </c>
      <c r="C33" s="15"/>
      <c r="D33" s="16"/>
      <c r="E33" s="3"/>
    </row>
    <row r="34" spans="1:8" ht="12" customHeight="1">
      <c r="A34" s="12">
        <v>31</v>
      </c>
      <c r="B34" s="15" t="s">
        <v>1</v>
      </c>
      <c r="C34" s="15"/>
      <c r="D34" s="16"/>
      <c r="E34" s="3"/>
    </row>
    <row r="35" spans="1:8" ht="12" customHeight="1">
      <c r="A35" s="12">
        <v>310</v>
      </c>
      <c r="B35" s="12" t="s">
        <v>13</v>
      </c>
      <c r="C35" s="12"/>
      <c r="D35" s="16">
        <v>1300000</v>
      </c>
      <c r="E35" s="3">
        <f t="shared" si="0"/>
        <v>1300</v>
      </c>
    </row>
    <row r="36" spans="1:8" ht="12" customHeight="1">
      <c r="A36" s="12"/>
      <c r="B36" s="15" t="s">
        <v>51</v>
      </c>
      <c r="C36" s="15"/>
      <c r="D36" s="16"/>
      <c r="E36" s="3"/>
    </row>
    <row r="37" spans="1:8" ht="12" customHeight="1">
      <c r="A37" s="12"/>
      <c r="B37" s="21" t="s">
        <v>51</v>
      </c>
      <c r="C37" s="21"/>
      <c r="D37" s="16">
        <v>187071.35999999999</v>
      </c>
      <c r="E37" s="3">
        <f t="shared" si="0"/>
        <v>187.07</v>
      </c>
    </row>
    <row r="38" spans="1:8" ht="12" customHeight="1">
      <c r="A38" s="12"/>
      <c r="B38" s="15" t="s">
        <v>2</v>
      </c>
      <c r="C38" s="15"/>
      <c r="D38" s="16"/>
      <c r="E38" s="3"/>
    </row>
    <row r="39" spans="1:8" ht="12" customHeight="1">
      <c r="A39" s="12"/>
      <c r="B39" s="21" t="s">
        <v>52</v>
      </c>
      <c r="C39" s="21"/>
      <c r="D39" s="16">
        <v>12907.92</v>
      </c>
      <c r="E39" s="3">
        <f t="shared" si="0"/>
        <v>12.91</v>
      </c>
    </row>
    <row r="40" spans="1:8" ht="12" customHeight="1">
      <c r="A40" s="12">
        <v>34</v>
      </c>
      <c r="B40" s="15" t="s">
        <v>14</v>
      </c>
      <c r="C40" s="15"/>
      <c r="D40" s="16"/>
      <c r="E40" s="3"/>
    </row>
    <row r="41" spans="1:8" ht="12" customHeight="1">
      <c r="A41" s="12"/>
      <c r="B41" s="12" t="s">
        <v>44</v>
      </c>
      <c r="C41" s="12"/>
      <c r="D41" s="20">
        <v>306054.53999999998</v>
      </c>
      <c r="E41" s="3">
        <f t="shared" si="0"/>
        <v>306.05</v>
      </c>
    </row>
    <row r="42" spans="1:8" ht="12" customHeight="1">
      <c r="A42" s="12">
        <v>341</v>
      </c>
      <c r="B42" s="12" t="s">
        <v>15</v>
      </c>
      <c r="C42" s="12"/>
      <c r="D42" s="17">
        <v>440203.46</v>
      </c>
      <c r="E42" s="4">
        <f t="shared" si="0"/>
        <v>440.2</v>
      </c>
    </row>
    <row r="43" spans="1:8" ht="13.5" customHeight="1">
      <c r="A43" s="12"/>
      <c r="B43" s="12"/>
      <c r="C43" s="12"/>
      <c r="D43" s="20">
        <f>SUM(D41:D42)</f>
        <v>746258</v>
      </c>
      <c r="E43" s="3">
        <f>ROUND((D43/1000),2)-0.01</f>
        <v>746.25</v>
      </c>
    </row>
    <row r="44" spans="1:8" ht="13.5" customHeight="1">
      <c r="A44" s="12"/>
      <c r="B44" s="15" t="s">
        <v>60</v>
      </c>
      <c r="C44" s="15"/>
      <c r="D44" s="24">
        <f>SUM(D35:D42)</f>
        <v>2246237.2799999998</v>
      </c>
      <c r="E44" s="8">
        <f>ROUND((D44/1000),2)-0.01</f>
        <v>2246.2299999999996</v>
      </c>
    </row>
    <row r="45" spans="1:8" ht="15" customHeight="1" thickBot="1">
      <c r="A45" s="12"/>
      <c r="B45" s="15" t="s">
        <v>16</v>
      </c>
      <c r="C45" s="15"/>
      <c r="D45" s="19">
        <f>D32+D44</f>
        <v>2292379.3899999997</v>
      </c>
      <c r="E45" s="9">
        <f>ROUND((D45/1000),2)-0.01</f>
        <v>2292.37</v>
      </c>
      <c r="G45" s="25"/>
      <c r="H45" s="3"/>
    </row>
    <row r="46" spans="1:8" ht="12" customHeight="1">
      <c r="A46" s="12"/>
      <c r="B46" s="15"/>
      <c r="C46" s="15"/>
      <c r="D46" s="22"/>
      <c r="E46" s="6"/>
    </row>
    <row r="47" spans="1:8" ht="12" customHeight="1">
      <c r="A47" s="12"/>
      <c r="B47" s="15" t="s">
        <v>53</v>
      </c>
      <c r="C47" s="15"/>
      <c r="D47" s="22"/>
      <c r="E47" s="6"/>
    </row>
    <row r="48" spans="1:8">
      <c r="A48" s="12"/>
      <c r="B48" s="15" t="s">
        <v>54</v>
      </c>
      <c r="C48" s="15"/>
      <c r="D48" s="22"/>
      <c r="E48" s="6"/>
    </row>
    <row r="49" spans="1:5">
      <c r="A49" s="12"/>
      <c r="B49" s="21" t="s">
        <v>80</v>
      </c>
      <c r="C49" s="15"/>
      <c r="D49" s="3">
        <v>25338.84</v>
      </c>
      <c r="E49" s="3">
        <f t="shared" si="0"/>
        <v>25.34</v>
      </c>
    </row>
    <row r="50" spans="1:5" hidden="1">
      <c r="A50" s="12"/>
      <c r="B50" s="21" t="s">
        <v>61</v>
      </c>
      <c r="C50" s="15"/>
      <c r="D50" s="3">
        <v>0</v>
      </c>
      <c r="E50" s="3">
        <f t="shared" si="0"/>
        <v>0</v>
      </c>
    </row>
    <row r="51" spans="1:5">
      <c r="A51" s="12"/>
      <c r="B51" s="21" t="s">
        <v>55</v>
      </c>
      <c r="C51" s="21"/>
      <c r="D51" s="3">
        <v>203910448.5</v>
      </c>
      <c r="E51" s="3">
        <f t="shared" si="0"/>
        <v>203910.45</v>
      </c>
    </row>
    <row r="52" spans="1:5" ht="15" hidden="1" customHeight="1">
      <c r="A52" s="12"/>
      <c r="B52" s="15"/>
      <c r="C52" s="15"/>
      <c r="D52" s="18">
        <f>SUM(D50:D51)</f>
        <v>203910448.5</v>
      </c>
      <c r="E52" s="31">
        <f t="shared" si="0"/>
        <v>203910.45</v>
      </c>
    </row>
    <row r="53" spans="1:5" ht="15" hidden="1" customHeight="1">
      <c r="A53" s="12"/>
      <c r="B53" s="15" t="s">
        <v>72</v>
      </c>
      <c r="C53" s="15"/>
      <c r="D53" s="22"/>
      <c r="E53" s="6">
        <f t="shared" si="0"/>
        <v>0</v>
      </c>
    </row>
    <row r="54" spans="1:5" ht="15" hidden="1" customHeight="1">
      <c r="A54" s="12"/>
      <c r="B54" s="21" t="s">
        <v>73</v>
      </c>
      <c r="C54" s="15"/>
      <c r="D54" s="16">
        <v>0</v>
      </c>
      <c r="E54" s="3">
        <f t="shared" si="0"/>
        <v>0</v>
      </c>
    </row>
    <row r="55" spans="1:5" ht="15" customHeight="1">
      <c r="A55" s="12"/>
      <c r="B55" s="15" t="s">
        <v>74</v>
      </c>
      <c r="C55" s="15"/>
      <c r="D55" s="18">
        <f>SUM(D49:D51)</f>
        <v>203935787.34</v>
      </c>
      <c r="E55" s="31">
        <f t="shared" si="0"/>
        <v>203935.79</v>
      </c>
    </row>
    <row r="56" spans="1:5" ht="10.5" customHeight="1">
      <c r="A56" s="12"/>
      <c r="B56" s="15"/>
      <c r="C56" s="15"/>
      <c r="D56" s="22"/>
      <c r="E56" s="6"/>
    </row>
    <row r="57" spans="1:5" ht="12" customHeight="1">
      <c r="A57" s="12"/>
      <c r="B57" s="15" t="s">
        <v>56</v>
      </c>
      <c r="C57" s="15"/>
    </row>
    <row r="58" spans="1:5" ht="12" customHeight="1">
      <c r="A58" s="12"/>
      <c r="B58" s="15" t="s">
        <v>57</v>
      </c>
      <c r="C58" s="15"/>
      <c r="D58" s="16"/>
      <c r="E58" s="3"/>
    </row>
    <row r="59" spans="1:5">
      <c r="A59" s="12"/>
      <c r="B59" s="21" t="s">
        <v>81</v>
      </c>
      <c r="C59" s="15"/>
      <c r="D59" s="16">
        <f>+D49</f>
        <v>25338.84</v>
      </c>
      <c r="E59" s="3">
        <f t="shared" si="0"/>
        <v>25.34</v>
      </c>
    </row>
    <row r="60" spans="1:5" hidden="1">
      <c r="A60" s="12"/>
      <c r="B60" s="21" t="s">
        <v>62</v>
      </c>
      <c r="C60" s="21"/>
      <c r="D60" s="3">
        <f>+D50</f>
        <v>0</v>
      </c>
      <c r="E60" s="3">
        <f t="shared" si="0"/>
        <v>0</v>
      </c>
    </row>
    <row r="61" spans="1:5">
      <c r="A61" s="12"/>
      <c r="B61" s="21" t="s">
        <v>58</v>
      </c>
      <c r="C61" s="21"/>
      <c r="D61" s="3">
        <f>D51</f>
        <v>203910448.5</v>
      </c>
      <c r="E61" s="3">
        <f t="shared" si="0"/>
        <v>203910.45</v>
      </c>
    </row>
    <row r="62" spans="1:5" ht="15" hidden="1" customHeight="1">
      <c r="A62" s="12"/>
      <c r="B62" s="15"/>
      <c r="C62" s="15"/>
      <c r="D62" s="18">
        <f>SUM(D59:D61)</f>
        <v>203935787.34</v>
      </c>
      <c r="E62" s="31">
        <f t="shared" si="0"/>
        <v>203935.79</v>
      </c>
    </row>
    <row r="63" spans="1:5" hidden="1">
      <c r="A63" s="12"/>
      <c r="B63" s="15" t="s">
        <v>77</v>
      </c>
      <c r="C63" s="15"/>
      <c r="D63" s="22"/>
      <c r="E63" s="6">
        <f t="shared" si="0"/>
        <v>0</v>
      </c>
    </row>
    <row r="64" spans="1:5" hidden="1">
      <c r="A64" s="12"/>
      <c r="B64" s="21" t="s">
        <v>76</v>
      </c>
      <c r="C64" s="15"/>
      <c r="D64" s="16">
        <v>74992.61</v>
      </c>
      <c r="E64" s="3">
        <f t="shared" si="0"/>
        <v>74.989999999999995</v>
      </c>
    </row>
    <row r="65" spans="1:5">
      <c r="A65" s="12"/>
      <c r="B65" s="15" t="s">
        <v>75</v>
      </c>
      <c r="C65" s="15"/>
      <c r="D65" s="18">
        <f>SUM(D59:D61)</f>
        <v>203935787.34</v>
      </c>
      <c r="E65" s="31">
        <f t="shared" si="0"/>
        <v>203935.79</v>
      </c>
    </row>
    <row r="66" spans="1:5" ht="10.5" customHeight="1">
      <c r="A66" s="12"/>
      <c r="B66" s="21"/>
      <c r="C66" s="12"/>
      <c r="D66" s="22"/>
    </row>
    <row r="67" spans="1:5" ht="23.25" customHeight="1">
      <c r="A67" s="12"/>
      <c r="B67" s="12"/>
      <c r="C67" s="12"/>
      <c r="D67" s="12"/>
    </row>
    <row r="68" spans="1:5">
      <c r="A68" s="12"/>
      <c r="B68" s="27" t="s">
        <v>66</v>
      </c>
      <c r="C68" s="36" t="s">
        <v>78</v>
      </c>
      <c r="D68" s="36"/>
    </row>
    <row r="69" spans="1:5" ht="15" customHeight="1">
      <c r="A69" s="12"/>
      <c r="B69" s="12" t="s">
        <v>65</v>
      </c>
      <c r="C69" s="38" t="s">
        <v>86</v>
      </c>
      <c r="D69" s="38"/>
      <c r="E69" s="38"/>
    </row>
    <row r="70" spans="1:5" ht="9" customHeight="1">
      <c r="A70" s="12"/>
      <c r="B70" s="12"/>
    </row>
    <row r="71" spans="1:5" hidden="1">
      <c r="A71" s="12"/>
      <c r="B71" s="12" t="s">
        <v>37</v>
      </c>
      <c r="C71" t="s">
        <v>39</v>
      </c>
    </row>
    <row r="72" spans="1:5" hidden="1">
      <c r="A72" s="12"/>
      <c r="B72" s="12" t="s">
        <v>38</v>
      </c>
      <c r="C72" t="s">
        <v>40</v>
      </c>
    </row>
    <row r="73" spans="1:5" hidden="1"/>
  </sheetData>
  <mergeCells count="6">
    <mergeCell ref="C69:E69"/>
    <mergeCell ref="B5:E5"/>
    <mergeCell ref="B4:E4"/>
    <mergeCell ref="B3:E3"/>
    <mergeCell ref="B2:E2"/>
    <mergeCell ref="B1:E1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showGridLines="0" topLeftCell="B1" zoomScaleNormal="100" workbookViewId="0">
      <selection activeCell="B8" sqref="B8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1.42578125" customWidth="1"/>
    <col min="8" max="10" width="11.42578125" hidden="1" customWidth="1"/>
    <col min="11" max="11" width="11.42578125" customWidth="1"/>
  </cols>
  <sheetData>
    <row r="2" spans="1:9">
      <c r="B2" s="39" t="s">
        <v>0</v>
      </c>
      <c r="C2" s="39"/>
      <c r="D2" s="39"/>
      <c r="E2" s="39"/>
      <c r="F2" s="39"/>
      <c r="G2" s="39"/>
    </row>
    <row r="3" spans="1:9">
      <c r="B3" s="39" t="s">
        <v>25</v>
      </c>
      <c r="C3" s="39"/>
      <c r="D3" s="39"/>
      <c r="E3" s="39"/>
      <c r="F3" s="39"/>
      <c r="G3" s="39"/>
    </row>
    <row r="4" spans="1:9">
      <c r="B4" s="39" t="s">
        <v>36</v>
      </c>
      <c r="C4" s="39"/>
      <c r="D4" s="39"/>
      <c r="E4" s="39"/>
      <c r="F4" s="39"/>
      <c r="G4" s="39"/>
    </row>
    <row r="5" spans="1:9">
      <c r="B5" s="39" t="s">
        <v>49</v>
      </c>
      <c r="C5" s="39"/>
      <c r="D5" s="39"/>
      <c r="E5" s="39"/>
      <c r="F5" s="39"/>
      <c r="G5" s="39"/>
    </row>
    <row r="6" spans="1:9">
      <c r="B6" s="39" t="s">
        <v>92</v>
      </c>
      <c r="C6" s="39"/>
      <c r="D6" s="39"/>
      <c r="E6" s="39"/>
      <c r="F6" s="39"/>
      <c r="G6" s="39"/>
    </row>
    <row r="7" spans="1:9">
      <c r="B7" s="39" t="s">
        <v>94</v>
      </c>
      <c r="C7" s="39"/>
      <c r="D7" s="39"/>
      <c r="E7" s="39"/>
      <c r="F7" s="39"/>
      <c r="G7" s="39"/>
    </row>
    <row r="8" spans="1:9" ht="18" customHeight="1">
      <c r="B8" s="23"/>
      <c r="C8" s="23"/>
      <c r="D8" s="23"/>
      <c r="E8" s="32"/>
    </row>
    <row r="9" spans="1:9" ht="15.75">
      <c r="A9">
        <v>5</v>
      </c>
      <c r="B9" s="2" t="s">
        <v>26</v>
      </c>
      <c r="C9" s="2"/>
    </row>
    <row r="10" spans="1:9">
      <c r="A10">
        <v>51</v>
      </c>
      <c r="B10" s="1" t="s">
        <v>27</v>
      </c>
      <c r="C10" s="1"/>
      <c r="D10" s="6"/>
      <c r="E10" s="6"/>
    </row>
    <row r="11" spans="1:9">
      <c r="A11">
        <v>510</v>
      </c>
      <c r="B11" s="10" t="s">
        <v>48</v>
      </c>
      <c r="C11" s="1"/>
      <c r="D11" s="33">
        <v>82238.509999999995</v>
      </c>
      <c r="E11" s="11"/>
      <c r="G11" s="11">
        <f>ROUND((D11/1000),2)-0.01</f>
        <v>82.22999999999999</v>
      </c>
      <c r="I11">
        <v>82.23</v>
      </c>
    </row>
    <row r="12" spans="1:9" ht="15" hidden="1" customHeight="1">
      <c r="B12" s="10" t="s">
        <v>45</v>
      </c>
      <c r="C12" s="1"/>
      <c r="D12" s="33">
        <v>0</v>
      </c>
      <c r="E12" s="11"/>
      <c r="G12" s="11">
        <f>ROUND((D12/1000),2)-0.01</f>
        <v>-0.01</v>
      </c>
      <c r="I12">
        <v>-0.01</v>
      </c>
    </row>
    <row r="13" spans="1:9" ht="14.25" customHeight="1">
      <c r="D13" s="5">
        <f>SUM(D11:D12)</f>
        <v>82238.509999999995</v>
      </c>
      <c r="E13" s="5"/>
      <c r="G13" s="8">
        <f>ROUND((D13/1000),2)-0.01</f>
        <v>82.22999999999999</v>
      </c>
      <c r="I13">
        <f>+I11</f>
        <v>82.23</v>
      </c>
    </row>
    <row r="14" spans="1:9" ht="14.25" customHeight="1">
      <c r="D14" s="5"/>
      <c r="E14" s="5"/>
      <c r="G14" s="5"/>
    </row>
    <row r="15" spans="1:9">
      <c r="A15">
        <v>4</v>
      </c>
      <c r="B15" s="1" t="s">
        <v>31</v>
      </c>
      <c r="C15" s="1"/>
    </row>
    <row r="16" spans="1:9">
      <c r="A16">
        <v>41</v>
      </c>
      <c r="B16" s="1" t="s">
        <v>30</v>
      </c>
      <c r="C16" s="1"/>
      <c r="D16" s="6"/>
      <c r="E16" s="6"/>
      <c r="G16" s="6"/>
    </row>
    <row r="17" spans="1:9" hidden="1">
      <c r="A17">
        <v>410</v>
      </c>
      <c r="B17" t="s">
        <v>46</v>
      </c>
      <c r="D17" s="3">
        <v>0</v>
      </c>
      <c r="E17" s="3"/>
      <c r="G17" s="3">
        <f t="shared" ref="G17:G39" si="0">ROUND((D17/1000),2)</f>
        <v>0</v>
      </c>
      <c r="I17">
        <v>0</v>
      </c>
    </row>
    <row r="18" spans="1:9">
      <c r="A18">
        <v>411</v>
      </c>
      <c r="B18" t="s">
        <v>28</v>
      </c>
      <c r="D18" s="3">
        <v>56412.43</v>
      </c>
      <c r="E18" s="3"/>
      <c r="G18" s="3">
        <f t="shared" si="0"/>
        <v>56.41</v>
      </c>
      <c r="I18">
        <v>56.41</v>
      </c>
    </row>
    <row r="19" spans="1:9">
      <c r="A19">
        <v>412</v>
      </c>
      <c r="B19" t="s">
        <v>29</v>
      </c>
      <c r="D19" s="4">
        <v>1602.96</v>
      </c>
      <c r="E19" s="5"/>
      <c r="G19" s="4">
        <f t="shared" si="0"/>
        <v>1.6</v>
      </c>
      <c r="I19">
        <v>1.6</v>
      </c>
    </row>
    <row r="20" spans="1:9">
      <c r="D20" s="5">
        <f>SUM(D17:D19)</f>
        <v>58015.39</v>
      </c>
      <c r="E20" s="5"/>
      <c r="G20" s="5">
        <f>ROUND((D20/1000),2)-0.01</f>
        <v>58.010000000000005</v>
      </c>
      <c r="I20">
        <f>+I18+I19</f>
        <v>58.01</v>
      </c>
    </row>
    <row r="21" spans="1:9" ht="15.75" thickBot="1">
      <c r="B21" s="1" t="s">
        <v>50</v>
      </c>
      <c r="C21" s="1"/>
      <c r="D21" s="9">
        <f>D13-D20</f>
        <v>24223.119999999995</v>
      </c>
      <c r="E21" s="7"/>
      <c r="G21" s="9">
        <f t="shared" si="0"/>
        <v>24.22</v>
      </c>
      <c r="I21">
        <f>+I13-I20</f>
        <v>24.220000000000006</v>
      </c>
    </row>
    <row r="22" spans="1:9" ht="7.5" customHeight="1">
      <c r="B22" s="1"/>
      <c r="C22" s="1"/>
      <c r="D22" s="7"/>
      <c r="E22" s="7"/>
      <c r="G22" s="7"/>
    </row>
    <row r="23" spans="1:9">
      <c r="A23">
        <v>52</v>
      </c>
      <c r="B23" s="1" t="s">
        <v>32</v>
      </c>
      <c r="C23" s="1"/>
      <c r="D23" s="3"/>
      <c r="E23" s="3"/>
      <c r="G23" s="3"/>
    </row>
    <row r="24" spans="1:9">
      <c r="A24">
        <v>521</v>
      </c>
      <c r="B24" t="s">
        <v>33</v>
      </c>
      <c r="D24" s="3">
        <v>8108.05</v>
      </c>
      <c r="E24" s="5"/>
      <c r="G24" s="5">
        <f t="shared" si="0"/>
        <v>8.11</v>
      </c>
      <c r="I24">
        <v>8.11</v>
      </c>
    </row>
    <row r="25" spans="1:9" ht="11.25" customHeight="1">
      <c r="D25" s="5"/>
      <c r="E25" s="5"/>
      <c r="G25" s="5"/>
    </row>
    <row r="26" spans="1:9" ht="15.75" thickBot="1">
      <c r="B26" s="1" t="s">
        <v>85</v>
      </c>
      <c r="C26" s="1"/>
      <c r="D26" s="9">
        <f>D21+D24</f>
        <v>32331.169999999995</v>
      </c>
      <c r="E26" s="7"/>
      <c r="G26" s="9">
        <f t="shared" si="0"/>
        <v>32.33</v>
      </c>
      <c r="I26">
        <f>+I21+I24</f>
        <v>32.330000000000005</v>
      </c>
    </row>
    <row r="27" spans="1:9" ht="9" customHeight="1">
      <c r="B27" s="1"/>
      <c r="C27" s="1"/>
      <c r="D27" s="7"/>
      <c r="E27" s="7"/>
      <c r="G27" s="7"/>
    </row>
    <row r="28" spans="1:9">
      <c r="A28">
        <v>42</v>
      </c>
      <c r="B28" s="1" t="s">
        <v>35</v>
      </c>
      <c r="C28" s="1"/>
      <c r="D28" s="3"/>
      <c r="E28" s="3"/>
      <c r="G28" s="3"/>
    </row>
    <row r="29" spans="1:9">
      <c r="A29">
        <v>421</v>
      </c>
      <c r="B29" t="s">
        <v>34</v>
      </c>
      <c r="D29" s="5">
        <v>22.36</v>
      </c>
      <c r="E29" s="5"/>
      <c r="G29" s="5">
        <f t="shared" si="0"/>
        <v>0.02</v>
      </c>
      <c r="I29">
        <v>0.02</v>
      </c>
    </row>
    <row r="30" spans="1:9" ht="9" customHeight="1">
      <c r="D30" s="4"/>
      <c r="E30" s="5"/>
      <c r="G30" s="4"/>
    </row>
    <row r="31" spans="1:9" hidden="1">
      <c r="B31" s="1" t="s">
        <v>68</v>
      </c>
      <c r="D31" s="5">
        <f>D26-D29</f>
        <v>32308.809999999994</v>
      </c>
      <c r="E31" s="5"/>
      <c r="G31" s="5">
        <f t="shared" si="0"/>
        <v>32.31</v>
      </c>
      <c r="I31">
        <v>32.31</v>
      </c>
    </row>
    <row r="32" spans="1:9" ht="9" hidden="1" customHeight="1">
      <c r="D32" s="5"/>
      <c r="E32" s="5"/>
      <c r="G32" s="5">
        <f t="shared" si="0"/>
        <v>0</v>
      </c>
      <c r="I32">
        <v>0</v>
      </c>
    </row>
    <row r="33" spans="2:9" ht="15" hidden="1" customHeight="1">
      <c r="B33" s="1" t="s">
        <v>69</v>
      </c>
      <c r="D33" s="5"/>
      <c r="E33" s="5"/>
      <c r="G33" s="5">
        <f t="shared" si="0"/>
        <v>0</v>
      </c>
      <c r="I33">
        <v>0</v>
      </c>
    </row>
    <row r="34" spans="2:9" ht="15" hidden="1" customHeight="1">
      <c r="B34" s="10" t="s">
        <v>69</v>
      </c>
      <c r="D34" s="5">
        <v>0</v>
      </c>
      <c r="E34" s="5"/>
      <c r="G34" s="5">
        <f t="shared" si="0"/>
        <v>0</v>
      </c>
      <c r="I34">
        <v>0</v>
      </c>
    </row>
    <row r="35" spans="2:9" ht="9" hidden="1" customHeight="1">
      <c r="D35" s="5"/>
      <c r="E35" s="5"/>
      <c r="G35" s="5">
        <f t="shared" si="0"/>
        <v>0</v>
      </c>
      <c r="I35">
        <v>0</v>
      </c>
    </row>
    <row r="36" spans="2:9" ht="15" hidden="1" customHeight="1">
      <c r="B36" s="1" t="s">
        <v>79</v>
      </c>
      <c r="D36" s="5"/>
      <c r="E36" s="5"/>
      <c r="G36" s="5">
        <f t="shared" si="0"/>
        <v>0</v>
      </c>
      <c r="I36">
        <v>0</v>
      </c>
    </row>
    <row r="37" spans="2:9" hidden="1">
      <c r="B37" s="10" t="s">
        <v>79</v>
      </c>
      <c r="D37" s="5">
        <v>0</v>
      </c>
      <c r="E37" s="5"/>
      <c r="G37" s="5">
        <f t="shared" si="0"/>
        <v>0</v>
      </c>
      <c r="I37">
        <v>0</v>
      </c>
    </row>
    <row r="38" spans="2:9" ht="9" hidden="1" customHeight="1">
      <c r="D38" s="5"/>
      <c r="E38" s="5"/>
      <c r="G38" s="5">
        <f t="shared" si="0"/>
        <v>0</v>
      </c>
      <c r="I38">
        <v>0</v>
      </c>
    </row>
    <row r="39" spans="2:9" ht="15" customHeight="1" thickBot="1">
      <c r="B39" s="1" t="s">
        <v>84</v>
      </c>
      <c r="D39" s="9">
        <f>D31+D34-D37</f>
        <v>32308.809999999994</v>
      </c>
      <c r="E39" s="7"/>
      <c r="G39" s="9">
        <f t="shared" si="0"/>
        <v>32.31</v>
      </c>
      <c r="I39">
        <f>+I26-I29</f>
        <v>32.31</v>
      </c>
    </row>
    <row r="40" spans="2:9" ht="11.25" customHeight="1">
      <c r="B40" s="1"/>
      <c r="D40" s="5"/>
      <c r="E40" s="5"/>
    </row>
    <row r="46" spans="2:9">
      <c r="B46" s="12" t="s">
        <v>66</v>
      </c>
      <c r="C46" s="36" t="s">
        <v>78</v>
      </c>
      <c r="D46" s="36"/>
      <c r="E46" s="35"/>
    </row>
    <row r="47" spans="2:9">
      <c r="B47" s="12" t="s">
        <v>87</v>
      </c>
      <c r="C47" s="38" t="s">
        <v>86</v>
      </c>
      <c r="D47" s="38"/>
      <c r="E47" s="38"/>
      <c r="F47" s="38"/>
      <c r="G47" s="38"/>
    </row>
    <row r="50" spans="2:3" hidden="1">
      <c r="B50" t="s">
        <v>37</v>
      </c>
      <c r="C50" t="s">
        <v>39</v>
      </c>
    </row>
    <row r="51" spans="2:3" hidden="1">
      <c r="B51" t="s">
        <v>38</v>
      </c>
      <c r="C51" t="s">
        <v>40</v>
      </c>
    </row>
  </sheetData>
  <mergeCells count="7">
    <mergeCell ref="C47:G47"/>
    <mergeCell ref="B2:G2"/>
    <mergeCell ref="B3:G3"/>
    <mergeCell ref="B4:G4"/>
    <mergeCell ref="B5:G5"/>
    <mergeCell ref="B6:G6"/>
    <mergeCell ref="B7:G7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48" sqref="B48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9" t="s">
        <v>0</v>
      </c>
      <c r="C2" s="39"/>
      <c r="D2" s="39"/>
    </row>
    <row r="3" spans="1:8">
      <c r="B3" s="39" t="s">
        <v>25</v>
      </c>
      <c r="C3" s="39"/>
      <c r="D3" s="39"/>
    </row>
    <row r="4" spans="1:8">
      <c r="B4" s="39" t="s">
        <v>36</v>
      </c>
      <c r="C4" s="39"/>
      <c r="D4" s="39"/>
    </row>
    <row r="5" spans="1:8">
      <c r="B5" s="39" t="s">
        <v>49</v>
      </c>
      <c r="C5" s="39"/>
      <c r="D5" s="39"/>
    </row>
    <row r="6" spans="1:8">
      <c r="B6" s="39" t="s">
        <v>91</v>
      </c>
      <c r="C6" s="39"/>
      <c r="D6" s="39"/>
    </row>
    <row r="7" spans="1:8">
      <c r="B7" s="39" t="s">
        <v>88</v>
      </c>
      <c r="C7" s="39"/>
      <c r="D7" s="39"/>
    </row>
    <row r="8" spans="1:8">
      <c r="B8" s="26"/>
      <c r="C8" s="26"/>
      <c r="D8" s="26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6"/>
    </row>
    <row r="11" spans="1:8">
      <c r="A11">
        <v>510</v>
      </c>
      <c r="B11" s="10" t="s">
        <v>48</v>
      </c>
      <c r="C11" s="1"/>
      <c r="D11" s="11">
        <v>667168.24</v>
      </c>
    </row>
    <row r="12" spans="1:8" hidden="1">
      <c r="A12">
        <v>512</v>
      </c>
      <c r="B12" s="10" t="s">
        <v>45</v>
      </c>
      <c r="C12" s="1"/>
      <c r="D12" s="11">
        <v>0</v>
      </c>
    </row>
    <row r="13" spans="1:8" ht="18" customHeight="1">
      <c r="D13" s="34">
        <f>SUM(D11:D12)</f>
        <v>667168.24</v>
      </c>
      <c r="F13" s="25"/>
    </row>
    <row r="14" spans="1:8" ht="4.5" customHeight="1">
      <c r="D14" s="5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46</v>
      </c>
      <c r="D17" s="3">
        <v>42649.75</v>
      </c>
    </row>
    <row r="18" spans="1:4">
      <c r="A18">
        <v>411</v>
      </c>
      <c r="B18" t="s">
        <v>28</v>
      </c>
      <c r="D18" s="3">
        <v>398362.18</v>
      </c>
    </row>
    <row r="19" spans="1:4">
      <c r="A19">
        <v>412</v>
      </c>
      <c r="B19" t="s">
        <v>29</v>
      </c>
      <c r="D19" s="4">
        <v>12177.08</v>
      </c>
    </row>
    <row r="20" spans="1:4">
      <c r="D20" s="5">
        <f>SUM(D17:D19)</f>
        <v>453189.01</v>
      </c>
    </row>
    <row r="21" spans="1:4" ht="15.75" thickBot="1">
      <c r="B21" s="1" t="s">
        <v>50</v>
      </c>
      <c r="C21" s="1"/>
      <c r="D21" s="9">
        <f>D13-D20</f>
        <v>213979.22999999998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54175.12</v>
      </c>
    </row>
    <row r="25" spans="1:4" ht="15" hidden="1" customHeight="1">
      <c r="A25">
        <v>524</v>
      </c>
      <c r="B25" t="s">
        <v>47</v>
      </c>
      <c r="D25" s="5">
        <v>0</v>
      </c>
    </row>
    <row r="26" spans="1:4" ht="9" customHeight="1">
      <c r="D26" s="4"/>
    </row>
    <row r="27" spans="1:4" ht="15.75" thickBot="1">
      <c r="B27" s="29" t="s">
        <v>82</v>
      </c>
      <c r="C27" s="1"/>
      <c r="D27" s="9">
        <f>D21+D24</f>
        <v>268154.34999999998</v>
      </c>
    </row>
    <row r="28" spans="1:4" ht="8.25" customHeight="1">
      <c r="B28" s="1"/>
      <c r="C28" s="1"/>
      <c r="D28" s="7"/>
    </row>
    <row r="29" spans="1:4" ht="15" hidden="1" customHeight="1">
      <c r="A29">
        <v>42</v>
      </c>
      <c r="B29" s="1" t="s">
        <v>70</v>
      </c>
    </row>
    <row r="30" spans="1:4" ht="15" hidden="1" customHeight="1">
      <c r="A30">
        <v>421</v>
      </c>
      <c r="B30" s="10" t="s">
        <v>70</v>
      </c>
      <c r="D30" s="5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71</v>
      </c>
      <c r="D32" s="9">
        <f>D27-D30</f>
        <v>268154.34999999998</v>
      </c>
    </row>
    <row r="33" spans="2:9" ht="8.25" hidden="1" customHeight="1">
      <c r="B33" s="1"/>
      <c r="D33" s="5"/>
    </row>
    <row r="34" spans="2:9">
      <c r="B34" s="1" t="s">
        <v>35</v>
      </c>
      <c r="C34" s="1"/>
      <c r="D34" s="3"/>
      <c r="I34" s="5"/>
    </row>
    <row r="35" spans="2:9">
      <c r="B35" t="s">
        <v>34</v>
      </c>
      <c r="D35" s="5">
        <v>1293.93</v>
      </c>
    </row>
    <row r="36" spans="2:9" hidden="1">
      <c r="B36" t="s">
        <v>83</v>
      </c>
      <c r="D36" s="5">
        <v>0</v>
      </c>
    </row>
    <row r="37" spans="2:9" ht="8.25" hidden="1" customHeight="1"/>
    <row r="38" spans="2:9" ht="15.75" hidden="1" customHeight="1" thickBot="1">
      <c r="B38" s="1" t="s">
        <v>68</v>
      </c>
      <c r="D38" s="9">
        <f>D32-D35-D36</f>
        <v>266860.42</v>
      </c>
    </row>
    <row r="39" spans="2:9" ht="8.25" hidden="1" customHeight="1">
      <c r="B39" s="1"/>
    </row>
    <row r="40" spans="2:9" ht="15" hidden="1" customHeight="1">
      <c r="B40" s="1" t="s">
        <v>69</v>
      </c>
    </row>
    <row r="41" spans="2:9" ht="15" hidden="1" customHeight="1">
      <c r="B41" s="10" t="s">
        <v>69</v>
      </c>
      <c r="D41" s="5">
        <v>0</v>
      </c>
    </row>
    <row r="42" spans="2:9" ht="8.25" hidden="1" customHeight="1"/>
    <row r="43" spans="2:9" ht="12" hidden="1" customHeight="1">
      <c r="B43" s="1" t="s">
        <v>79</v>
      </c>
    </row>
    <row r="44" spans="2:9" ht="15" hidden="1" customHeight="1">
      <c r="B44" s="10" t="s">
        <v>79</v>
      </c>
      <c r="D44" s="28">
        <v>0</v>
      </c>
    </row>
    <row r="45" spans="2:9" ht="8.25" customHeight="1"/>
    <row r="46" spans="2:9" ht="15.75" thickBot="1">
      <c r="B46" s="1" t="s">
        <v>90</v>
      </c>
      <c r="D46" s="9">
        <f>D38+D41-D44</f>
        <v>266860.42</v>
      </c>
      <c r="E46" s="25"/>
    </row>
    <row r="51" spans="2:3">
      <c r="B51" s="12" t="s">
        <v>66</v>
      </c>
      <c r="C51" t="s">
        <v>78</v>
      </c>
    </row>
    <row r="52" spans="2:3">
      <c r="B52" s="12" t="s">
        <v>65</v>
      </c>
      <c r="C52" t="s">
        <v>89</v>
      </c>
    </row>
    <row r="55" spans="2:3" ht="15" hidden="1" customHeight="1">
      <c r="B55" t="s">
        <v>37</v>
      </c>
      <c r="C55" t="s">
        <v>39</v>
      </c>
    </row>
    <row r="56" spans="2:3" ht="15" hidden="1" customHeight="1">
      <c r="B56" t="s">
        <v>38</v>
      </c>
      <c r="C5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Gral</vt:lpstr>
      <vt:lpstr>Estado Resultados mensual</vt:lpstr>
      <vt:lpstr>Estado Resultados Acum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2022-10-17T19:09:42Z</cp:lastPrinted>
  <dcterms:created xsi:type="dcterms:W3CDTF">2012-01-02T21:57:10Z</dcterms:created>
  <dcterms:modified xsi:type="dcterms:W3CDTF">2022-10-17T19:09:49Z</dcterms:modified>
</cp:coreProperties>
</file>