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dmiranda_cedeval_com/Documents/Documentos/De trabajo/Estados Financieros CEDEVAL/2022/Pagina BVES/"/>
    </mc:Choice>
  </mc:AlternateContent>
  <xr:revisionPtr revIDLastSave="7" documentId="8_{462FFE1C-F8C0-40D1-A5EB-36C19F23ACB3}" xr6:coauthVersionLast="47" xr6:coauthVersionMax="47" xr10:uidLastSave="{913EC2BA-F450-40DA-95CE-7D724E351546}"/>
  <bookViews>
    <workbookView xWindow="-110" yWindow="-110" windowWidth="19420" windowHeight="10300" xr2:uid="{590A2EB1-9350-4FA1-91B9-7B4FDBF12C3F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1" l="1"/>
  <c r="C91" i="1"/>
  <c r="C90" i="1"/>
  <c r="C89" i="1"/>
  <c r="C88" i="1"/>
  <c r="C87" i="1"/>
  <c r="C86" i="1"/>
  <c r="C85" i="1"/>
  <c r="C82" i="1"/>
  <c r="C78" i="1"/>
  <c r="C77" i="1"/>
  <c r="C76" i="1"/>
  <c r="C75" i="1"/>
  <c r="C71" i="1"/>
  <c r="C70" i="1"/>
  <c r="C69" i="1"/>
  <c r="C68" i="1"/>
  <c r="C67" i="1"/>
  <c r="C65" i="1"/>
  <c r="C64" i="1"/>
  <c r="C63" i="1"/>
  <c r="C59" i="1"/>
  <c r="C58" i="1"/>
  <c r="C57" i="1"/>
  <c r="C56" i="1" s="1"/>
  <c r="C54" i="1"/>
  <c r="C42" i="1"/>
  <c r="C40" i="1"/>
  <c r="C37" i="1"/>
  <c r="C35" i="1"/>
  <c r="C34" i="1"/>
  <c r="C30" i="1"/>
  <c r="C24" i="1"/>
  <c r="C16" i="1"/>
  <c r="C21" i="1" s="1"/>
  <c r="C6" i="1"/>
  <c r="C84" i="1" l="1"/>
  <c r="C74" i="1"/>
  <c r="C23" i="1"/>
  <c r="C46" i="1"/>
  <c r="C95" i="1"/>
  <c r="C62" i="1"/>
  <c r="C80" i="1" l="1"/>
  <c r="C96" i="1"/>
  <c r="C98" i="1" s="1"/>
</calcChain>
</file>

<file path=xl/sharedStrings.xml><?xml version="1.0" encoding="utf-8"?>
<sst xmlns="http://schemas.openxmlformats.org/spreadsheetml/2006/main" count="109" uniqueCount="91">
  <si>
    <t>CENTRAL DE DEPOSITO DE VALORES, S.A. DE C.V.</t>
  </si>
  <si>
    <t>BALANCE GENERAL AL 31 DE AGOSTO DE 2022</t>
  </si>
  <si>
    <t>(Cifras en US$)</t>
  </si>
  <si>
    <t>2022 AGOSTO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</si>
  <si>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</si>
  <si>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</si>
  <si>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</si>
  <si>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</si>
  <si>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</si>
  <si>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</si>
  <si>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</si>
  <si>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</si>
  <si>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</si>
  <si>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</si>
  <si>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</si>
  <si>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</si>
  <si>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</si>
  <si>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</si>
  <si>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</si>
  <si>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</si>
  <si>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</si>
  <si>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</si>
  <si>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</si>
  <si>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</si>
  <si>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</si>
  <si>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</si>
  <si>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</si>
  <si>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</si>
  <si>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</si>
  <si>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</si>
  <si>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</si>
  <si>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</si>
  <si>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</si>
  <si>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</si>
  <si>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</si>
  <si>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</si>
  <si>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</si>
  <si>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</si>
  <si>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</si>
  <si>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</si>
  <si>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</si>
  <si>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</si>
  <si>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</si>
  <si>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2022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</si>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</sst>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Alignment="1">
      <alignment horizontal="left"/>
    </xf>
    <xf numFmtId="164" fontId="3" fillId="0" borderId="0" xfId="1" applyNumberFormat="1" applyFont="1" applyFill="1" applyBorder="1"/>
    <xf numFmtId="164" fontId="2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2" xfId="1" applyNumberFormat="1" applyFont="1" applyFill="1" applyBorder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miranda_cedeval_com/Documents/Documentos/De%20trabajo/Estados%20Financieros%20CEDEVAL/2022/EF%20AGOST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1"/>
      <sheetName val="Gto Real 21"/>
      <sheetName val="Res Real 21"/>
      <sheetName val="Grafik (2)"/>
      <sheetName val="ER Pres"/>
      <sheetName val="Miles2"/>
      <sheetName val="ER ACUM PRES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963413.25</v>
          </cell>
        </row>
        <row r="10">
          <cell r="O10">
            <v>11250.75</v>
          </cell>
        </row>
        <row r="11">
          <cell r="O11">
            <v>6200</v>
          </cell>
        </row>
        <row r="15">
          <cell r="O15">
            <v>95538.81</v>
          </cell>
        </row>
        <row r="16">
          <cell r="O16">
            <v>39245.700000000004</v>
          </cell>
        </row>
        <row r="17">
          <cell r="O17">
            <v>25604.85</v>
          </cell>
        </row>
        <row r="19">
          <cell r="O19">
            <v>296814.93</v>
          </cell>
        </row>
        <row r="20">
          <cell r="O20">
            <v>40930.68</v>
          </cell>
        </row>
        <row r="21">
          <cell r="O21">
            <v>212511.99</v>
          </cell>
        </row>
        <row r="22">
          <cell r="O22">
            <v>17208.54</v>
          </cell>
        </row>
        <row r="23">
          <cell r="O23">
            <v>2678.38</v>
          </cell>
        </row>
        <row r="26">
          <cell r="O26">
            <v>5076.01</v>
          </cell>
        </row>
        <row r="27">
          <cell r="O27">
            <v>0</v>
          </cell>
        </row>
        <row r="28">
          <cell r="O28">
            <v>1946.9099999999999</v>
          </cell>
        </row>
        <row r="29">
          <cell r="O29">
            <v>0</v>
          </cell>
        </row>
        <row r="33">
          <cell r="O33">
            <v>113516.72</v>
          </cell>
        </row>
        <row r="36">
          <cell r="O36">
            <v>984.09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9479.9</v>
          </cell>
        </row>
        <row r="40">
          <cell r="O40">
            <v>0</v>
          </cell>
        </row>
        <row r="41">
          <cell r="O41">
            <v>0</v>
          </cell>
        </row>
        <row r="43">
          <cell r="O43">
            <v>980.74</v>
          </cell>
        </row>
        <row r="44">
          <cell r="O4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9C48-2906-441C-8EA6-7800C0FF18E3}">
  <dimension ref="A1:F111"/>
  <sheetViews>
    <sheetView showGridLines="0" tabSelected="1" workbookViewId="0">
      <selection activeCell="F94" sqref="F94"/>
    </sheetView>
  </sheetViews>
  <sheetFormatPr baseColWidth="10" defaultColWidth="13.6328125" defaultRowHeight="14.25" customHeight="1" x14ac:dyDescent="0.35"/>
  <cols>
    <col min="1" max="1" width="5.54296875" style="3" customWidth="1"/>
    <col min="2" max="2" width="62" style="3" customWidth="1"/>
    <col min="3" max="3" width="20.6328125" style="16" bestFit="1" customWidth="1"/>
    <col min="4" max="16384" width="13.6328125" style="3"/>
  </cols>
  <sheetData>
    <row r="1" spans="1:3" ht="14.25" customHeight="1" x14ac:dyDescent="0.35">
      <c r="A1" s="1" t="s">
        <v>0</v>
      </c>
      <c r="B1" s="2"/>
      <c r="C1" s="2"/>
    </row>
    <row r="2" spans="1:3" ht="14.25" customHeight="1" x14ac:dyDescent="0.35">
      <c r="A2" s="4" t="s">
        <v>1</v>
      </c>
      <c r="B2" s="5"/>
      <c r="C2" s="5"/>
    </row>
    <row r="3" spans="1:3" ht="14.25" customHeight="1" x14ac:dyDescent="0.35">
      <c r="A3" s="4" t="s">
        <v>2</v>
      </c>
      <c r="B3" s="6"/>
      <c r="C3" s="6"/>
    </row>
    <row r="4" spans="1:3" ht="14.25" customHeight="1" thickBot="1" x14ac:dyDescent="0.4">
      <c r="A4" s="7"/>
      <c r="B4" s="8"/>
      <c r="C4" s="9" t="s">
        <v>3</v>
      </c>
    </row>
    <row r="5" spans="1:3" ht="14.25" customHeight="1" x14ac:dyDescent="0.35">
      <c r="A5" s="12" t="s">
        <v>4</v>
      </c>
      <c r="C5" s="13"/>
    </row>
    <row r="6" spans="1:3" ht="14.25" customHeight="1" x14ac:dyDescent="0.35">
      <c r="A6" s="12" t="s">
        <v>5</v>
      </c>
      <c r="C6" s="14">
        <f>SUM(C7:C15)</f>
        <v>2887057.68</v>
      </c>
    </row>
    <row r="7" spans="1:3" ht="14.25" customHeight="1" x14ac:dyDescent="0.35">
      <c r="A7" s="12"/>
      <c r="B7" s="3" t="s">
        <v>6</v>
      </c>
      <c r="C7" s="15">
        <v>300</v>
      </c>
    </row>
    <row r="8" spans="1:3" ht="14.25" customHeight="1" x14ac:dyDescent="0.35">
      <c r="A8" s="12"/>
      <c r="B8" s="17" t="s">
        <v>7</v>
      </c>
      <c r="C8" s="16">
        <v>293362.65999999997</v>
      </c>
    </row>
    <row r="9" spans="1:3" ht="14.25" customHeight="1" x14ac:dyDescent="0.35">
      <c r="A9" s="12"/>
      <c r="B9" s="4" t="s">
        <v>8</v>
      </c>
      <c r="C9" s="16">
        <v>119751.4</v>
      </c>
    </row>
    <row r="10" spans="1:3" ht="14.25" customHeight="1" x14ac:dyDescent="0.35">
      <c r="A10" s="12"/>
      <c r="B10" s="3" t="s">
        <v>9</v>
      </c>
      <c r="C10" s="16">
        <v>2183499.77</v>
      </c>
    </row>
    <row r="11" spans="1:3" ht="14.25" customHeight="1" x14ac:dyDescent="0.35">
      <c r="A11" s="12"/>
      <c r="B11" s="17" t="s">
        <v>10</v>
      </c>
      <c r="C11" s="16">
        <v>180469.57</v>
      </c>
    </row>
    <row r="12" spans="1:3" ht="14.25" customHeight="1" x14ac:dyDescent="0.35">
      <c r="A12" s="12"/>
      <c r="B12" s="17" t="s">
        <v>11</v>
      </c>
      <c r="C12" s="16">
        <v>1253.1199999999999</v>
      </c>
    </row>
    <row r="13" spans="1:3" ht="14.25" customHeight="1" x14ac:dyDescent="0.35">
      <c r="A13" s="12"/>
      <c r="B13" s="3" t="s">
        <v>12</v>
      </c>
      <c r="C13" s="16">
        <v>21323.74</v>
      </c>
    </row>
    <row r="14" spans="1:3" ht="14.25" customHeight="1" x14ac:dyDescent="0.35">
      <c r="A14" s="12"/>
      <c r="B14" s="3" t="s">
        <v>13</v>
      </c>
      <c r="C14" s="15">
        <v>23482.58</v>
      </c>
    </row>
    <row r="15" spans="1:3" ht="14.25" customHeight="1" x14ac:dyDescent="0.35">
      <c r="A15" s="12"/>
      <c r="B15" s="3" t="s">
        <v>14</v>
      </c>
      <c r="C15" s="18">
        <v>63614.84</v>
      </c>
    </row>
    <row r="16" spans="1:3" ht="14.25" customHeight="1" x14ac:dyDescent="0.35">
      <c r="A16" s="19" t="s">
        <v>15</v>
      </c>
      <c r="C16" s="14">
        <f>SUM(C17:C20)</f>
        <v>30271</v>
      </c>
    </row>
    <row r="17" spans="1:6" ht="14.25" customHeight="1" x14ac:dyDescent="0.35">
      <c r="A17" s="12"/>
      <c r="B17" s="3" t="s">
        <v>16</v>
      </c>
      <c r="C17" s="15">
        <v>11549.48</v>
      </c>
    </row>
    <row r="18" spans="1:6" ht="14.25" customHeight="1" x14ac:dyDescent="0.35">
      <c r="A18" s="12"/>
      <c r="B18" s="3" t="s">
        <v>17</v>
      </c>
      <c r="C18" s="15">
        <v>0</v>
      </c>
    </row>
    <row r="19" spans="1:6" ht="14.25" customHeight="1" x14ac:dyDescent="0.35">
      <c r="A19" s="12"/>
      <c r="B19" s="3" t="s">
        <v>18</v>
      </c>
      <c r="C19" s="20">
        <v>0</v>
      </c>
    </row>
    <row r="20" spans="1:6" ht="13.5" customHeight="1" x14ac:dyDescent="0.35">
      <c r="A20" s="12"/>
      <c r="B20" s="3" t="s">
        <v>19</v>
      </c>
      <c r="C20" s="18">
        <v>18721.52</v>
      </c>
    </row>
    <row r="21" spans="1:6" ht="14.25" customHeight="1" thickBot="1" x14ac:dyDescent="0.4">
      <c r="A21" s="12"/>
      <c r="B21" s="12" t="s">
        <v>20</v>
      </c>
      <c r="C21" s="23">
        <f>C16+C6</f>
        <v>2917328.68</v>
      </c>
    </row>
    <row r="22" spans="1:6" ht="14.25" customHeight="1" thickTop="1" x14ac:dyDescent="0.35">
      <c r="A22" s="12"/>
      <c r="C22" s="15"/>
    </row>
    <row r="23" spans="1:6" ht="14.25" customHeight="1" x14ac:dyDescent="0.35">
      <c r="A23" s="12" t="s">
        <v>21</v>
      </c>
      <c r="C23" s="14">
        <f>C24+C30</f>
        <v>225923.96999999997</v>
      </c>
      <c r="D23" s="11"/>
      <c r="E23" s="11"/>
      <c r="F23" s="11"/>
    </row>
    <row r="24" spans="1:6" ht="14.25" customHeight="1" x14ac:dyDescent="0.35">
      <c r="A24" s="12" t="s">
        <v>22</v>
      </c>
      <c r="C24" s="21">
        <f>SUM(C25:C29)</f>
        <v>187435.36</v>
      </c>
      <c r="D24" s="11"/>
      <c r="E24" s="11"/>
      <c r="F24" s="11"/>
    </row>
    <row r="25" spans="1:6" ht="14.25" customHeight="1" x14ac:dyDescent="0.35">
      <c r="A25" s="12"/>
      <c r="B25" s="3" t="s">
        <v>23</v>
      </c>
      <c r="C25" s="20">
        <v>2398.2800000000002</v>
      </c>
      <c r="D25" s="11"/>
      <c r="E25" s="11"/>
      <c r="F25" s="11"/>
    </row>
    <row r="26" spans="1:6" ht="14.25" customHeight="1" x14ac:dyDescent="0.35">
      <c r="A26" s="12"/>
      <c r="B26" s="17" t="s">
        <v>24</v>
      </c>
      <c r="C26" s="15">
        <v>27531.119999999999</v>
      </c>
      <c r="D26" s="11"/>
      <c r="E26" s="11"/>
      <c r="F26" s="11"/>
    </row>
    <row r="27" spans="1:6" ht="14.25" customHeight="1" x14ac:dyDescent="0.35">
      <c r="A27" s="12"/>
      <c r="B27" s="3" t="s">
        <v>25</v>
      </c>
      <c r="C27" s="16">
        <v>26807.67</v>
      </c>
      <c r="D27" s="11"/>
      <c r="E27" s="11"/>
      <c r="F27" s="11"/>
    </row>
    <row r="28" spans="1:6" ht="14.25" customHeight="1" x14ac:dyDescent="0.35">
      <c r="A28" s="12"/>
      <c r="B28" s="3" t="s">
        <v>26</v>
      </c>
      <c r="C28" s="15">
        <v>26419.35</v>
      </c>
      <c r="D28" s="11"/>
      <c r="E28" s="11"/>
      <c r="F28" s="11"/>
    </row>
    <row r="29" spans="1:6" ht="14.25" customHeight="1" x14ac:dyDescent="0.35">
      <c r="A29" s="12"/>
      <c r="B29" s="3" t="s">
        <v>27</v>
      </c>
      <c r="C29" s="15">
        <v>104278.94</v>
      </c>
      <c r="D29" s="11"/>
      <c r="E29" s="11"/>
      <c r="F29" s="11"/>
    </row>
    <row r="30" spans="1:6" ht="14.25" customHeight="1" x14ac:dyDescent="0.35">
      <c r="A30" s="12" t="s">
        <v>28</v>
      </c>
      <c r="C30" s="24">
        <f>SUM(C31:C32)</f>
        <v>38488.61</v>
      </c>
      <c r="D30" s="11"/>
      <c r="E30" s="11"/>
      <c r="F30" s="11"/>
    </row>
    <row r="31" spans="1:6" ht="14.25" customHeight="1" x14ac:dyDescent="0.35">
      <c r="A31" s="12"/>
      <c r="B31" s="3" t="s">
        <v>29</v>
      </c>
      <c r="C31" s="15">
        <v>0</v>
      </c>
      <c r="D31" s="11"/>
      <c r="E31" s="11"/>
      <c r="F31" s="11"/>
    </row>
    <row r="32" spans="1:6" ht="14.25" customHeight="1" x14ac:dyDescent="0.35">
      <c r="A32" s="12"/>
      <c r="B32" s="17" t="s">
        <v>30</v>
      </c>
      <c r="C32" s="22">
        <v>38488.61</v>
      </c>
      <c r="D32" s="11"/>
      <c r="E32" s="11"/>
      <c r="F32" s="11"/>
    </row>
    <row r="33" spans="1:6" ht="14.25" customHeight="1" x14ac:dyDescent="0.35">
      <c r="A33" s="12"/>
      <c r="C33" s="15"/>
      <c r="D33" s="11"/>
      <c r="E33" s="11"/>
      <c r="F33" s="11"/>
    </row>
    <row r="34" spans="1:6" ht="14.25" customHeight="1" x14ac:dyDescent="0.35">
      <c r="A34" s="12" t="s">
        <v>31</v>
      </c>
      <c r="C34" s="14">
        <f>C35+C37+C42+C40</f>
        <v>2691404.71</v>
      </c>
      <c r="D34" s="11"/>
      <c r="E34" s="11"/>
      <c r="F34" s="11"/>
    </row>
    <row r="35" spans="1:6" ht="14.25" customHeight="1" x14ac:dyDescent="0.35">
      <c r="A35" s="12" t="s">
        <v>32</v>
      </c>
      <c r="C35" s="14">
        <f>SUM(C36:C36)</f>
        <v>2000000</v>
      </c>
    </row>
    <row r="36" spans="1:6" ht="14.25" customHeight="1" x14ac:dyDescent="0.35">
      <c r="A36" s="12"/>
      <c r="B36" s="3" t="s">
        <v>33</v>
      </c>
      <c r="C36" s="15">
        <v>2000000</v>
      </c>
    </row>
    <row r="37" spans="1:6" ht="14.25" customHeight="1" x14ac:dyDescent="0.35">
      <c r="A37" s="12" t="s">
        <v>34</v>
      </c>
      <c r="C37" s="14">
        <f>SUM(C38:C39)</f>
        <v>417777.91999999998</v>
      </c>
    </row>
    <row r="38" spans="1:6" ht="14.25" customHeight="1" x14ac:dyDescent="0.35">
      <c r="A38" s="12"/>
      <c r="B38" s="3" t="s">
        <v>35</v>
      </c>
      <c r="C38" s="20">
        <v>296627.55</v>
      </c>
    </row>
    <row r="39" spans="1:6" ht="14.25" customHeight="1" x14ac:dyDescent="0.35">
      <c r="A39" s="12"/>
      <c r="B39" s="3" t="s">
        <v>36</v>
      </c>
      <c r="C39" s="20">
        <v>121150.37</v>
      </c>
    </row>
    <row r="40" spans="1:6" ht="14.25" customHeight="1" x14ac:dyDescent="0.35">
      <c r="A40" s="12" t="s">
        <v>37</v>
      </c>
      <c r="C40" s="14">
        <f>SUM(C41:C41)</f>
        <v>-57473.78</v>
      </c>
    </row>
    <row r="41" spans="1:6" ht="14.25" customHeight="1" x14ac:dyDescent="0.35">
      <c r="A41" s="12"/>
      <c r="B41" s="3" t="s">
        <v>38</v>
      </c>
      <c r="C41" s="20">
        <v>-57473.78</v>
      </c>
    </row>
    <row r="42" spans="1:6" ht="14.25" customHeight="1" x14ac:dyDescent="0.35">
      <c r="A42" s="12" t="s">
        <v>39</v>
      </c>
      <c r="C42" s="14">
        <f>+C44+C43</f>
        <v>331100.57</v>
      </c>
    </row>
    <row r="43" spans="1:6" ht="14.25" customHeight="1" x14ac:dyDescent="0.35">
      <c r="A43" s="12"/>
      <c r="B43" s="17" t="s">
        <v>40</v>
      </c>
      <c r="C43" s="15">
        <v>83961.06</v>
      </c>
    </row>
    <row r="44" spans="1:6" ht="14.25" customHeight="1" x14ac:dyDescent="0.35">
      <c r="A44" s="12"/>
      <c r="B44" s="3" t="s">
        <v>41</v>
      </c>
      <c r="C44" s="22">
        <v>247139.51</v>
      </c>
    </row>
    <row r="45" spans="1:6" ht="14.25" customHeight="1" x14ac:dyDescent="0.35">
      <c r="A45" s="12"/>
      <c r="C45" s="15"/>
    </row>
    <row r="46" spans="1:6" ht="14.25" customHeight="1" thickBot="1" x14ac:dyDescent="0.4">
      <c r="A46" s="12"/>
      <c r="B46" s="12" t="s">
        <v>42</v>
      </c>
      <c r="C46" s="23">
        <f>C34+C23</f>
        <v>2917328.6799999997</v>
      </c>
    </row>
    <row r="47" spans="1:6" ht="14.25" customHeight="1" thickTop="1" x14ac:dyDescent="0.35">
      <c r="A47" s="12"/>
      <c r="C47" s="15"/>
    </row>
    <row r="48" spans="1:6" ht="14.25" customHeight="1" x14ac:dyDescent="0.35">
      <c r="A48" s="12"/>
      <c r="C48" s="15"/>
    </row>
    <row r="49" spans="1:3" ht="14.25" customHeight="1" x14ac:dyDescent="0.35">
      <c r="A49" s="12"/>
      <c r="C49" s="15"/>
    </row>
    <row r="51" spans="1:3" ht="14.25" customHeight="1" x14ac:dyDescent="0.35">
      <c r="A51" s="1" t="s">
        <v>0</v>
      </c>
      <c r="B51" s="2"/>
      <c r="C51" s="2"/>
    </row>
    <row r="52" spans="1:3" ht="14.25" customHeight="1" x14ac:dyDescent="0.35">
      <c r="A52" s="4" t="s">
        <v>43</v>
      </c>
      <c r="B52" s="5"/>
      <c r="C52" s="5"/>
    </row>
    <row r="53" spans="1:3" ht="14.25" customHeight="1" x14ac:dyDescent="0.35">
      <c r="A53" s="6"/>
      <c r="B53" s="25" t="s">
        <v>2</v>
      </c>
      <c r="C53" s="25"/>
    </row>
    <row r="54" spans="1:3" ht="14.25" customHeight="1" thickBot="1" x14ac:dyDescent="0.4">
      <c r="A54" s="7"/>
      <c r="B54" s="8"/>
      <c r="C54" s="10" t="str">
        <f>C4</f>
        <v>2022 AGOSTO</v>
      </c>
    </row>
    <row r="56" spans="1:3" ht="14.25" customHeight="1" x14ac:dyDescent="0.35">
      <c r="A56" s="1" t="s">
        <v>44</v>
      </c>
      <c r="B56" s="1" t="s">
        <v>45</v>
      </c>
      <c r="C56" s="26">
        <f>SUM(C57:C59)</f>
        <v>980864</v>
      </c>
    </row>
    <row r="57" spans="1:3" ht="14.25" customHeight="1" x14ac:dyDescent="0.35">
      <c r="A57" s="4" t="s">
        <v>46</v>
      </c>
      <c r="B57" s="17" t="s">
        <v>47</v>
      </c>
      <c r="C57" s="16">
        <f>'[1]R Msual'!O9</f>
        <v>963413.25</v>
      </c>
    </row>
    <row r="58" spans="1:3" ht="14.25" customHeight="1" x14ac:dyDescent="0.35">
      <c r="A58" s="4" t="s">
        <v>48</v>
      </c>
      <c r="B58" s="4" t="s">
        <v>49</v>
      </c>
      <c r="C58" s="16">
        <f>'[1]R Msual'!O10</f>
        <v>11250.75</v>
      </c>
    </row>
    <row r="59" spans="1:3" ht="14.25" customHeight="1" x14ac:dyDescent="0.35">
      <c r="A59" s="4" t="s">
        <v>50</v>
      </c>
      <c r="B59" s="4" t="s">
        <v>51</v>
      </c>
      <c r="C59" s="16">
        <f>'[1]R Msual'!O11</f>
        <v>6200</v>
      </c>
    </row>
    <row r="60" spans="1:3" ht="14.25" customHeight="1" x14ac:dyDescent="0.35">
      <c r="A60" s="17" t="s">
        <v>52</v>
      </c>
      <c r="B60" s="4" t="s">
        <v>53</v>
      </c>
      <c r="C60" s="16">
        <v>0</v>
      </c>
    </row>
    <row r="62" spans="1:3" ht="14.25" customHeight="1" x14ac:dyDescent="0.35">
      <c r="A62" s="1" t="s">
        <v>44</v>
      </c>
      <c r="B62" s="1" t="s">
        <v>54</v>
      </c>
      <c r="C62" s="26">
        <f>SUM(C63:C71)</f>
        <v>730533.88</v>
      </c>
    </row>
    <row r="63" spans="1:3" ht="14.25" customHeight="1" x14ac:dyDescent="0.35">
      <c r="A63" s="4" t="s">
        <v>46</v>
      </c>
      <c r="B63" s="4" t="s">
        <v>55</v>
      </c>
      <c r="C63" s="16">
        <f>'[1]R Msual'!O15</f>
        <v>95538.81</v>
      </c>
    </row>
    <row r="64" spans="1:3" ht="14.25" customHeight="1" x14ac:dyDescent="0.35">
      <c r="A64" s="4" t="s">
        <v>48</v>
      </c>
      <c r="B64" s="4" t="s">
        <v>56</v>
      </c>
      <c r="C64" s="16">
        <f>'[1]R Msual'!O16</f>
        <v>39245.700000000004</v>
      </c>
    </row>
    <row r="65" spans="1:3" ht="14.25" customHeight="1" x14ac:dyDescent="0.35">
      <c r="A65" s="4" t="s">
        <v>50</v>
      </c>
      <c r="B65" s="4" t="s">
        <v>57</v>
      </c>
      <c r="C65" s="16">
        <f>'[1]R Msual'!O17</f>
        <v>25604.85</v>
      </c>
    </row>
    <row r="66" spans="1:3" ht="14.25" customHeight="1" x14ac:dyDescent="0.35">
      <c r="A66" s="4" t="s">
        <v>52</v>
      </c>
      <c r="B66" s="4" t="s">
        <v>58</v>
      </c>
      <c r="C66" s="16">
        <v>0</v>
      </c>
    </row>
    <row r="67" spans="1:3" ht="14.25" customHeight="1" x14ac:dyDescent="0.35">
      <c r="A67" s="4" t="s">
        <v>59</v>
      </c>
      <c r="B67" s="4" t="s">
        <v>60</v>
      </c>
      <c r="C67" s="16">
        <f>'[1]R Msual'!O19</f>
        <v>296814.93</v>
      </c>
    </row>
    <row r="68" spans="1:3" ht="14.25" customHeight="1" x14ac:dyDescent="0.35">
      <c r="A68" s="4" t="s">
        <v>61</v>
      </c>
      <c r="B68" s="4" t="s">
        <v>62</v>
      </c>
      <c r="C68" s="16">
        <f>'[1]R Msual'!O20</f>
        <v>40930.68</v>
      </c>
    </row>
    <row r="69" spans="1:3" ht="14.25" customHeight="1" x14ac:dyDescent="0.35">
      <c r="A69" s="4" t="s">
        <v>63</v>
      </c>
      <c r="B69" s="4" t="s">
        <v>64</v>
      </c>
      <c r="C69" s="16">
        <f>'[1]R Msual'!O21</f>
        <v>212511.99</v>
      </c>
    </row>
    <row r="70" spans="1:3" ht="14.25" customHeight="1" x14ac:dyDescent="0.35">
      <c r="A70" s="4" t="s">
        <v>65</v>
      </c>
      <c r="B70" s="4" t="s">
        <v>66</v>
      </c>
      <c r="C70" s="16">
        <f>'[1]R Msual'!O22</f>
        <v>17208.54</v>
      </c>
    </row>
    <row r="71" spans="1:3" ht="14.25" customHeight="1" x14ac:dyDescent="0.35">
      <c r="A71" s="4" t="s">
        <v>67</v>
      </c>
      <c r="B71" s="4" t="s">
        <v>68</v>
      </c>
      <c r="C71" s="16">
        <f>'[1]R Msual'!O23</f>
        <v>2678.38</v>
      </c>
    </row>
    <row r="72" spans="1:3" ht="14.25" customHeight="1" x14ac:dyDescent="0.35">
      <c r="A72" s="4"/>
      <c r="B72" s="4"/>
    </row>
    <row r="73" spans="1:3" ht="14.25" customHeight="1" x14ac:dyDescent="0.35">
      <c r="A73" s="4"/>
      <c r="B73" s="4"/>
    </row>
    <row r="74" spans="1:3" ht="14.25" customHeight="1" x14ac:dyDescent="0.35">
      <c r="A74" s="1" t="s">
        <v>44</v>
      </c>
      <c r="B74" s="1" t="s">
        <v>69</v>
      </c>
      <c r="C74" s="26">
        <f>SUM(C75:C78)</f>
        <v>7022.92</v>
      </c>
    </row>
    <row r="75" spans="1:3" ht="14.25" customHeight="1" x14ac:dyDescent="0.35">
      <c r="A75" s="4" t="s">
        <v>46</v>
      </c>
      <c r="B75" s="17" t="s">
        <v>70</v>
      </c>
      <c r="C75" s="16">
        <f>'[1]R Msual'!O26</f>
        <v>5076.01</v>
      </c>
    </row>
    <row r="76" spans="1:3" ht="14.25" customHeight="1" x14ac:dyDescent="0.35">
      <c r="A76" s="4" t="s">
        <v>48</v>
      </c>
      <c r="B76" s="4" t="s">
        <v>71</v>
      </c>
      <c r="C76" s="16">
        <f>'[1]R Msual'!O27</f>
        <v>0</v>
      </c>
    </row>
    <row r="77" spans="1:3" ht="14.25" customHeight="1" x14ac:dyDescent="0.35">
      <c r="A77" s="4" t="s">
        <v>50</v>
      </c>
      <c r="B77" s="4" t="s">
        <v>72</v>
      </c>
      <c r="C77" s="16">
        <f>'[1]R Msual'!O28</f>
        <v>1946.9099999999999</v>
      </c>
    </row>
    <row r="78" spans="1:3" ht="14.25" customHeight="1" x14ac:dyDescent="0.35">
      <c r="A78" s="4"/>
      <c r="B78" s="4"/>
      <c r="C78" s="16">
        <f>'[1]R Msual'!O29</f>
        <v>0</v>
      </c>
    </row>
    <row r="79" spans="1:3" ht="14.25" customHeight="1" x14ac:dyDescent="0.35">
      <c r="A79" s="4"/>
      <c r="B79" s="4"/>
    </row>
    <row r="80" spans="1:3" ht="14.25" customHeight="1" thickBot="1" x14ac:dyDescent="0.4">
      <c r="A80" s="4"/>
      <c r="B80" s="1" t="s">
        <v>73</v>
      </c>
      <c r="C80" s="27">
        <f>C56-C62-C74</f>
        <v>243307.19999999998</v>
      </c>
    </row>
    <row r="81" spans="1:6" ht="14.25" customHeight="1" thickTop="1" x14ac:dyDescent="0.35">
      <c r="A81" s="4"/>
      <c r="B81" s="1"/>
    </row>
    <row r="82" spans="1:6" ht="14.25" customHeight="1" x14ac:dyDescent="0.35">
      <c r="A82" s="4" t="s">
        <v>74</v>
      </c>
      <c r="B82" s="1" t="s">
        <v>75</v>
      </c>
      <c r="C82" s="26">
        <f>'[1]R Msual'!O33</f>
        <v>113516.72</v>
      </c>
    </row>
    <row r="83" spans="1:6" ht="14.25" customHeight="1" x14ac:dyDescent="0.35">
      <c r="A83" s="4"/>
      <c r="B83" s="4"/>
    </row>
    <row r="84" spans="1:6" ht="14.25" customHeight="1" x14ac:dyDescent="0.35">
      <c r="A84" s="4" t="s">
        <v>74</v>
      </c>
      <c r="B84" s="1" t="s">
        <v>76</v>
      </c>
      <c r="C84" s="26">
        <f>SUM(C85:C90)</f>
        <v>10463.99</v>
      </c>
    </row>
    <row r="85" spans="1:6" ht="14.25" customHeight="1" x14ac:dyDescent="0.35">
      <c r="A85" s="4" t="s">
        <v>46</v>
      </c>
      <c r="B85" s="4" t="s">
        <v>77</v>
      </c>
      <c r="C85" s="16">
        <f>'[1]R Msual'!O36</f>
        <v>984.09</v>
      </c>
    </row>
    <row r="86" spans="1:6" ht="14.25" customHeight="1" x14ac:dyDescent="0.35">
      <c r="A86" s="4" t="s">
        <v>48</v>
      </c>
      <c r="B86" s="4" t="s">
        <v>78</v>
      </c>
      <c r="C86" s="16">
        <f>'[1]R Msual'!O37</f>
        <v>0</v>
      </c>
    </row>
    <row r="87" spans="1:6" ht="14.25" customHeight="1" x14ac:dyDescent="0.35">
      <c r="A87" s="4" t="s">
        <v>50</v>
      </c>
      <c r="B87" s="4" t="s">
        <v>79</v>
      </c>
      <c r="C87" s="16">
        <f>'[1]R Msual'!O38</f>
        <v>0</v>
      </c>
    </row>
    <row r="88" spans="1:6" ht="14.25" customHeight="1" x14ac:dyDescent="0.35">
      <c r="A88" s="4" t="s">
        <v>52</v>
      </c>
      <c r="B88" s="4" t="s">
        <v>80</v>
      </c>
      <c r="C88" s="16">
        <f>'[1]R Msual'!O39</f>
        <v>9479.9</v>
      </c>
    </row>
    <row r="89" spans="1:6" ht="14.25" customHeight="1" x14ac:dyDescent="0.35">
      <c r="A89" s="4" t="s">
        <v>59</v>
      </c>
      <c r="B89" s="4" t="s">
        <v>81</v>
      </c>
      <c r="C89" s="16">
        <f>'[1]R Msual'!O40</f>
        <v>0</v>
      </c>
    </row>
    <row r="90" spans="1:6" ht="14.25" customHeight="1" x14ac:dyDescent="0.35">
      <c r="A90" s="4" t="s">
        <v>61</v>
      </c>
      <c r="B90" s="4" t="s">
        <v>82</v>
      </c>
      <c r="C90" s="16">
        <f>'[1]R Msual'!O41</f>
        <v>0</v>
      </c>
      <c r="D90" s="12"/>
      <c r="E90" s="12"/>
      <c r="F90" s="12"/>
    </row>
    <row r="91" spans="1:6" ht="14.25" customHeight="1" x14ac:dyDescent="0.35">
      <c r="A91" s="1" t="s">
        <v>83</v>
      </c>
      <c r="B91" s="1" t="s">
        <v>84</v>
      </c>
      <c r="C91" s="26">
        <f>'[1]R Msual'!O43</f>
        <v>980.74</v>
      </c>
      <c r="D91" s="12"/>
      <c r="E91" s="12"/>
      <c r="F91" s="12"/>
    </row>
    <row r="92" spans="1:6" ht="14.25" customHeight="1" x14ac:dyDescent="0.35">
      <c r="A92" s="1" t="s">
        <v>85</v>
      </c>
      <c r="B92" s="1" t="s">
        <v>86</v>
      </c>
      <c r="C92" s="16">
        <f>'[1]R Msual'!O44</f>
        <v>0</v>
      </c>
      <c r="D92" s="12"/>
      <c r="E92" s="12"/>
      <c r="F92" s="12"/>
    </row>
    <row r="93" spans="1:6" ht="14.25" customHeight="1" x14ac:dyDescent="0.35">
      <c r="A93" s="1"/>
      <c r="B93" s="1" t="s">
        <v>87</v>
      </c>
      <c r="C93" s="26">
        <v>0</v>
      </c>
    </row>
    <row r="94" spans="1:6" ht="14.25" customHeight="1" x14ac:dyDescent="0.35">
      <c r="A94" s="4"/>
      <c r="B94" s="4"/>
    </row>
    <row r="95" spans="1:6" ht="14.25" customHeight="1" x14ac:dyDescent="0.35">
      <c r="A95" s="4"/>
      <c r="B95" s="19" t="s">
        <v>88</v>
      </c>
      <c r="C95" s="28">
        <f>C56+C82+C91</f>
        <v>1095361.46</v>
      </c>
    </row>
    <row r="96" spans="1:6" ht="14.25" customHeight="1" x14ac:dyDescent="0.35">
      <c r="A96" s="4"/>
      <c r="B96" s="19" t="s">
        <v>89</v>
      </c>
      <c r="C96" s="28">
        <f>C62+C74+C84+C92+C93</f>
        <v>748020.79</v>
      </c>
    </row>
    <row r="97" spans="1:6" ht="14.25" customHeight="1" x14ac:dyDescent="0.35">
      <c r="A97" s="1"/>
      <c r="B97" s="1"/>
    </row>
    <row r="98" spans="1:6" ht="14.25" customHeight="1" thickBot="1" x14ac:dyDescent="0.4">
      <c r="A98" s="4"/>
      <c r="B98" s="19" t="s">
        <v>90</v>
      </c>
      <c r="C98" s="29">
        <f>C95-C96</f>
        <v>347340.66999999993</v>
      </c>
    </row>
    <row r="99" spans="1:6" ht="14.25" customHeight="1" thickTop="1" x14ac:dyDescent="0.35">
      <c r="B99" s="30"/>
    </row>
    <row r="100" spans="1:6" ht="14.25" customHeight="1" x14ac:dyDescent="0.35">
      <c r="B100" s="19"/>
    </row>
    <row r="109" spans="1:6" s="12" customFormat="1" ht="14.25" customHeight="1" x14ac:dyDescent="0.35">
      <c r="A109" s="3"/>
      <c r="B109" s="3"/>
      <c r="C109" s="16"/>
      <c r="D109" s="3"/>
      <c r="E109" s="3"/>
      <c r="F109" s="3"/>
    </row>
    <row r="110" spans="1:6" s="12" customFormat="1" ht="14.25" customHeight="1" x14ac:dyDescent="0.35">
      <c r="A110" s="3"/>
      <c r="B110" s="3"/>
      <c r="C110" s="16"/>
      <c r="D110" s="3"/>
      <c r="E110" s="3"/>
      <c r="F110" s="3"/>
    </row>
    <row r="111" spans="1:6" s="12" customFormat="1" ht="14.25" customHeight="1" x14ac:dyDescent="0.35">
      <c r="A111" s="3"/>
      <c r="B111" s="3"/>
      <c r="C111" s="16"/>
      <c r="D111" s="3"/>
      <c r="E111" s="3"/>
      <c r="F111" s="3"/>
    </row>
  </sheetData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2022-10-17T22:37:46Z</cp:lastPrinted>
  <dcterms:created xsi:type="dcterms:W3CDTF">2022-10-17T22:33:33Z</dcterms:created>
  <dcterms:modified xsi:type="dcterms:W3CDTF">2022-10-17T22:38:26Z</dcterms:modified>
</cp:coreProperties>
</file>