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70" windowHeight="5910" activeTab="1"/>
  </bookViews>
  <sheets>
    <sheet name="Balance General " sheetId="1" r:id="rId1"/>
    <sheet name="Estad. Resultado" sheetId="2" r:id="rId2"/>
  </sheets>
  <definedNames>
    <definedName name="_xlnm.Print_Area" localSheetId="0">'Balance General '!$A$1:$D$67</definedName>
    <definedName name="_xlnm.Print_Area" localSheetId="1">'Estad. Resultado'!$A$1:$H$41</definedName>
  </definedNames>
  <calcPr fullCalcOnLoad="1"/>
</workbook>
</file>

<file path=xl/sharedStrings.xml><?xml version="1.0" encoding="utf-8"?>
<sst xmlns="http://schemas.openxmlformats.org/spreadsheetml/2006/main" count="84" uniqueCount="79">
  <si>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</si>
  <si>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</si>
  <si>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</si>
  <si>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</si>
  <si>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</si>
  <si>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</si>
  <si>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</si>
  <si>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</si>
  <si>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</si>
  <si>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</si>
  <si>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</si>
  <si>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</si>
  <si>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</si>
  <si>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</si>
  <si>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</si>
  <si>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</si>
  <si>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</si>
  <si>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</si>
  <si>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</si>
  <si>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</si>
  <si>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</si>
  <si>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</si>
  <si>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</si>
  <si>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</si>
  <si>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</si>
  <si>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</si>
  <si>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</si>
  <si>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</si>
  <si>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</si>
  <si>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</si>
  <si>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</si>
  <si>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</si>
  <si>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</si>
  <si>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</si>
  <si>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</si>
  <si>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</si>
  <si>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</si>
  <si>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</si>
  <si>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</si>
  <si>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</si>
  <si>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</si>
  <si>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</si>
  <si>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</si>
  <si>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</si>
  <si>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</si>
  <si>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</si>
  <si>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</si>
  <si>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</si>
  <si>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</si>
  <si>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</si>
  <si>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</si>
  <si>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</si>
  <si>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</si>
  <si>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</si>
  <si>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</si>
  <si>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</si>
  <si>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</si>
  <si>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</si>
  <si>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</si>
  <si>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</si>
  <si>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</si>
  <si>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</si>
  <si>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</si>
  <si>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</si>
  <si>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</si>
  <si>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</si>
  <si>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</si>
  <si>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</si>
  <si>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</si>
  <si>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</si>
  <si>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</si>
  <si>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</si>
  <si>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Actual</t>
  </si>
  <si>
    <t>Disminucion K</t>
  </si>
  <si>
    <t>Dism. K y Pg. Divid.</t>
  </si>
  <si>
    <t>Balance General  al 30 de Septiembre de 2022</t>
  </si>
  <si>
    <t>Estado de resultados del 1°de Enero al 30 de septiembre de 2022</t>
  </si>
  <si>
    <t>(Expresado en Miles de Dólares de los Estados Unidos de América)</t>
  </si>
  <si>
    <t>Cuentas de control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</si>
</sst>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3" fillId="3" borderId="0" applyNumberFormat="0" applyBorder="0" applyAlignment="0" applyProtection="0"/>
    <xf numFmtId="0" fontId="6" fillId="4" borderId="0" applyNumberFormat="0" applyBorder="0" applyAlignment="0" applyProtection="0"/>
    <xf numFmtId="0" fontId="33" fillId="5" borderId="0" applyNumberFormat="0" applyBorder="0" applyAlignment="0" applyProtection="0"/>
    <xf numFmtId="0" fontId="6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8" borderId="0" applyNumberFormat="0" applyBorder="0" applyAlignment="0" applyProtection="0"/>
    <xf numFmtId="0" fontId="33" fillId="9" borderId="0" applyNumberFormat="0" applyBorder="0" applyAlignment="0" applyProtection="0"/>
    <xf numFmtId="0" fontId="6" fillId="10" borderId="0" applyNumberFormat="0" applyBorder="0" applyAlignment="0" applyProtection="0"/>
    <xf numFmtId="0" fontId="33" fillId="11" borderId="0" applyNumberFormat="0" applyBorder="0" applyAlignment="0" applyProtection="0"/>
    <xf numFmtId="0" fontId="6" fillId="12" borderId="0" applyNumberFormat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6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8" borderId="0" applyNumberFormat="0" applyBorder="0" applyAlignment="0" applyProtection="0"/>
    <xf numFmtId="0" fontId="33" fillId="20" borderId="0" applyNumberFormat="0" applyBorder="0" applyAlignment="0" applyProtection="0"/>
    <xf numFmtId="0" fontId="6" fillId="14" borderId="0" applyNumberFormat="0" applyBorder="0" applyAlignment="0" applyProtection="0"/>
    <xf numFmtId="0" fontId="33" fillId="21" borderId="0" applyNumberFormat="0" applyBorder="0" applyAlignment="0" applyProtection="0"/>
    <xf numFmtId="0" fontId="6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16" borderId="0" applyNumberFormat="0" applyBorder="0" applyAlignment="0" applyProtection="0"/>
    <xf numFmtId="0" fontId="33" fillId="26" borderId="0" applyNumberFormat="0" applyBorder="0" applyAlignment="0" applyProtection="0"/>
    <xf numFmtId="0" fontId="7" fillId="18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8" fillId="6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1" applyNumberFormat="0" applyAlignment="0" applyProtection="0"/>
    <xf numFmtId="0" fontId="35" fillId="36" borderId="2" applyNumberFormat="0" applyAlignment="0" applyProtection="0"/>
    <xf numFmtId="0" fontId="10" fillId="37" borderId="3" applyNumberFormat="0" applyAlignment="0" applyProtection="0"/>
    <xf numFmtId="0" fontId="36" fillId="38" borderId="4" applyNumberFormat="0" applyAlignment="0" applyProtection="0"/>
    <xf numFmtId="0" fontId="11" fillId="0" borderId="5" applyNumberFormat="0" applyFill="0" applyAlignment="0" applyProtection="0"/>
    <xf numFmtId="0" fontId="37" fillId="0" borderId="6" applyNumberFormat="0" applyFill="0" applyAlignment="0" applyProtection="0"/>
    <xf numFmtId="0" fontId="20" fillId="0" borderId="7" applyNumberFormat="0" applyFill="0" applyAlignment="0" applyProtection="0"/>
    <xf numFmtId="0" fontId="3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0" fillId="40" borderId="0" applyNumberFormat="0" applyBorder="0" applyAlignment="0" applyProtection="0"/>
    <xf numFmtId="0" fontId="7" fillId="41" borderId="0" applyNumberFormat="0" applyBorder="0" applyAlignment="0" applyProtection="0"/>
    <xf numFmtId="0" fontId="40" fillId="42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7" fillId="28" borderId="0" applyNumberFormat="0" applyBorder="0" applyAlignment="0" applyProtection="0"/>
    <xf numFmtId="0" fontId="40" fillId="45" borderId="0" applyNumberFormat="0" applyBorder="0" applyAlignment="0" applyProtection="0"/>
    <xf numFmtId="0" fontId="7" fillId="30" borderId="0" applyNumberFormat="0" applyBorder="0" applyAlignment="0" applyProtection="0"/>
    <xf numFmtId="0" fontId="40" fillId="46" borderId="0" applyNumberFormat="0" applyBorder="0" applyAlignment="0" applyProtection="0"/>
    <xf numFmtId="0" fontId="7" fillId="47" borderId="0" applyNumberFormat="0" applyBorder="0" applyAlignment="0" applyProtection="0"/>
    <xf numFmtId="0" fontId="40" fillId="48" borderId="0" applyNumberFormat="0" applyBorder="0" applyAlignment="0" applyProtection="0"/>
    <xf numFmtId="0" fontId="13" fillId="12" borderId="1" applyNumberFormat="0" applyAlignment="0" applyProtection="0"/>
    <xf numFmtId="0" fontId="41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2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3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3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4" fillId="36" borderId="12" applyNumberForma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7" fillId="0" borderId="14" applyNumberFormat="0" applyFill="0" applyAlignment="0" applyProtection="0"/>
    <xf numFmtId="0" fontId="12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9" fillId="0" borderId="18" applyNumberFormat="0" applyFill="0" applyAlignment="0" applyProtection="0"/>
  </cellStyleXfs>
  <cellXfs count="72">
    <xf numFmtId="0" fontId="0" fillId="0" borderId="0" xfId="0" applyAlignment="1">
      <alignment/>
    </xf>
    <xf numFmtId="170" fontId="5" fillId="55" borderId="0" xfId="0" applyNumberFormat="1" applyFont="1" applyFill="1" applyAlignment="1">
      <alignment horizontal="center"/>
    </xf>
    <xf numFmtId="170" fontId="1" fillId="55" borderId="19" xfId="0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1" fillId="55" borderId="0" xfId="0" applyNumberFormat="1" applyFont="1" applyFill="1" applyAlignment="1">
      <alignment/>
    </xf>
    <xf numFmtId="170" fontId="1" fillId="55" borderId="0" xfId="0" applyNumberFormat="1" applyFont="1" applyFill="1" applyAlignment="1">
      <alignment/>
    </xf>
    <xf numFmtId="171" fontId="2" fillId="55" borderId="0" xfId="81" applyFont="1" applyFill="1" applyAlignment="1">
      <alignment/>
    </xf>
    <xf numFmtId="170" fontId="1" fillId="55" borderId="0" xfId="81" applyNumberFormat="1" applyFont="1" applyFill="1" applyAlignment="1">
      <alignment/>
    </xf>
    <xf numFmtId="171" fontId="2" fillId="55" borderId="20" xfId="81" applyFont="1" applyFill="1" applyBorder="1" applyAlignment="1">
      <alignment/>
    </xf>
    <xf numFmtId="171" fontId="1" fillId="55" borderId="0" xfId="81" applyFont="1" applyFill="1" applyAlignment="1">
      <alignment/>
    </xf>
    <xf numFmtId="0" fontId="0" fillId="55" borderId="0" xfId="0" applyFont="1" applyFill="1" applyAlignment="1">
      <alignment/>
    </xf>
    <xf numFmtId="194" fontId="1" fillId="55" borderId="0" xfId="81" applyNumberFormat="1" applyFont="1" applyFill="1" applyAlignment="1">
      <alignment horizontal="center" vertical="center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171" fontId="2" fillId="55" borderId="0" xfId="81" applyFont="1" applyFill="1" applyAlignment="1">
      <alignment vertical="center"/>
    </xf>
    <xf numFmtId="0" fontId="2" fillId="55" borderId="0" xfId="0" applyFont="1" applyFill="1" applyAlignment="1">
      <alignment vertical="center"/>
    </xf>
    <xf numFmtId="0" fontId="26" fillId="55" borderId="0" xfId="0" applyFont="1" applyFill="1" applyAlignment="1">
      <alignment/>
    </xf>
    <xf numFmtId="171" fontId="2" fillId="55" borderId="0" xfId="0" applyNumberFormat="1" applyFont="1" applyFill="1" applyAlignment="1">
      <alignment/>
    </xf>
    <xf numFmtId="0" fontId="26" fillId="55" borderId="0" xfId="0" applyFont="1" applyFill="1" applyAlignment="1">
      <alignment horizontal="left"/>
    </xf>
    <xf numFmtId="4" fontId="1" fillId="55" borderId="0" xfId="0" applyNumberFormat="1" applyFont="1" applyFill="1" applyAlignment="1">
      <alignment/>
    </xf>
    <xf numFmtId="44" fontId="2" fillId="55" borderId="0" xfId="0" applyNumberFormat="1" applyFont="1" applyFill="1" applyAlignment="1">
      <alignment/>
    </xf>
    <xf numFmtId="0" fontId="0" fillId="55" borderId="0" xfId="0" applyFont="1" applyFill="1" applyAlignment="1">
      <alignment horizontal="left"/>
    </xf>
    <xf numFmtId="0" fontId="1" fillId="55" borderId="0" xfId="0" applyFont="1" applyFill="1" applyAlignment="1">
      <alignment/>
    </xf>
    <xf numFmtId="0" fontId="1" fillId="55" borderId="0" xfId="0" applyFont="1" applyFill="1" applyAlignment="1">
      <alignment horizontal="justify" vertical="justify" wrapText="1"/>
    </xf>
    <xf numFmtId="0" fontId="1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" fillId="55" borderId="0" xfId="0" applyFont="1" applyFill="1" applyAlignment="1">
      <alignment horizontal="left" vertical="center"/>
    </xf>
    <xf numFmtId="0" fontId="23" fillId="55" borderId="0" xfId="94" applyFont="1" applyFill="1" applyAlignment="1">
      <alignment horizontal="center"/>
      <protection/>
    </xf>
    <xf numFmtId="0" fontId="6" fillId="55" borderId="0" xfId="94" applyFill="1">
      <alignment/>
      <protection/>
    </xf>
    <xf numFmtId="171" fontId="6" fillId="55" borderId="0" xfId="81" applyFont="1" applyFill="1" applyAlignment="1">
      <alignment/>
    </xf>
    <xf numFmtId="0" fontId="23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vertical="top" wrapText="1"/>
      <protection/>
    </xf>
    <xf numFmtId="0" fontId="27" fillId="55" borderId="0" xfId="94" applyFont="1" applyFill="1" applyAlignment="1">
      <alignment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24" fillId="55" borderId="0" xfId="94" applyFont="1" applyFill="1" applyAlignment="1">
      <alignment horizontal="justify"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5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right" vertical="top" wrapText="1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31" fillId="55" borderId="0" xfId="94" applyFont="1" applyFill="1" applyAlignment="1">
      <alignment horizontal="left" vertical="top" wrapText="1"/>
      <protection/>
    </xf>
    <xf numFmtId="170" fontId="25" fillId="55" borderId="0" xfId="94" applyNumberFormat="1" applyFont="1" applyFill="1" applyAlignment="1">
      <alignment vertical="top" wrapText="1"/>
      <protection/>
    </xf>
    <xf numFmtId="171" fontId="6" fillId="55" borderId="0" xfId="94" applyNumberFormat="1" applyFill="1">
      <alignment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" fillId="55" borderId="0" xfId="81" applyFont="1" applyFill="1" applyBorder="1" applyAlignment="1">
      <alignment/>
    </xf>
    <xf numFmtId="0" fontId="24" fillId="55" borderId="0" xfId="94" applyFont="1" applyFill="1" applyBorder="1" applyAlignment="1">
      <alignment horizontal="left" vertical="top" wrapText="1" indent="4"/>
      <protection/>
    </xf>
    <xf numFmtId="171" fontId="25" fillId="55" borderId="0" xfId="94" applyNumberFormat="1" applyFont="1" applyFill="1" applyAlignment="1">
      <alignment vertical="top" wrapText="1"/>
      <protection/>
    </xf>
    <xf numFmtId="171" fontId="31" fillId="55" borderId="0" xfId="94" applyNumberFormat="1" applyFont="1" applyFill="1" applyAlignment="1">
      <alignment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43" fontId="6" fillId="55" borderId="0" xfId="94" applyNumberFormat="1" applyFill="1">
      <alignment/>
      <protection/>
    </xf>
    <xf numFmtId="0" fontId="28" fillId="55" borderId="0" xfId="94" applyFont="1" applyFill="1" applyAlignment="1">
      <alignment horizontal="left" vertical="top" wrapText="1" indent="2"/>
      <protection/>
    </xf>
    <xf numFmtId="0" fontId="28" fillId="55" borderId="0" xfId="94" applyFont="1" applyFill="1" applyAlignment="1">
      <alignment vertical="top" wrapText="1"/>
      <protection/>
    </xf>
    <xf numFmtId="0" fontId="29" fillId="55" borderId="0" xfId="94" applyFont="1" applyFill="1">
      <alignment/>
      <protection/>
    </xf>
    <xf numFmtId="0" fontId="30" fillId="55" borderId="0" xfId="94" applyFont="1" applyFill="1" applyAlignment="1">
      <alignment horizontal="left" vertical="top" wrapText="1" indent="2"/>
      <protection/>
    </xf>
    <xf numFmtId="44" fontId="6" fillId="55" borderId="0" xfId="94" applyNumberFormat="1" applyFill="1">
      <alignment/>
      <protection/>
    </xf>
    <xf numFmtId="0" fontId="23" fillId="55" borderId="0" xfId="94" applyFont="1" applyFill="1" applyAlignment="1">
      <alignment horizontal="left" vertical="top" wrapText="1"/>
      <protection/>
    </xf>
    <xf numFmtId="171" fontId="24" fillId="55" borderId="0" xfId="81" applyFont="1" applyFill="1" applyAlignment="1">
      <alignment vertical="top" wrapText="1"/>
    </xf>
    <xf numFmtId="170" fontId="6" fillId="55" borderId="0" xfId="94" applyNumberFormat="1" applyFill="1">
      <alignment/>
      <protection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3" fillId="55" borderId="0" xfId="94" applyFont="1" applyFill="1" applyAlignment="1">
      <alignment vertical="top" wrapText="1"/>
      <protection/>
    </xf>
    <xf numFmtId="0" fontId="28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vertical="top" wrapText="1"/>
      <protection/>
    </xf>
    <xf numFmtId="0" fontId="30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3" fillId="55" borderId="0" xfId="94" applyFont="1" applyFill="1" applyAlignment="1">
      <alignment horizontal="left" vertical="top" wrapText="1" indent="2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60</xdr:row>
      <xdr:rowOff>38100</xdr:rowOff>
    </xdr:from>
    <xdr:to>
      <xdr:col>2</xdr:col>
      <xdr:colOff>19050</xdr:colOff>
      <xdr:row>64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286875"/>
          <a:ext cx="5229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36</xdr:row>
      <xdr:rowOff>47625</xdr:rowOff>
    </xdr:from>
    <xdr:to>
      <xdr:col>5</xdr:col>
      <xdr:colOff>47625</xdr:colOff>
      <xdr:row>39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934200"/>
          <a:ext cx="4171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B41" sqref="B41"/>
    </sheetView>
  </sheetViews>
  <sheetFormatPr defaultColWidth="11.421875" defaultRowHeight="12.75"/>
  <cols>
    <col min="1" max="1" width="62.7109375" style="13" customWidth="1"/>
    <col min="2" max="2" width="17.00390625" style="3" customWidth="1"/>
    <col min="3" max="3" width="3.140625" style="7" customWidth="1"/>
    <col min="4" max="4" width="17.00390625" style="3" hidden="1" customWidth="1"/>
    <col min="5" max="5" width="3.7109375" style="13" hidden="1" customWidth="1"/>
    <col min="6" max="6" width="0.13671875" style="3" hidden="1" customWidth="1"/>
    <col min="7" max="16384" width="11.421875" style="13" customWidth="1"/>
  </cols>
  <sheetData>
    <row r="1" spans="1:6" ht="12">
      <c r="A1" s="60"/>
      <c r="B1" s="60"/>
      <c r="C1" s="60"/>
      <c r="D1" s="13"/>
      <c r="F1" s="13"/>
    </row>
    <row r="2" spans="1:6" ht="12.75" customHeight="1">
      <c r="A2" s="61" t="s">
        <v>71</v>
      </c>
      <c r="B2" s="61"/>
      <c r="C2" s="27"/>
      <c r="D2" s="13"/>
      <c r="F2" s="13"/>
    </row>
    <row r="3" spans="1:6" ht="12.75" customHeight="1">
      <c r="A3" s="60" t="s">
        <v>69</v>
      </c>
      <c r="B3" s="60"/>
      <c r="C3" s="26"/>
      <c r="D3" s="13"/>
      <c r="F3" s="13"/>
    </row>
    <row r="4" spans="1:6" ht="12.75" customHeight="1">
      <c r="A4" s="60" t="s">
        <v>75</v>
      </c>
      <c r="B4" s="60"/>
      <c r="C4" s="26"/>
      <c r="D4" s="13"/>
      <c r="F4" s="13"/>
    </row>
    <row r="5" spans="1:6" ht="12.75" customHeight="1">
      <c r="A5" s="59" t="s">
        <v>77</v>
      </c>
      <c r="B5" s="59"/>
      <c r="C5" s="14"/>
      <c r="D5" s="14"/>
      <c r="E5" s="14"/>
      <c r="F5" s="14"/>
    </row>
    <row r="6" spans="1:6" ht="12">
      <c r="A6" s="15"/>
      <c r="B6" s="1"/>
      <c r="C6" s="15"/>
      <c r="D6" s="1"/>
      <c r="F6" s="1"/>
    </row>
    <row r="7" spans="2:6" ht="12">
      <c r="B7" s="12" t="s">
        <v>72</v>
      </c>
      <c r="C7" s="16"/>
      <c r="D7" s="12" t="s">
        <v>73</v>
      </c>
      <c r="E7" s="17"/>
      <c r="F7" s="12" t="s">
        <v>74</v>
      </c>
    </row>
    <row r="8" spans="1:6" ht="12" customHeight="1">
      <c r="A8" s="18" t="s">
        <v>1</v>
      </c>
      <c r="B8" s="8"/>
      <c r="C8" s="10"/>
      <c r="D8" s="8"/>
      <c r="F8" s="8"/>
    </row>
    <row r="9" spans="1:6" ht="12" customHeight="1">
      <c r="A9" s="18" t="s">
        <v>56</v>
      </c>
      <c r="B9" s="8">
        <f>SUM(B10:B17)</f>
        <v>630.2682199999999</v>
      </c>
      <c r="C9" s="10"/>
      <c r="D9" s="8" t="e">
        <f>SUM(D10:D17)</f>
        <v>#REF!</v>
      </c>
      <c r="E9" s="19"/>
      <c r="F9" s="8" t="e">
        <f>SUM(F10:F17)</f>
        <v>#REF!</v>
      </c>
    </row>
    <row r="10" spans="1:6" ht="12" customHeight="1">
      <c r="A10" s="11" t="s">
        <v>16</v>
      </c>
      <c r="B10" s="7">
        <v>0.2</v>
      </c>
      <c r="D10" s="7">
        <v>200</v>
      </c>
      <c r="F10" s="7">
        <f>+D10</f>
        <v>200</v>
      </c>
    </row>
    <row r="11" spans="1:6" ht="12" customHeight="1">
      <c r="A11" s="11" t="s">
        <v>15</v>
      </c>
      <c r="B11" s="7">
        <v>352.94156</v>
      </c>
      <c r="D11" s="7" t="e">
        <f>+#REF!</f>
        <v>#REF!</v>
      </c>
      <c r="F11" s="7" t="e">
        <f>+D11-#REF!</f>
        <v>#REF!</v>
      </c>
    </row>
    <row r="12" spans="1:6" ht="12" customHeight="1">
      <c r="A12" s="11" t="s">
        <v>2</v>
      </c>
      <c r="B12" s="7">
        <v>11.2</v>
      </c>
      <c r="D12" s="7" t="e">
        <f>+#REF!</f>
        <v>#REF!</v>
      </c>
      <c r="F12" s="7" t="e">
        <f aca="true" t="shared" si="0" ref="F12:F17">+D12</f>
        <v>#REF!</v>
      </c>
    </row>
    <row r="13" spans="1:6" ht="12" customHeight="1">
      <c r="A13" s="11" t="s">
        <v>17</v>
      </c>
      <c r="B13" s="7">
        <v>164.16813</v>
      </c>
      <c r="D13" s="7" t="e">
        <f>+#REF!</f>
        <v>#REF!</v>
      </c>
      <c r="F13" s="7" t="e">
        <f t="shared" si="0"/>
        <v>#REF!</v>
      </c>
    </row>
    <row r="14" spans="1:6" ht="12" customHeight="1">
      <c r="A14" s="11" t="s">
        <v>18</v>
      </c>
      <c r="B14" s="7">
        <v>79.98</v>
      </c>
      <c r="D14" s="7" t="e">
        <f>+#REF!</f>
        <v>#REF!</v>
      </c>
      <c r="F14" s="7" t="e">
        <f t="shared" si="0"/>
        <v>#REF!</v>
      </c>
    </row>
    <row r="15" spans="1:8" ht="12" customHeight="1">
      <c r="A15" s="11" t="s">
        <v>19</v>
      </c>
      <c r="B15" s="7">
        <v>0.73721</v>
      </c>
      <c r="D15" s="7" t="e">
        <f>+#REF!-121000</f>
        <v>#REF!</v>
      </c>
      <c r="F15" s="7" t="e">
        <f t="shared" si="0"/>
        <v>#REF!</v>
      </c>
      <c r="H15" s="28"/>
    </row>
    <row r="16" spans="1:6" ht="12" customHeight="1">
      <c r="A16" s="11" t="s">
        <v>3</v>
      </c>
      <c r="B16" s="7">
        <v>15.3285</v>
      </c>
      <c r="D16" s="7" t="e">
        <f>+#REF!</f>
        <v>#REF!</v>
      </c>
      <c r="F16" s="7" t="e">
        <f t="shared" si="0"/>
        <v>#REF!</v>
      </c>
    </row>
    <row r="17" spans="1:6" ht="12" customHeight="1">
      <c r="A17" s="11" t="s">
        <v>4</v>
      </c>
      <c r="B17" s="7">
        <v>5.71282</v>
      </c>
      <c r="D17" s="7" t="e">
        <f>+#REF!</f>
        <v>#REF!</v>
      </c>
      <c r="F17" s="7" t="e">
        <f t="shared" si="0"/>
        <v>#REF!</v>
      </c>
    </row>
    <row r="18" spans="1:6" ht="12" customHeight="1">
      <c r="A18" s="18" t="s">
        <v>23</v>
      </c>
      <c r="B18" s="10">
        <f>SUM(B19:B22)</f>
        <v>43.33089</v>
      </c>
      <c r="C18" s="10"/>
      <c r="D18" s="10" t="e">
        <f>SUM(D19:D22)</f>
        <v>#REF!</v>
      </c>
      <c r="E18" s="19"/>
      <c r="F18" s="10" t="e">
        <f>SUM(F19:F22)</f>
        <v>#REF!</v>
      </c>
    </row>
    <row r="19" spans="1:6" ht="12" customHeight="1">
      <c r="A19" s="11" t="s">
        <v>20</v>
      </c>
      <c r="B19" s="7">
        <v>9.00135</v>
      </c>
      <c r="C19" s="10"/>
      <c r="D19" s="7" t="e">
        <f>+#REF!</f>
        <v>#REF!</v>
      </c>
      <c r="F19" s="7" t="e">
        <f>+D19</f>
        <v>#REF!</v>
      </c>
    </row>
    <row r="20" spans="1:6" ht="12" customHeight="1">
      <c r="A20" s="11" t="s">
        <v>21</v>
      </c>
      <c r="B20" s="7">
        <v>4.1384099999999995</v>
      </c>
      <c r="C20" s="10"/>
      <c r="D20" s="7" t="e">
        <f>+#REF!</f>
        <v>#REF!</v>
      </c>
      <c r="F20" s="7" t="e">
        <f>+D20</f>
        <v>#REF!</v>
      </c>
    </row>
    <row r="21" spans="1:6" ht="12" customHeight="1">
      <c r="A21" s="11" t="s">
        <v>22</v>
      </c>
      <c r="B21" s="7">
        <v>28.125</v>
      </c>
      <c r="D21" s="7" t="e">
        <f>+#REF!</f>
        <v>#REF!</v>
      </c>
      <c r="F21" s="7" t="e">
        <f>+D21</f>
        <v>#REF!</v>
      </c>
    </row>
    <row r="22" spans="1:6" ht="12" customHeight="1">
      <c r="A22" s="11" t="s">
        <v>5</v>
      </c>
      <c r="B22" s="7">
        <v>2.0661300000000002</v>
      </c>
      <c r="D22" s="7" t="e">
        <f>+#REF!</f>
        <v>#REF!</v>
      </c>
      <c r="F22" s="7" t="e">
        <f>+D22</f>
        <v>#REF!</v>
      </c>
    </row>
    <row r="23" spans="1:6" ht="12" customHeight="1" thickBot="1">
      <c r="A23" s="20" t="s">
        <v>6</v>
      </c>
      <c r="B23" s="2">
        <f>+B9+B18</f>
        <v>673.5991099999999</v>
      </c>
      <c r="C23" s="21"/>
      <c r="D23" s="2" t="e">
        <f>+D18+D9</f>
        <v>#REF!</v>
      </c>
      <c r="E23" s="19"/>
      <c r="F23" s="2" t="e">
        <f>+F18+F9</f>
        <v>#REF!</v>
      </c>
    </row>
    <row r="24" spans="1:6" ht="12" customHeight="1" thickTop="1">
      <c r="A24" s="18" t="s">
        <v>7</v>
      </c>
      <c r="B24" s="8"/>
      <c r="C24" s="10"/>
      <c r="D24" s="8"/>
      <c r="F24" s="8"/>
    </row>
    <row r="25" spans="1:6" ht="12" customHeight="1">
      <c r="A25" s="18" t="s">
        <v>24</v>
      </c>
      <c r="B25" s="8">
        <f>SUM(B26:B27)</f>
        <v>174.21608</v>
      </c>
      <c r="C25" s="10"/>
      <c r="D25" s="8" t="e">
        <f>SUM(D26:D27)</f>
        <v>#REF!</v>
      </c>
      <c r="E25" s="19"/>
      <c r="F25" s="8" t="e">
        <f>SUM(F26:F27)</f>
        <v>#REF!</v>
      </c>
    </row>
    <row r="26" spans="1:6" ht="12" customHeight="1">
      <c r="A26" s="11" t="s">
        <v>8</v>
      </c>
      <c r="B26" s="7">
        <v>115.15</v>
      </c>
      <c r="D26" s="7" t="e">
        <f>+#REF!</f>
        <v>#REF!</v>
      </c>
      <c r="F26" s="7" t="e">
        <f>+D26</f>
        <v>#REF!</v>
      </c>
    </row>
    <row r="27" spans="1:6" ht="12" customHeight="1">
      <c r="A27" s="11" t="s">
        <v>9</v>
      </c>
      <c r="B27" s="7">
        <v>59.06608</v>
      </c>
      <c r="D27" s="7" t="e">
        <f>+#REF!</f>
        <v>#REF!</v>
      </c>
      <c r="F27" s="7" t="e">
        <f>+D27</f>
        <v>#REF!</v>
      </c>
    </row>
    <row r="28" spans="1:6" ht="12" customHeight="1">
      <c r="A28" s="18" t="s">
        <v>25</v>
      </c>
      <c r="B28" s="8">
        <f>SUM(B29)</f>
        <v>4.37907</v>
      </c>
      <c r="D28" s="7" t="e">
        <f>+#REF!</f>
        <v>#REF!</v>
      </c>
      <c r="E28" s="19"/>
      <c r="F28" s="8" t="e">
        <f>SUM(F29:F29)</f>
        <v>#REF!</v>
      </c>
    </row>
    <row r="29" spans="1:6" ht="12" customHeight="1">
      <c r="A29" s="11" t="s">
        <v>26</v>
      </c>
      <c r="B29" s="7">
        <v>4.37907</v>
      </c>
      <c r="D29" s="7" t="e">
        <f>+#REF!</f>
        <v>#REF!</v>
      </c>
      <c r="F29" s="7" t="e">
        <f>+D29</f>
        <v>#REF!</v>
      </c>
    </row>
    <row r="30" spans="1:6" ht="12" customHeight="1" thickBot="1">
      <c r="A30" s="20" t="s">
        <v>10</v>
      </c>
      <c r="B30" s="4">
        <f>+B25+B28</f>
        <v>178.59515000000002</v>
      </c>
      <c r="C30" s="10"/>
      <c r="D30" s="4" t="e">
        <f>+D25+D28</f>
        <v>#REF!</v>
      </c>
      <c r="E30" s="19"/>
      <c r="F30" s="4" t="e">
        <f>+F25+F28</f>
        <v>#REF!</v>
      </c>
    </row>
    <row r="31" spans="1:6" ht="12" customHeight="1" thickTop="1">
      <c r="A31" s="18"/>
      <c r="B31" s="8"/>
      <c r="C31" s="10"/>
      <c r="D31" s="8"/>
      <c r="F31" s="8"/>
    </row>
    <row r="32" spans="1:6" ht="12" customHeight="1">
      <c r="A32" s="18" t="s">
        <v>27</v>
      </c>
      <c r="B32" s="8">
        <f>+B33+B35+B37+B39</f>
        <v>495.00329</v>
      </c>
      <c r="C32" s="10"/>
      <c r="D32" s="8" t="e">
        <f>SUM(D33)+D35+D39+D37+#REF!+#REF!</f>
        <v>#REF!</v>
      </c>
      <c r="E32" s="8"/>
      <c r="F32" s="8" t="e">
        <f>SUM(F33)+F35+F39+F37+#REF!+#REF!</f>
        <v>#REF!</v>
      </c>
    </row>
    <row r="33" spans="1:6" ht="12" customHeight="1">
      <c r="A33" s="18" t="s">
        <v>11</v>
      </c>
      <c r="B33" s="10">
        <f>+B34</f>
        <v>329</v>
      </c>
      <c r="D33" s="10">
        <f>+D34</f>
        <v>329000</v>
      </c>
      <c r="E33" s="19"/>
      <c r="F33" s="10">
        <f>+F34</f>
        <v>329000</v>
      </c>
    </row>
    <row r="34" spans="1:6" ht="12" customHeight="1">
      <c r="A34" s="11" t="s">
        <v>12</v>
      </c>
      <c r="B34" s="7">
        <v>329</v>
      </c>
      <c r="D34" s="7">
        <f>450000-121000</f>
        <v>329000</v>
      </c>
      <c r="E34" s="8"/>
      <c r="F34" s="7">
        <f>450000-121000</f>
        <v>329000</v>
      </c>
    </row>
    <row r="35" spans="1:6" ht="12" customHeight="1">
      <c r="A35" s="18" t="s">
        <v>13</v>
      </c>
      <c r="B35" s="10">
        <f>+B36</f>
        <v>90</v>
      </c>
      <c r="C35" s="10"/>
      <c r="D35" s="10" t="e">
        <f>SUM(D36)</f>
        <v>#REF!</v>
      </c>
      <c r="E35" s="19"/>
      <c r="F35" s="10" t="e">
        <f>SUM(F36)</f>
        <v>#REF!</v>
      </c>
    </row>
    <row r="36" spans="1:6" ht="12" customHeight="1">
      <c r="A36" s="11" t="s">
        <v>13</v>
      </c>
      <c r="B36" s="7">
        <v>90</v>
      </c>
      <c r="C36" s="10"/>
      <c r="D36" s="7" t="e">
        <f>+#REF!</f>
        <v>#REF!</v>
      </c>
      <c r="F36" s="7" t="e">
        <f>+D36</f>
        <v>#REF!</v>
      </c>
    </row>
    <row r="37" spans="1:6" ht="12" customHeight="1">
      <c r="A37" s="18" t="s">
        <v>28</v>
      </c>
      <c r="B37" s="10">
        <f>+B38</f>
        <v>-38.68656</v>
      </c>
      <c r="C37" s="10"/>
      <c r="D37" s="10" t="e">
        <f>+#REF!+#REF!+D38+#REF!</f>
        <v>#REF!</v>
      </c>
      <c r="E37" s="19"/>
      <c r="F37" s="10" t="e">
        <f>+#REF!+#REF!+F38+#REF!</f>
        <v>#REF!</v>
      </c>
    </row>
    <row r="38" spans="1:6" ht="12" customHeight="1">
      <c r="A38" s="11" t="s">
        <v>29</v>
      </c>
      <c r="B38" s="7">
        <v>-38.68656</v>
      </c>
      <c r="C38" s="10"/>
      <c r="D38" s="7" t="e">
        <f>+#REF!</f>
        <v>#REF!</v>
      </c>
      <c r="F38" s="7" t="e">
        <f>+D38</f>
        <v>#REF!</v>
      </c>
    </row>
    <row r="39" spans="1:6" ht="12" customHeight="1">
      <c r="A39" s="18" t="s">
        <v>14</v>
      </c>
      <c r="B39" s="5">
        <f>+B40</f>
        <v>114.68985</v>
      </c>
      <c r="C39" s="21"/>
      <c r="D39" s="5" t="e">
        <f>SUM(D40:D40)</f>
        <v>#REF!</v>
      </c>
      <c r="E39" s="19"/>
      <c r="F39" s="5">
        <f>SUM(F40:F40)</f>
        <v>0</v>
      </c>
    </row>
    <row r="40" spans="1:6" ht="12" customHeight="1">
      <c r="A40" s="11" t="s">
        <v>30</v>
      </c>
      <c r="B40" s="7">
        <v>114.68985</v>
      </c>
      <c r="D40" s="7" t="e">
        <f>+#REF!</f>
        <v>#REF!</v>
      </c>
      <c r="F40" s="7">
        <v>0</v>
      </c>
    </row>
    <row r="41" spans="1:6" ht="12" customHeight="1" thickBot="1">
      <c r="A41" s="18" t="s">
        <v>31</v>
      </c>
      <c r="B41" s="2">
        <f>+B30+B32</f>
        <v>673.59844</v>
      </c>
      <c r="D41" s="2" t="e">
        <f>+D30+D32</f>
        <v>#REF!</v>
      </c>
      <c r="E41" s="22"/>
      <c r="F41" s="2" t="e">
        <f>+F30+F32</f>
        <v>#REF!</v>
      </c>
    </row>
    <row r="42" ht="12" customHeight="1" thickTop="1">
      <c r="A42" s="18"/>
    </row>
    <row r="43" ht="12" customHeight="1">
      <c r="A43" s="18" t="s">
        <v>32</v>
      </c>
    </row>
    <row r="44" ht="12" customHeight="1">
      <c r="A44" s="18" t="s">
        <v>33</v>
      </c>
    </row>
    <row r="45" spans="1:6" ht="12" customHeight="1">
      <c r="A45" s="18" t="s">
        <v>34</v>
      </c>
      <c r="B45" s="8">
        <f>SUM(B46:B46)</f>
        <v>266.28571</v>
      </c>
      <c r="D45" s="8">
        <v>266285.71</v>
      </c>
      <c r="F45" s="8">
        <v>266285.71</v>
      </c>
    </row>
    <row r="46" spans="1:6" ht="12" customHeight="1">
      <c r="A46" s="11" t="s">
        <v>35</v>
      </c>
      <c r="B46" s="7">
        <v>266.28571</v>
      </c>
      <c r="D46" s="7">
        <v>266285.71</v>
      </c>
      <c r="F46" s="7">
        <v>266285.71</v>
      </c>
    </row>
    <row r="47" spans="1:6" ht="12" customHeight="1">
      <c r="A47" s="18" t="s">
        <v>78</v>
      </c>
      <c r="B47" s="10">
        <f>SUM(B48:B49)</f>
        <v>188.9</v>
      </c>
      <c r="D47" s="10">
        <v>188900</v>
      </c>
      <c r="F47" s="10">
        <v>188900</v>
      </c>
    </row>
    <row r="48" spans="1:6" ht="12" customHeight="1">
      <c r="A48" s="11" t="s">
        <v>36</v>
      </c>
      <c r="B48" s="7">
        <v>36.9</v>
      </c>
      <c r="D48" s="7">
        <v>36900</v>
      </c>
      <c r="F48" s="7">
        <v>36900</v>
      </c>
    </row>
    <row r="49" spans="1:6" ht="12" customHeight="1">
      <c r="A49" s="11" t="s">
        <v>37</v>
      </c>
      <c r="B49" s="7">
        <v>152</v>
      </c>
      <c r="D49" s="7">
        <v>152000</v>
      </c>
      <c r="F49" s="7">
        <v>152000</v>
      </c>
    </row>
    <row r="50" spans="1:6" ht="12" customHeight="1" thickBot="1">
      <c r="A50" s="18" t="s">
        <v>38</v>
      </c>
      <c r="B50" s="4">
        <f>+B45+B47</f>
        <v>455.18571</v>
      </c>
      <c r="D50" s="4">
        <v>455185.71</v>
      </c>
      <c r="F50" s="4">
        <v>455185.71</v>
      </c>
    </row>
    <row r="51" ht="12" customHeight="1" thickTop="1">
      <c r="A51" s="11"/>
    </row>
    <row r="52" ht="12" customHeight="1">
      <c r="A52" s="18" t="s">
        <v>39</v>
      </c>
    </row>
    <row r="53" spans="1:6" ht="12" customHeight="1">
      <c r="A53" s="20" t="s">
        <v>40</v>
      </c>
      <c r="B53" s="6">
        <f>SUM(B54:B54)</f>
        <v>266.28571</v>
      </c>
      <c r="C53" s="21"/>
      <c r="D53" s="6">
        <v>266285.71</v>
      </c>
      <c r="F53" s="6">
        <v>266285.71</v>
      </c>
    </row>
    <row r="54" spans="1:6" ht="12" customHeight="1">
      <c r="A54" s="11" t="s">
        <v>41</v>
      </c>
      <c r="B54" s="7">
        <v>266.28571</v>
      </c>
      <c r="D54" s="7">
        <v>266285.71</v>
      </c>
      <c r="F54" s="7">
        <v>266285.71</v>
      </c>
    </row>
    <row r="55" spans="1:6" ht="12.75">
      <c r="A55" s="20" t="s">
        <v>42</v>
      </c>
      <c r="B55" s="10">
        <f>SUM(B56:B57)</f>
        <v>188.9</v>
      </c>
      <c r="D55" s="10">
        <v>188900</v>
      </c>
      <c r="F55" s="10">
        <v>188900</v>
      </c>
    </row>
    <row r="56" spans="1:6" ht="12.75">
      <c r="A56" s="23" t="s">
        <v>43</v>
      </c>
      <c r="B56" s="7">
        <v>36.9</v>
      </c>
      <c r="D56" s="7">
        <v>36900</v>
      </c>
      <c r="F56" s="7">
        <v>36900</v>
      </c>
    </row>
    <row r="57" spans="1:6" ht="12.75">
      <c r="A57" s="23" t="s">
        <v>44</v>
      </c>
      <c r="B57" s="7">
        <v>152</v>
      </c>
      <c r="D57" s="7">
        <v>152000</v>
      </c>
      <c r="F57" s="7">
        <v>152000</v>
      </c>
    </row>
    <row r="58" spans="1:6" ht="13.5" thickBot="1">
      <c r="A58" s="18" t="s">
        <v>38</v>
      </c>
      <c r="B58" s="4">
        <f>+B53+B55</f>
        <v>455.18571</v>
      </c>
      <c r="D58" s="4">
        <v>455185.71</v>
      </c>
      <c r="F58" s="4">
        <v>455185.71</v>
      </c>
    </row>
    <row r="59" spans="1:6" ht="13.5" thickTop="1">
      <c r="A59" s="18"/>
      <c r="B59" s="8"/>
      <c r="D59" s="8"/>
      <c r="F59" s="8"/>
    </row>
    <row r="60" spans="1:6" ht="12">
      <c r="A60" s="24"/>
      <c r="B60" s="8"/>
      <c r="D60" s="8"/>
      <c r="F60" s="8"/>
    </row>
    <row r="61" spans="1:6" ht="12">
      <c r="A61" s="24"/>
      <c r="B61" s="8"/>
      <c r="D61" s="8"/>
      <c r="F61" s="8"/>
    </row>
    <row r="62" spans="1:6" ht="12">
      <c r="A62" s="24"/>
      <c r="B62" s="8"/>
      <c r="D62" s="8"/>
      <c r="F62" s="8"/>
    </row>
    <row r="63" spans="1:6" ht="12">
      <c r="A63" s="24"/>
      <c r="B63" s="8"/>
      <c r="D63" s="8"/>
      <c r="F63" s="8"/>
    </row>
    <row r="64" spans="1:6" ht="12">
      <c r="A64" s="24"/>
      <c r="B64" s="8"/>
      <c r="D64" s="8"/>
      <c r="F64" s="8"/>
    </row>
    <row r="65" spans="1:6" ht="12">
      <c r="A65" s="24"/>
      <c r="B65" s="8"/>
      <c r="D65" s="8"/>
      <c r="F65" s="8"/>
    </row>
    <row r="66" spans="1:6" ht="12">
      <c r="A66" s="24"/>
      <c r="B66" s="8"/>
      <c r="D66" s="8"/>
      <c r="F66" s="8"/>
    </row>
    <row r="67" spans="1:6" ht="12">
      <c r="A67" s="24"/>
      <c r="B67" s="8"/>
      <c r="D67" s="8"/>
      <c r="F67" s="8"/>
    </row>
    <row r="69" ht="12">
      <c r="A69" s="25"/>
    </row>
  </sheetData>
  <sheetProtection/>
  <mergeCells count="5">
    <mergeCell ref="A5:B5"/>
    <mergeCell ref="A1:C1"/>
    <mergeCell ref="A3:B3"/>
    <mergeCell ref="A2:B2"/>
    <mergeCell ref="A4:B4"/>
  </mergeCells>
  <printOptions horizontalCentered="1"/>
  <pageMargins left="0" right="0" top="0.5905511811023623" bottom="0.5905511811023623" header="0" footer="0"/>
  <pageSetup horizontalDpi="300" verticalDpi="300" orientation="portrait" scale="90" r:id="rId2"/>
  <ignoredErrors>
    <ignoredError sqref="B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2"/>
  <sheetViews>
    <sheetView tabSelected="1" zoomScaleSheetLayoutView="100" zoomScalePageLayoutView="0" workbookViewId="0" topLeftCell="C1">
      <selection activeCell="F38" sqref="F38"/>
    </sheetView>
  </sheetViews>
  <sheetFormatPr defaultColWidth="11.421875" defaultRowHeight="12.75"/>
  <cols>
    <col min="1" max="1" width="2.57421875" style="30" hidden="1" customWidth="1"/>
    <col min="2" max="2" width="7.28125" style="30" hidden="1" customWidth="1"/>
    <col min="3" max="3" width="7.28125" style="30" customWidth="1"/>
    <col min="4" max="4" width="9.00390625" style="30" customWidth="1"/>
    <col min="5" max="5" width="52.7109375" style="30" customWidth="1"/>
    <col min="6" max="6" width="12.28125" style="30" customWidth="1"/>
    <col min="7" max="7" width="10.7109375" style="30" customWidth="1"/>
    <col min="8" max="8" width="3.8515625" style="30" hidden="1" customWidth="1"/>
    <col min="9" max="10" width="11.421875" style="30" customWidth="1"/>
    <col min="11" max="11" width="11.421875" style="31" customWidth="1"/>
    <col min="12" max="16384" width="11.421875" style="30" customWidth="1"/>
  </cols>
  <sheetData>
    <row r="1" spans="3:7" ht="15">
      <c r="C1" s="71"/>
      <c r="D1" s="71"/>
      <c r="E1" s="71"/>
      <c r="F1" s="71"/>
      <c r="G1" s="29"/>
    </row>
    <row r="2" spans="3:7" ht="15" customHeight="1">
      <c r="C2" s="68" t="s">
        <v>71</v>
      </c>
      <c r="D2" s="68"/>
      <c r="E2" s="68"/>
      <c r="F2" s="68"/>
      <c r="G2" s="32"/>
    </row>
    <row r="3" spans="3:7" ht="15" customHeight="1">
      <c r="C3" s="69" t="s">
        <v>69</v>
      </c>
      <c r="D3" s="69"/>
      <c r="E3" s="69"/>
      <c r="F3" s="69"/>
      <c r="G3" s="33"/>
    </row>
    <row r="4" spans="3:7" ht="15" customHeight="1">
      <c r="C4" s="69" t="s">
        <v>76</v>
      </c>
      <c r="D4" s="69"/>
      <c r="E4" s="69"/>
      <c r="F4" s="69"/>
      <c r="G4" s="33"/>
    </row>
    <row r="5" spans="3:7" ht="15" customHeight="1">
      <c r="C5" s="70" t="s">
        <v>77</v>
      </c>
      <c r="D5" s="70"/>
      <c r="E5" s="70"/>
      <c r="F5" s="70"/>
      <c r="G5" s="34"/>
    </row>
    <row r="6" spans="3:7" ht="15" customHeight="1">
      <c r="C6" s="35"/>
      <c r="D6" s="35"/>
      <c r="E6" s="35"/>
      <c r="F6" s="35"/>
      <c r="G6" s="35"/>
    </row>
    <row r="7" spans="3:7" ht="15" customHeight="1">
      <c r="C7" s="36"/>
      <c r="D7" s="36"/>
      <c r="E7" s="36"/>
      <c r="G7" s="36"/>
    </row>
    <row r="8" spans="3:7" ht="15">
      <c r="C8" s="62" t="s">
        <v>57</v>
      </c>
      <c r="D8" s="62"/>
      <c r="E8" s="62"/>
      <c r="F8" s="37"/>
      <c r="G8" s="37"/>
    </row>
    <row r="9" spans="3:7" ht="15" customHeight="1">
      <c r="C9" s="62" t="s">
        <v>58</v>
      </c>
      <c r="D9" s="62"/>
      <c r="E9" s="62"/>
      <c r="F9" s="8">
        <f>+F10+F11</f>
        <v>855.53695</v>
      </c>
      <c r="G9" s="38"/>
    </row>
    <row r="10" spans="3:7" ht="15" customHeight="1">
      <c r="C10" s="64" t="s">
        <v>47</v>
      </c>
      <c r="D10" s="64"/>
      <c r="E10" s="64"/>
      <c r="F10" s="7">
        <v>722.2142</v>
      </c>
      <c r="G10" s="40"/>
    </row>
    <row r="11" spans="3:7" ht="15" customHeight="1">
      <c r="C11" s="64" t="s">
        <v>0</v>
      </c>
      <c r="D11" s="64"/>
      <c r="E11" s="64"/>
      <c r="F11" s="9">
        <v>133.32275</v>
      </c>
      <c r="G11" s="40"/>
    </row>
    <row r="12" spans="3:9" ht="15">
      <c r="C12" s="62" t="s">
        <v>59</v>
      </c>
      <c r="D12" s="62"/>
      <c r="E12" s="62"/>
      <c r="F12" s="41"/>
      <c r="G12" s="37"/>
      <c r="I12" s="31"/>
    </row>
    <row r="13" spans="3:9" ht="15" customHeight="1">
      <c r="C13" s="62" t="s">
        <v>70</v>
      </c>
      <c r="D13" s="62"/>
      <c r="E13" s="62"/>
      <c r="F13" s="42">
        <f>SUM(F14:F16)</f>
        <v>703.72893</v>
      </c>
      <c r="G13" s="38"/>
      <c r="I13" s="31"/>
    </row>
    <row r="14" spans="3:9" ht="15" customHeight="1">
      <c r="C14" s="64" t="s">
        <v>48</v>
      </c>
      <c r="D14" s="64"/>
      <c r="E14" s="64"/>
      <c r="F14" s="7">
        <v>332.91560999999996</v>
      </c>
      <c r="G14" s="40"/>
      <c r="I14" s="31"/>
    </row>
    <row r="15" spans="3:9" ht="15" customHeight="1">
      <c r="C15" s="64" t="s">
        <v>49</v>
      </c>
      <c r="D15" s="64"/>
      <c r="E15" s="64"/>
      <c r="F15" s="7">
        <v>365.67059</v>
      </c>
      <c r="G15" s="40"/>
      <c r="I15" s="43"/>
    </row>
    <row r="16" spans="3:7" ht="15" customHeight="1">
      <c r="C16" s="64" t="s">
        <v>50</v>
      </c>
      <c r="D16" s="64"/>
      <c r="E16" s="64"/>
      <c r="F16" s="9">
        <v>5.142729999999999</v>
      </c>
      <c r="G16" s="40"/>
    </row>
    <row r="17" spans="3:7" ht="15.75" customHeight="1" thickBot="1">
      <c r="C17" s="62" t="s">
        <v>60</v>
      </c>
      <c r="D17" s="62"/>
      <c r="E17" s="62"/>
      <c r="F17" s="44">
        <f>+F9-F13</f>
        <v>151.80802000000006</v>
      </c>
      <c r="G17" s="38"/>
    </row>
    <row r="18" spans="3:7" ht="15.75" thickTop="1">
      <c r="C18" s="62" t="s">
        <v>45</v>
      </c>
      <c r="D18" s="62"/>
      <c r="E18" s="62"/>
      <c r="F18" s="41"/>
      <c r="G18" s="37"/>
    </row>
    <row r="19" spans="3:7" ht="15" customHeight="1">
      <c r="C19" s="62" t="s">
        <v>61</v>
      </c>
      <c r="D19" s="62"/>
      <c r="E19" s="62"/>
      <c r="F19" s="42">
        <f>+F20+F21</f>
        <v>14.177590000000002</v>
      </c>
      <c r="G19" s="38"/>
    </row>
    <row r="20" spans="3:7" ht="15" customHeight="1">
      <c r="C20" s="64" t="s">
        <v>51</v>
      </c>
      <c r="D20" s="64"/>
      <c r="E20" s="64"/>
      <c r="F20" s="45">
        <v>5.23022</v>
      </c>
      <c r="G20" s="46"/>
    </row>
    <row r="21" spans="3:7" ht="15" customHeight="1">
      <c r="C21" s="64" t="s">
        <v>52</v>
      </c>
      <c r="D21" s="64"/>
      <c r="E21" s="64"/>
      <c r="F21" s="9">
        <v>8.947370000000001</v>
      </c>
      <c r="G21" s="40"/>
    </row>
    <row r="22" spans="3:7" ht="15" customHeight="1">
      <c r="C22" s="62" t="s">
        <v>62</v>
      </c>
      <c r="D22" s="62"/>
      <c r="E22" s="62"/>
      <c r="F22" s="47">
        <f>+F17+F19</f>
        <v>165.98561000000007</v>
      </c>
      <c r="G22" s="38"/>
    </row>
    <row r="23" spans="3:7" ht="15" customHeight="1">
      <c r="C23" s="32"/>
      <c r="D23" s="32"/>
      <c r="E23" s="32"/>
      <c r="F23" s="48"/>
      <c r="G23" s="49"/>
    </row>
    <row r="24" spans="3:7" ht="15.75" customHeight="1">
      <c r="C24" s="62" t="s">
        <v>63</v>
      </c>
      <c r="D24" s="62"/>
      <c r="E24" s="62"/>
      <c r="F24" s="42">
        <f>+F25+F26</f>
        <v>1.75598</v>
      </c>
      <c r="G24" s="38"/>
    </row>
    <row r="25" spans="3:10" ht="15">
      <c r="C25" s="64" t="s">
        <v>53</v>
      </c>
      <c r="D25" s="64"/>
      <c r="E25" s="64"/>
      <c r="F25" s="7">
        <v>0.02898</v>
      </c>
      <c r="G25" s="40"/>
      <c r="J25" s="31"/>
    </row>
    <row r="26" spans="3:10" ht="15" customHeight="1">
      <c r="C26" s="64" t="s">
        <v>54</v>
      </c>
      <c r="D26" s="64"/>
      <c r="E26" s="64"/>
      <c r="F26" s="7">
        <v>1.727</v>
      </c>
      <c r="G26" s="40"/>
      <c r="J26" s="31"/>
    </row>
    <row r="27" spans="3:10" ht="15" customHeight="1">
      <c r="C27" s="62" t="s">
        <v>64</v>
      </c>
      <c r="D27" s="62"/>
      <c r="E27" s="62"/>
      <c r="F27" s="10">
        <f>+F22-F24</f>
        <v>164.22963000000007</v>
      </c>
      <c r="G27" s="38"/>
      <c r="I27" s="50"/>
      <c r="J27" s="43"/>
    </row>
    <row r="28" spans="3:7" ht="15" customHeight="1">
      <c r="C28" s="32"/>
      <c r="D28" s="32"/>
      <c r="E28" s="32"/>
      <c r="F28" s="7"/>
      <c r="G28" s="49"/>
    </row>
    <row r="29" spans="3:7" ht="15" customHeight="1" thickBot="1">
      <c r="C29" s="62" t="s">
        <v>65</v>
      </c>
      <c r="D29" s="62"/>
      <c r="E29" s="62"/>
      <c r="F29" s="4">
        <f>+F30</f>
        <v>49.53978</v>
      </c>
      <c r="G29" s="38"/>
    </row>
    <row r="30" spans="3:9" ht="15" customHeight="1" thickTop="1">
      <c r="C30" s="64" t="s">
        <v>55</v>
      </c>
      <c r="D30" s="64"/>
      <c r="E30" s="64"/>
      <c r="F30" s="9">
        <v>49.53978</v>
      </c>
      <c r="G30" s="40"/>
      <c r="H30" s="31"/>
      <c r="I30" s="43"/>
    </row>
    <row r="31" spans="3:9" ht="15" customHeight="1">
      <c r="C31" s="62" t="s">
        <v>68</v>
      </c>
      <c r="D31" s="62"/>
      <c r="E31" s="62"/>
      <c r="F31" s="10">
        <f>+F27-F29</f>
        <v>114.68985000000006</v>
      </c>
      <c r="G31" s="38"/>
      <c r="H31" s="31"/>
      <c r="I31" s="43"/>
    </row>
    <row r="32" spans="3:8" ht="15" customHeight="1">
      <c r="C32" s="62" t="s">
        <v>66</v>
      </c>
      <c r="D32" s="62"/>
      <c r="E32" s="62"/>
      <c r="F32" s="7">
        <v>0</v>
      </c>
      <c r="G32" s="38"/>
      <c r="H32" s="31"/>
    </row>
    <row r="33" spans="3:8" ht="15" customHeight="1">
      <c r="C33" s="62" t="s">
        <v>67</v>
      </c>
      <c r="D33" s="62"/>
      <c r="E33" s="62"/>
      <c r="F33" s="7">
        <v>0</v>
      </c>
      <c r="G33" s="38"/>
      <c r="H33" s="31"/>
    </row>
    <row r="34" spans="3:7" ht="15" customHeight="1" thickBot="1">
      <c r="C34" s="62" t="s">
        <v>46</v>
      </c>
      <c r="D34" s="62"/>
      <c r="E34" s="62"/>
      <c r="F34" s="4">
        <f>+F31</f>
        <v>114.68985000000006</v>
      </c>
      <c r="G34" s="49"/>
    </row>
    <row r="35" spans="3:7" ht="15" customHeight="1" thickTop="1">
      <c r="C35" s="63"/>
      <c r="D35" s="63"/>
      <c r="E35" s="63"/>
      <c r="G35" s="51"/>
    </row>
    <row r="36" spans="3:7" ht="15">
      <c r="C36" s="52"/>
      <c r="D36" s="53"/>
      <c r="E36" s="52"/>
      <c r="G36" s="52"/>
    </row>
    <row r="37" spans="3:7" ht="15" customHeight="1">
      <c r="C37" s="65"/>
      <c r="D37" s="65"/>
      <c r="E37" s="65"/>
      <c r="G37" s="54"/>
    </row>
    <row r="38" spans="3:7" ht="15" customHeight="1">
      <c r="C38" s="63"/>
      <c r="D38" s="63"/>
      <c r="E38" s="63"/>
      <c r="G38" s="51"/>
    </row>
    <row r="39" spans="3:9" ht="15">
      <c r="C39" s="39"/>
      <c r="D39" s="39"/>
      <c r="E39" s="39"/>
      <c r="G39" s="39"/>
      <c r="I39" s="55"/>
    </row>
    <row r="40" spans="3:7" ht="15" customHeight="1">
      <c r="C40" s="67"/>
      <c r="D40" s="67"/>
      <c r="E40" s="67"/>
      <c r="F40" s="56"/>
      <c r="G40" s="49"/>
    </row>
    <row r="41" spans="3:7" ht="15" customHeight="1">
      <c r="C41" s="66"/>
      <c r="D41" s="66"/>
      <c r="E41" s="66"/>
      <c r="F41" s="57"/>
      <c r="G41" s="40"/>
    </row>
    <row r="42" ht="15">
      <c r="F42" s="58"/>
    </row>
  </sheetData>
  <sheetProtection/>
  <mergeCells count="35">
    <mergeCell ref="C2:F2"/>
    <mergeCell ref="C3:F3"/>
    <mergeCell ref="C4:F4"/>
    <mergeCell ref="C5:F5"/>
    <mergeCell ref="C1:F1"/>
    <mergeCell ref="C19:E19"/>
    <mergeCell ref="C9:E9"/>
    <mergeCell ref="C18:E18"/>
    <mergeCell ref="C15:E15"/>
    <mergeCell ref="C17:E17"/>
    <mergeCell ref="C20:E20"/>
    <mergeCell ref="C21:E21"/>
    <mergeCell ref="C16:E16"/>
    <mergeCell ref="C8:E8"/>
    <mergeCell ref="C13:E13"/>
    <mergeCell ref="C24:E24"/>
    <mergeCell ref="C11:E11"/>
    <mergeCell ref="C14:E14"/>
    <mergeCell ref="C10:E10"/>
    <mergeCell ref="C12:E12"/>
    <mergeCell ref="C37:E37"/>
    <mergeCell ref="C41:E41"/>
    <mergeCell ref="C38:E38"/>
    <mergeCell ref="C40:E40"/>
    <mergeCell ref="C27:E27"/>
    <mergeCell ref="C26:E26"/>
    <mergeCell ref="C22:E22"/>
    <mergeCell ref="C29:E29"/>
    <mergeCell ref="C31:E31"/>
    <mergeCell ref="C32:E32"/>
    <mergeCell ref="C34:E34"/>
    <mergeCell ref="C35:E35"/>
    <mergeCell ref="C33:E33"/>
    <mergeCell ref="C30:E30"/>
    <mergeCell ref="C25:E2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ignoredErrors>
    <ignoredError sqref="F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2022-10-14T21:27:47Z</cp:lastPrinted>
  <dcterms:created xsi:type="dcterms:W3CDTF">2006-05-17T00:09:33Z</dcterms:created>
  <dcterms:modified xsi:type="dcterms:W3CDTF">2022-10-14T21:32:40Z</dcterms:modified>
  <cp:category/>
  <cp:version/>
  <cp:contentType/>
  <cp:contentStatus/>
</cp:coreProperties>
</file>