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0D7F9585-F6F4-4C2F-9148-F106FC1E28F6}" xr6:coauthVersionLast="47" xr6:coauthVersionMax="47" xr10:uidLastSave="{00000000-0000-0000-0000-000000000000}"/>
  <bookViews>
    <workbookView xWindow="22932" yWindow="3528" windowWidth="21396" windowHeight="13176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51" i="1" l="1"/>
  <c r="I46" i="1"/>
  <c r="I42" i="1"/>
  <c r="I38" i="1"/>
  <c r="I33" i="1"/>
  <c r="I21" i="1"/>
  <c r="I17" i="1"/>
  <c r="I32" i="2"/>
  <c r="I25" i="2"/>
  <c r="I19" i="2"/>
  <c r="I27" i="2" l="1"/>
  <c r="I34" i="2" s="1"/>
  <c r="I38" i="2" s="1"/>
  <c r="I42" i="2" s="1"/>
  <c r="I47" i="1"/>
  <c r="I52" i="1" s="1"/>
  <c r="I25" i="1"/>
  <c r="B47" i="2"/>
  <c r="B46" i="2"/>
  <c r="I61" i="1" l="1"/>
  <c r="G32" i="2"/>
  <c r="G25" i="2"/>
  <c r="G33" i="1" l="1"/>
  <c r="G51" i="1"/>
  <c r="G42" i="1"/>
  <c r="G46" i="1" s="1"/>
  <c r="G38" i="1"/>
  <c r="G21" i="1"/>
  <c r="G17" i="1"/>
  <c r="G47" i="1" l="1"/>
  <c r="G52" i="1" s="1"/>
  <c r="G25" i="1"/>
  <c r="G19" i="2" l="1"/>
  <c r="G27" i="2" s="1"/>
  <c r="G34" i="2" s="1"/>
  <c r="G38" i="2" s="1"/>
  <c r="G42" i="2" l="1"/>
  <c r="G61" i="1" l="1"/>
</calcChain>
</file>

<file path=xl/sharedStrings.xml><?xml version="1.0" encoding="utf-8"?>
<sst xmlns="http://schemas.openxmlformats.org/spreadsheetml/2006/main" count="98" uniqueCount="73">
  <si>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</si>
  <si>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</si>
  <si>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</si>
  <si>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</si>
  <si>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</si>
  <si>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</si>
  <si>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</si>
  <si>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</si>
  <si>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</si>
  <si>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</si>
  <si>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</si>
  <si>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</si>
  <si>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</si>
  <si>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</si>
  <si>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</si>
  <si>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</si>
  <si>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</si>
  <si>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</si>
  <si>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</si>
  <si>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</si>
  <si>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</si>
  <si>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</si>
  <si>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</si>
  <si>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</si>
  <si>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</si>
  <si>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</si>
  <si>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</si>
  <si>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</si>
  <si>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</si>
  <si>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</si>
  <si>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</si>
  <si>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</si>
  <si>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</si>
  <si>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</si>
  <si>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</si>
  <si>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</si>
  <si>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</si>
  <si>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</si>
  <si>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</si>
  <si>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</si>
  <si>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</si>
  <si>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</si>
  <si>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</si>
  <si>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</si>
  <si>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</si>
  <si>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</si>
  <si>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</si>
  <si>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</si>
  <si>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</si>
  <si>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</si>
  <si>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</si>
  <si>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</si>
  <si>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</si>
  <si>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</si>
  <si>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</si>
  <si>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</si>
  <si>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</si>
  <si>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</si>
  <si>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</si>
  <si>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</si>
  <si>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</si>
  <si>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</si>
  <si>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</si>
  <si>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Luis Alfredo Escalante</t>
  </si>
  <si>
    <t>Ricardo Perez Zarceño</t>
  </si>
  <si>
    <t>Contador</t>
  </si>
  <si>
    <t>Diversos, neto de reservas de saneamiento</t>
  </si>
  <si>
    <t>2021</t>
  </si>
  <si>
    <t>2022</t>
  </si>
  <si>
    <t>Alfredo Antonio Sol Zaldivar</t>
  </si>
  <si>
    <t>Gerente General</t>
  </si>
  <si>
    <t>Al 30 de septiembre de 2022 y 2021</t>
  </si>
  <si>
    <t>Por los años terminados al 30 de septiembre 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</si>
</sst>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</cellStyleXfs>
  <cellXfs count="139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0" fontId="8" fillId="0" borderId="0" xfId="1" applyFont="1" applyProtection="1"/>
    <xf numFmtId="170" fontId="3" fillId="0" borderId="0" xfId="5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0" xfId="0" applyNumberFormat="1" applyFont="1" applyBorder="1"/>
    <xf numFmtId="168" fontId="18" fillId="0" borderId="0" xfId="0" applyNumberFormat="1" applyFont="1" applyAlignment="1" applyProtection="1">
      <alignment horizontal="left" indent="1"/>
    </xf>
    <xf numFmtId="170" fontId="8" fillId="0" borderId="0" xfId="15" applyNumberFormat="1" applyFont="1" applyBorder="1" applyAlignment="1">
      <alignment horizontal="right"/>
    </xf>
    <xf numFmtId="0" fontId="3" fillId="0" borderId="0" xfId="10" applyFont="1"/>
    <xf numFmtId="0" fontId="3" fillId="0" borderId="0" xfId="9" applyFont="1" applyFill="1" applyAlignment="1"/>
    <xf numFmtId="0" fontId="3" fillId="0" borderId="5" xfId="9" applyFont="1" applyFill="1" applyBorder="1"/>
    <xf numFmtId="0" fontId="3" fillId="0" borderId="0" xfId="9" applyFont="1" applyFill="1" applyBorder="1"/>
    <xf numFmtId="49" fontId="21" fillId="0" borderId="0" xfId="11" applyNumberFormat="1" applyFont="1" applyBorder="1" applyAlignment="1">
      <alignment horizontal="center"/>
    </xf>
    <xf numFmtId="49" fontId="21" fillId="0" borderId="0" xfId="17" applyNumberFormat="1" applyFont="1" applyAlignment="1">
      <alignment horizontal="center"/>
    </xf>
    <xf numFmtId="170" fontId="22" fillId="0" borderId="0" xfId="0" applyNumberFormat="1" applyFont="1"/>
    <xf numFmtId="173" fontId="3" fillId="0" borderId="0" xfId="43" applyNumberFormat="1" applyFont="1" applyAlignment="1">
      <alignment horizontal="right"/>
    </xf>
    <xf numFmtId="173" fontId="3" fillId="0" borderId="0" xfId="43" applyNumberFormat="1" applyFont="1" applyBorder="1" applyAlignment="1" applyProtection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0" xfId="43" applyNumberFormat="1" applyFont="1" applyBorder="1" applyAlignment="1" applyProtection="1">
      <alignment horizontal="right"/>
    </xf>
    <xf numFmtId="175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>
      <alignment horizontal="right"/>
    </xf>
    <xf numFmtId="166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/>
    <xf numFmtId="166" fontId="3" fillId="0" borderId="3" xfId="43" applyNumberFormat="1" applyFont="1" applyBorder="1" applyProtection="1"/>
    <xf numFmtId="172" fontId="22" fillId="0" borderId="0" xfId="12" applyNumberFormat="1" applyFont="1"/>
    <xf numFmtId="0" fontId="3" fillId="0" borderId="0" xfId="2" applyNumberFormat="1" applyFont="1" applyAlignment="1">
      <alignment horizontal="center"/>
    </xf>
    <xf numFmtId="168" fontId="3" fillId="0" borderId="0" xfId="2" applyFont="1"/>
    <xf numFmtId="37" fontId="3" fillId="0" borderId="0" xfId="9" applyNumberFormat="1" applyFont="1" applyFill="1"/>
    <xf numFmtId="37" fontId="23" fillId="0" borderId="0" xfId="9" applyNumberFormat="1" applyFont="1" applyFill="1"/>
    <xf numFmtId="174" fontId="3" fillId="0" borderId="0" xfId="10" applyNumberFormat="1" applyFont="1"/>
    <xf numFmtId="174" fontId="3" fillId="0" borderId="0" xfId="9" applyNumberFormat="1" applyFont="1" applyFill="1" applyAlignment="1"/>
    <xf numFmtId="174" fontId="3" fillId="0" borderId="5" xfId="9" applyNumberFormat="1" applyFont="1" applyFill="1" applyBorder="1"/>
    <xf numFmtId="1" fontId="23" fillId="0" borderId="0" xfId="1" applyNumberFormat="1" applyFont="1" applyBorder="1" applyAlignment="1">
      <alignment horizontal="center"/>
    </xf>
    <xf numFmtId="174" fontId="23" fillId="0" borderId="0" xfId="1" applyNumberFormat="1" applyFont="1" applyBorder="1" applyAlignment="1">
      <alignment horizontal="center"/>
    </xf>
    <xf numFmtId="166" fontId="23" fillId="0" borderId="0" xfId="5" applyNumberFormat="1" applyFont="1" applyAlignment="1">
      <alignment horizontal="right"/>
    </xf>
    <xf numFmtId="167" fontId="3" fillId="0" borderId="0" xfId="5" applyFont="1"/>
    <xf numFmtId="174" fontId="23" fillId="0" borderId="0" xfId="5" applyNumberFormat="1" applyFont="1" applyAlignment="1">
      <alignment horizontal="right"/>
    </xf>
    <xf numFmtId="166" fontId="3" fillId="0" borderId="0" xfId="42" applyNumberFormat="1" applyFont="1" applyProtection="1"/>
    <xf numFmtId="170" fontId="3" fillId="0" borderId="0" xfId="13" applyNumberFormat="1" applyFont="1" applyProtection="1"/>
    <xf numFmtId="166" fontId="3" fillId="0" borderId="3" xfId="42" applyNumberFormat="1" applyFont="1" applyBorder="1" applyAlignment="1" applyProtection="1"/>
    <xf numFmtId="170" fontId="23" fillId="0" borderId="0" xfId="5" applyNumberFormat="1" applyFont="1" applyAlignment="1">
      <alignment horizontal="right"/>
    </xf>
    <xf numFmtId="174" fontId="3" fillId="0" borderId="0" xfId="42" applyNumberFormat="1" applyFont="1" applyAlignment="1" applyProtection="1"/>
    <xf numFmtId="175" fontId="3" fillId="0" borderId="0" xfId="42" applyNumberFormat="1" applyFont="1" applyAlignment="1" applyProtection="1"/>
    <xf numFmtId="175" fontId="3" fillId="0" borderId="3" xfId="42" applyNumberFormat="1" applyFont="1" applyBorder="1" applyAlignment="1" applyProtection="1"/>
    <xf numFmtId="170" fontId="3" fillId="0" borderId="0" xfId="2" applyNumberFormat="1" applyFont="1"/>
    <xf numFmtId="175" fontId="3" fillId="0" borderId="0" xfId="25" applyNumberFormat="1" applyFont="1" applyAlignment="1" applyProtection="1"/>
    <xf numFmtId="174" fontId="3" fillId="0" borderId="0" xfId="5" applyNumberFormat="1" applyFont="1" applyBorder="1"/>
    <xf numFmtId="174" fontId="22" fillId="0" borderId="0" xfId="12" applyNumberFormat="1" applyFont="1"/>
    <xf numFmtId="174" fontId="3" fillId="0" borderId="0" xfId="2" applyNumberFormat="1" applyFont="1" applyAlignment="1">
      <alignment horizontal="center"/>
    </xf>
    <xf numFmtId="174" fontId="3" fillId="0" borderId="0" xfId="9" applyNumberFormat="1" applyFont="1" applyFill="1" applyBorder="1"/>
    <xf numFmtId="0" fontId="22" fillId="0" borderId="0" xfId="0" applyFont="1"/>
    <xf numFmtId="174" fontId="22" fillId="0" borderId="0" xfId="0" applyNumberFormat="1" applyFont="1"/>
    <xf numFmtId="170" fontId="8" fillId="0" borderId="0" xfId="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66" fontId="18" fillId="0" borderId="0" xfId="42" applyNumberFormat="1" applyFont="1"/>
    <xf numFmtId="173" fontId="18" fillId="0" borderId="0" xfId="44" applyNumberFormat="1" applyFont="1" applyAlignment="1">
      <alignment horizontal="right"/>
    </xf>
    <xf numFmtId="175" fontId="18" fillId="0" borderId="0" xfId="44" applyNumberFormat="1" applyFont="1" applyAlignment="1">
      <alignment horizontal="right"/>
    </xf>
    <xf numFmtId="175" fontId="18" fillId="0" borderId="3" xfId="44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4" applyNumberFormat="1" applyFont="1" applyAlignment="1">
      <alignment horizontal="right"/>
    </xf>
    <xf numFmtId="166" fontId="18" fillId="0" borderId="3" xfId="44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4" applyNumberFormat="1" applyFont="1"/>
    <xf numFmtId="166" fontId="18" fillId="0" borderId="3" xfId="4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70" fontId="8" fillId="0" borderId="0" xfId="13" applyNumberFormat="1" applyFont="1"/>
    <xf numFmtId="166" fontId="18" fillId="0" borderId="3" xfId="42" applyNumberFormat="1" applyFont="1" applyBorder="1"/>
    <xf numFmtId="170" fontId="6" fillId="0" borderId="0" xfId="5" applyNumberFormat="1" applyFont="1" applyAlignment="1">
      <alignment horizontal="right"/>
    </xf>
    <xf numFmtId="174" fontId="18" fillId="0" borderId="0" xfId="42" applyNumberFormat="1" applyFont="1"/>
    <xf numFmtId="175" fontId="18" fillId="0" borderId="0" xfId="42" applyNumberFormat="1" applyFont="1"/>
    <xf numFmtId="175" fontId="18" fillId="0" borderId="3" xfId="42" applyNumberFormat="1" applyFont="1" applyBorder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4" xr:uid="{D934D290-0812-460A-BC21-E6D6E10792A3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topLeftCell="A36" zoomScale="115" zoomScaleNormal="115" workbookViewId="0">
      <selection activeCell="I58" sqref="I58"/>
    </sheetView>
  </sheetViews>
  <sheetFormatPr baseColWidth="10" defaultColWidth="11.44140625" defaultRowHeight="13.8"/>
  <cols>
    <col min="1" max="1" width="53.88671875" style="59" customWidth="1"/>
    <col min="2" max="2" width="4.88671875" style="59" customWidth="1"/>
    <col min="3" max="3" width="3.33203125" style="59" customWidth="1"/>
    <col min="4" max="4" width="3" style="59" customWidth="1"/>
    <col min="5" max="5" width="14.6640625" style="59" customWidth="1"/>
    <col min="6" max="6" width="1.88671875" style="59" customWidth="1"/>
    <col min="7" max="7" width="11.44140625" style="110" customWidth="1"/>
    <col min="8" max="8" width="2.109375" style="110" customWidth="1"/>
    <col min="9" max="9" width="11.44140625" style="111" customWidth="1"/>
    <col min="10" max="13" width="11.44140625" style="59"/>
    <col min="14" max="14" width="20.44140625" style="59" customWidth="1"/>
    <col min="15" max="16384" width="11.44140625" style="59"/>
  </cols>
  <sheetData>
    <row r="1" spans="1:18">
      <c r="A1" s="1" t="s">
        <v>16</v>
      </c>
      <c r="B1" s="1"/>
      <c r="C1" s="1"/>
      <c r="D1" s="1"/>
      <c r="E1" s="7"/>
      <c r="F1" s="7"/>
      <c r="G1" s="68"/>
      <c r="H1" s="68"/>
      <c r="I1" s="89"/>
    </row>
    <row r="2" spans="1:18">
      <c r="A2" s="2" t="s">
        <v>17</v>
      </c>
      <c r="B2" s="2"/>
      <c r="C2" s="2"/>
      <c r="D2" s="2"/>
      <c r="E2" s="7"/>
      <c r="F2" s="7"/>
      <c r="G2" s="68"/>
      <c r="H2" s="68"/>
      <c r="I2" s="89"/>
    </row>
    <row r="3" spans="1:18" ht="10.5" customHeight="1">
      <c r="A3" s="2"/>
      <c r="B3" s="2"/>
      <c r="C3" s="2"/>
      <c r="D3" s="2"/>
      <c r="E3" s="7"/>
      <c r="F3" s="7"/>
      <c r="G3" s="68"/>
      <c r="H3" s="68"/>
      <c r="I3" s="89"/>
    </row>
    <row r="4" spans="1:18">
      <c r="A4" s="1" t="s">
        <v>18</v>
      </c>
      <c r="B4" s="1"/>
      <c r="C4" s="1"/>
      <c r="D4" s="1"/>
      <c r="E4" s="7"/>
      <c r="F4" s="7"/>
      <c r="G4" s="68"/>
      <c r="H4" s="68"/>
      <c r="I4" s="89"/>
    </row>
    <row r="5" spans="1:18">
      <c r="A5" s="3" t="s">
        <v>71</v>
      </c>
      <c r="B5" s="3"/>
      <c r="C5" s="3"/>
      <c r="D5" s="3"/>
      <c r="E5" s="2"/>
      <c r="F5" s="2"/>
      <c r="G5" s="69"/>
      <c r="H5" s="69"/>
      <c r="I5" s="90"/>
    </row>
    <row r="6" spans="1:18">
      <c r="A6" s="2" t="s">
        <v>19</v>
      </c>
      <c r="B6" s="2"/>
      <c r="C6" s="2"/>
      <c r="D6" s="2"/>
      <c r="E6" s="2"/>
      <c r="F6" s="2"/>
      <c r="G6" s="69"/>
      <c r="H6" s="69"/>
      <c r="I6" s="90"/>
    </row>
    <row r="7" spans="1:18" ht="8.25" customHeight="1" thickBot="1">
      <c r="A7" s="51"/>
      <c r="B7" s="51"/>
      <c r="C7" s="51"/>
      <c r="D7" s="51"/>
      <c r="E7" s="51"/>
      <c r="F7" s="51"/>
      <c r="G7" s="70"/>
      <c r="H7" s="70"/>
      <c r="I7" s="91"/>
    </row>
    <row r="8" spans="1:18">
      <c r="A8" s="4"/>
      <c r="B8" s="4"/>
      <c r="C8" s="4"/>
      <c r="D8" s="4"/>
      <c r="E8" s="5"/>
      <c r="F8" s="6"/>
      <c r="G8" s="72" t="s">
        <v>68</v>
      </c>
      <c r="H8" s="72"/>
      <c r="I8" s="72">
        <v>2021</v>
      </c>
    </row>
    <row r="9" spans="1:18">
      <c r="A9" s="27" t="s">
        <v>20</v>
      </c>
      <c r="B9" s="8"/>
      <c r="C9" s="8"/>
      <c r="D9" s="8"/>
      <c r="E9" s="9"/>
      <c r="F9" s="10" t="s">
        <v>0</v>
      </c>
      <c r="G9" s="92"/>
      <c r="H9" s="92"/>
      <c r="I9" s="93"/>
    </row>
    <row r="10" spans="1:18">
      <c r="A10" s="11" t="s">
        <v>21</v>
      </c>
      <c r="B10" s="11"/>
      <c r="C10" s="11"/>
      <c r="D10" s="11"/>
      <c r="E10" s="12"/>
      <c r="F10" s="11"/>
      <c r="G10" s="94" t="s">
        <v>1</v>
      </c>
      <c r="H10" s="95"/>
      <c r="I10" s="96" t="s">
        <v>1</v>
      </c>
    </row>
    <row r="11" spans="1:18">
      <c r="A11" s="13" t="s">
        <v>22</v>
      </c>
      <c r="B11" s="13"/>
      <c r="C11" s="13"/>
      <c r="D11" s="13"/>
      <c r="E11" s="45"/>
      <c r="F11" s="11"/>
      <c r="G11" s="118">
        <v>2638.2</v>
      </c>
      <c r="H11" s="97"/>
      <c r="I11" s="118">
        <v>2752.2</v>
      </c>
    </row>
    <row r="12" spans="1:18">
      <c r="A12" s="13" t="s">
        <v>2</v>
      </c>
      <c r="B12" s="13"/>
      <c r="C12" s="13"/>
      <c r="D12" s="13"/>
      <c r="E12" s="45"/>
      <c r="F12" s="11"/>
      <c r="G12" s="118">
        <v>18.899999999999999</v>
      </c>
      <c r="H12" s="97"/>
      <c r="I12" s="118">
        <v>24.5</v>
      </c>
      <c r="L12" s="59" t="s">
        <v>0</v>
      </c>
    </row>
    <row r="13" spans="1:18">
      <c r="A13" s="13" t="s">
        <v>23</v>
      </c>
      <c r="B13" s="13"/>
      <c r="C13" s="13"/>
      <c r="D13" s="13"/>
      <c r="E13" s="45"/>
      <c r="F13" s="11"/>
      <c r="G13" s="118">
        <v>37308</v>
      </c>
      <c r="H13" s="97"/>
      <c r="I13" s="118">
        <v>32620.5</v>
      </c>
      <c r="J13" s="49" t="s">
        <v>0</v>
      </c>
      <c r="K13" s="49"/>
      <c r="L13" s="49"/>
      <c r="M13" s="49"/>
      <c r="N13" s="49"/>
      <c r="O13" s="49"/>
      <c r="P13" s="49"/>
      <c r="Q13" s="49"/>
      <c r="R13" s="49"/>
    </row>
    <row r="14" spans="1:18">
      <c r="A14" s="13" t="s">
        <v>50</v>
      </c>
      <c r="B14" s="13"/>
      <c r="C14" s="13"/>
      <c r="D14" s="13"/>
      <c r="E14" s="45"/>
      <c r="F14" s="11"/>
      <c r="G14" s="118">
        <v>3670.3</v>
      </c>
      <c r="H14" s="97"/>
      <c r="I14" s="118">
        <v>3191</v>
      </c>
      <c r="K14" s="59" t="s">
        <v>0</v>
      </c>
    </row>
    <row r="15" spans="1:18">
      <c r="A15" s="13" t="s">
        <v>3</v>
      </c>
      <c r="B15" s="13"/>
      <c r="C15" s="13"/>
      <c r="D15" s="13"/>
      <c r="E15" s="45"/>
      <c r="F15" s="11"/>
      <c r="G15" s="118">
        <v>27428</v>
      </c>
      <c r="H15" s="97"/>
      <c r="I15" s="118">
        <v>23387.8</v>
      </c>
    </row>
    <row r="16" spans="1:18">
      <c r="A16" s="13" t="s">
        <v>56</v>
      </c>
      <c r="B16" s="13"/>
      <c r="C16" s="13"/>
      <c r="D16" s="13"/>
      <c r="E16" s="45"/>
      <c r="F16" s="11"/>
      <c r="G16" s="118">
        <v>4542.6000000000004</v>
      </c>
      <c r="H16" s="97"/>
      <c r="I16" s="118">
        <v>6114</v>
      </c>
    </row>
    <row r="17" spans="1:13">
      <c r="A17" s="14"/>
      <c r="B17" s="14"/>
      <c r="C17" s="14"/>
      <c r="D17" s="14"/>
      <c r="E17" s="45"/>
      <c r="F17" s="15"/>
      <c r="G17" s="16">
        <f>SUM(G11:G16)</f>
        <v>75606</v>
      </c>
      <c r="H17" s="16"/>
      <c r="I17" s="16">
        <f>SUM(I11:I16)</f>
        <v>68090</v>
      </c>
    </row>
    <row r="18" spans="1:13">
      <c r="A18" s="11" t="s">
        <v>24</v>
      </c>
      <c r="B18" s="11"/>
      <c r="C18" s="11"/>
      <c r="D18" s="11"/>
      <c r="E18" s="45"/>
      <c r="F18" s="17"/>
      <c r="G18" s="98" t="s">
        <v>0</v>
      </c>
      <c r="H18" s="98"/>
      <c r="I18" s="133" t="s">
        <v>0</v>
      </c>
    </row>
    <row r="19" spans="1:13" hidden="1">
      <c r="A19" s="18" t="s">
        <v>59</v>
      </c>
      <c r="B19" s="11"/>
      <c r="C19" s="11"/>
      <c r="D19" s="11"/>
      <c r="E19" s="45"/>
      <c r="F19" s="17"/>
      <c r="G19" s="98">
        <v>0</v>
      </c>
      <c r="H19" s="98"/>
      <c r="I19" s="133">
        <v>0</v>
      </c>
    </row>
    <row r="20" spans="1:13">
      <c r="A20" s="18" t="s">
        <v>66</v>
      </c>
      <c r="B20" s="18"/>
      <c r="C20" s="18"/>
      <c r="D20" s="18"/>
      <c r="E20" s="45"/>
      <c r="F20" s="17"/>
      <c r="G20" s="99">
        <v>3213.1</v>
      </c>
      <c r="H20" s="99"/>
      <c r="I20" s="134">
        <v>2372.4</v>
      </c>
    </row>
    <row r="21" spans="1:13">
      <c r="A21" s="13"/>
      <c r="B21" s="13"/>
      <c r="C21" s="13"/>
      <c r="D21" s="13"/>
      <c r="E21" s="45"/>
      <c r="F21" s="17"/>
      <c r="G21" s="19">
        <f>SUM(G19:G20)</f>
        <v>3213.1</v>
      </c>
      <c r="H21" s="19"/>
      <c r="I21" s="19">
        <f>SUM(I19:I20)</f>
        <v>2372.4</v>
      </c>
    </row>
    <row r="22" spans="1:13">
      <c r="A22" s="11" t="s">
        <v>33</v>
      </c>
      <c r="B22" s="11"/>
      <c r="C22" s="11"/>
      <c r="D22" s="11"/>
      <c r="E22" s="45"/>
      <c r="F22" s="17"/>
      <c r="G22" s="62"/>
      <c r="H22" s="62"/>
      <c r="I22" s="19"/>
    </row>
    <row r="23" spans="1:13" ht="15" customHeight="1">
      <c r="A23" s="37" t="s">
        <v>57</v>
      </c>
      <c r="B23" s="11"/>
      <c r="C23" s="11"/>
      <c r="D23" s="11"/>
      <c r="E23" s="45"/>
      <c r="F23" s="17"/>
      <c r="G23" s="62"/>
      <c r="H23" s="62"/>
      <c r="I23" s="19"/>
    </row>
    <row r="24" spans="1:13">
      <c r="A24" s="37" t="s">
        <v>0</v>
      </c>
      <c r="B24" s="18"/>
      <c r="C24" s="18"/>
      <c r="D24" s="18"/>
      <c r="E24" s="45"/>
      <c r="F24" s="17"/>
      <c r="G24" s="99">
        <v>3652.1</v>
      </c>
      <c r="H24" s="99"/>
      <c r="I24" s="134">
        <v>3810</v>
      </c>
    </row>
    <row r="25" spans="1:13" ht="21" customHeight="1" thickBot="1">
      <c r="A25" s="53" t="s">
        <v>25</v>
      </c>
      <c r="B25" s="53"/>
      <c r="C25" s="53"/>
      <c r="D25" s="53"/>
      <c r="E25" s="45"/>
      <c r="F25" s="54"/>
      <c r="G25" s="20">
        <f>G17+G21+G24</f>
        <v>82471.200000000012</v>
      </c>
      <c r="H25" s="20"/>
      <c r="I25" s="20">
        <f>I17+I21+I24</f>
        <v>74272.399999999994</v>
      </c>
      <c r="M25" s="59" t="s">
        <v>0</v>
      </c>
    </row>
    <row r="26" spans="1:13" ht="14.4" thickTop="1">
      <c r="A26" s="11"/>
      <c r="B26" s="11"/>
      <c r="C26" s="11"/>
      <c r="D26" s="11"/>
      <c r="E26" s="45"/>
      <c r="F26" s="54"/>
      <c r="G26" s="62"/>
      <c r="H26" s="62"/>
      <c r="I26" s="19"/>
    </row>
    <row r="27" spans="1:13">
      <c r="A27" s="27" t="s">
        <v>26</v>
      </c>
      <c r="B27" s="8"/>
      <c r="C27" s="8"/>
      <c r="D27" s="8"/>
      <c r="E27" s="46"/>
      <c r="F27" s="21"/>
      <c r="G27" s="100"/>
      <c r="H27" s="100"/>
      <c r="I27" s="135"/>
    </row>
    <row r="28" spans="1:13">
      <c r="A28" s="54" t="s">
        <v>27</v>
      </c>
      <c r="B28" s="54"/>
      <c r="C28" s="54"/>
      <c r="D28" s="54"/>
      <c r="E28" s="47"/>
      <c r="F28" s="54"/>
      <c r="G28" s="100"/>
      <c r="H28" s="100"/>
      <c r="I28" s="135"/>
    </row>
    <row r="29" spans="1:13">
      <c r="A29" s="13" t="s">
        <v>4</v>
      </c>
      <c r="B29" s="13"/>
      <c r="C29" s="13"/>
      <c r="D29" s="13"/>
      <c r="E29" s="47"/>
      <c r="F29" s="54"/>
      <c r="G29" s="101">
        <v>1545.8</v>
      </c>
      <c r="H29" s="101"/>
      <c r="I29" s="136">
        <v>1410.2</v>
      </c>
      <c r="J29" s="38"/>
    </row>
    <row r="30" spans="1:13">
      <c r="A30" s="13" t="s">
        <v>5</v>
      </c>
      <c r="B30" s="13"/>
      <c r="C30" s="13"/>
      <c r="D30" s="13"/>
      <c r="E30" s="47"/>
      <c r="F30" s="54"/>
      <c r="G30" s="102">
        <v>555.79999999999995</v>
      </c>
      <c r="H30" s="102"/>
      <c r="I30" s="137">
        <v>747.9</v>
      </c>
    </row>
    <row r="31" spans="1:13">
      <c r="A31" s="13" t="s">
        <v>58</v>
      </c>
      <c r="B31" s="13"/>
      <c r="C31" s="13"/>
      <c r="D31" s="13"/>
      <c r="E31" s="47"/>
      <c r="F31" s="54"/>
      <c r="G31" s="102">
        <v>9389.4</v>
      </c>
      <c r="H31" s="102"/>
      <c r="I31" s="137">
        <v>7102.2</v>
      </c>
    </row>
    <row r="32" spans="1:13">
      <c r="A32" s="13" t="s">
        <v>6</v>
      </c>
      <c r="B32" s="13"/>
      <c r="C32" s="13"/>
      <c r="D32" s="13"/>
      <c r="E32" s="47"/>
      <c r="F32" s="54"/>
      <c r="G32" s="103">
        <v>3863.9</v>
      </c>
      <c r="H32" s="102"/>
      <c r="I32" s="138">
        <v>3537</v>
      </c>
    </row>
    <row r="33" spans="1:14">
      <c r="A33" s="13"/>
      <c r="B33" s="13"/>
      <c r="C33" s="13"/>
      <c r="D33" s="13"/>
      <c r="E33" s="47"/>
      <c r="F33" s="54"/>
      <c r="G33" s="67">
        <f>SUM(G29:G32)</f>
        <v>15354.9</v>
      </c>
      <c r="H33" s="22"/>
      <c r="I33" s="67">
        <f>SUM(I29:I32)</f>
        <v>12797.3</v>
      </c>
    </row>
    <row r="34" spans="1:14">
      <c r="A34" s="54" t="s">
        <v>34</v>
      </c>
      <c r="B34" s="54"/>
      <c r="C34" s="54"/>
      <c r="D34" s="54"/>
      <c r="E34" s="47"/>
      <c r="F34" s="54"/>
      <c r="G34" s="104"/>
      <c r="H34" s="104"/>
      <c r="I34" s="22"/>
    </row>
    <row r="35" spans="1:14">
      <c r="A35" s="13" t="s">
        <v>7</v>
      </c>
      <c r="B35" s="13"/>
      <c r="C35" s="13"/>
      <c r="D35" s="13"/>
      <c r="E35" s="48"/>
      <c r="F35" s="54"/>
      <c r="G35" s="102">
        <v>3698.8</v>
      </c>
      <c r="H35" s="102"/>
      <c r="I35" s="137">
        <v>3057.1</v>
      </c>
    </row>
    <row r="36" spans="1:14">
      <c r="A36" s="13" t="s">
        <v>8</v>
      </c>
      <c r="B36" s="13"/>
      <c r="C36" s="13"/>
      <c r="D36" s="13"/>
      <c r="E36" s="47"/>
      <c r="F36" s="54"/>
      <c r="G36" s="102">
        <v>459.9</v>
      </c>
      <c r="H36" s="102"/>
      <c r="I36" s="137">
        <v>315.10000000000002</v>
      </c>
    </row>
    <row r="37" spans="1:14">
      <c r="A37" s="13" t="s">
        <v>9</v>
      </c>
      <c r="B37" s="13"/>
      <c r="C37" s="13"/>
      <c r="D37" s="13"/>
      <c r="E37" s="47"/>
      <c r="F37" s="54"/>
      <c r="G37" s="103">
        <v>1960.3</v>
      </c>
      <c r="H37" s="103"/>
      <c r="I37" s="138">
        <v>1603.3</v>
      </c>
    </row>
    <row r="38" spans="1:14">
      <c r="A38" s="13"/>
      <c r="B38" s="13"/>
      <c r="C38" s="13"/>
      <c r="D38" s="13"/>
      <c r="E38" s="47"/>
      <c r="F38" s="54"/>
      <c r="G38" s="22">
        <f>SUM(G35:G37)</f>
        <v>6119</v>
      </c>
      <c r="H38" s="22"/>
      <c r="I38" s="22">
        <f>SUM(I35:I37)</f>
        <v>4975.5</v>
      </c>
    </row>
    <row r="39" spans="1:14">
      <c r="A39" s="54" t="s">
        <v>28</v>
      </c>
      <c r="B39" s="54"/>
      <c r="C39" s="54"/>
      <c r="D39" s="54"/>
      <c r="E39" s="47"/>
      <c r="F39" s="54"/>
      <c r="G39" s="104"/>
      <c r="H39" s="104"/>
      <c r="I39" s="22"/>
    </row>
    <row r="40" spans="1:14">
      <c r="A40" s="13" t="s">
        <v>10</v>
      </c>
      <c r="B40" s="13"/>
      <c r="C40" s="13"/>
      <c r="D40" s="13"/>
      <c r="E40" s="47"/>
      <c r="F40" s="54"/>
      <c r="G40" s="102">
        <v>1106</v>
      </c>
      <c r="H40" s="102"/>
      <c r="I40" s="137">
        <v>1190.0999999999999</v>
      </c>
    </row>
    <row r="41" spans="1:14">
      <c r="A41" s="13" t="s">
        <v>11</v>
      </c>
      <c r="B41" s="13"/>
      <c r="C41" s="13"/>
      <c r="D41" s="13"/>
      <c r="E41" s="47"/>
      <c r="F41" s="54"/>
      <c r="G41" s="103">
        <v>17532.8</v>
      </c>
      <c r="H41" s="103"/>
      <c r="I41" s="138">
        <v>16118.6</v>
      </c>
    </row>
    <row r="42" spans="1:14">
      <c r="A42" s="13"/>
      <c r="B42" s="13"/>
      <c r="C42" s="13"/>
      <c r="D42" s="13"/>
      <c r="E42" s="47"/>
      <c r="F42" s="54"/>
      <c r="G42" s="22">
        <f>SUM(G40:G41)</f>
        <v>18638.8</v>
      </c>
      <c r="H42" s="22"/>
      <c r="I42" s="22">
        <f>SUM(I40:I41)</f>
        <v>17308.7</v>
      </c>
      <c r="K42" s="66"/>
    </row>
    <row r="43" spans="1:14">
      <c r="A43" s="24" t="s">
        <v>29</v>
      </c>
      <c r="B43" s="24"/>
      <c r="C43" s="24"/>
      <c r="D43" s="24"/>
      <c r="E43" s="47"/>
      <c r="F43" s="54"/>
      <c r="G43" s="104"/>
      <c r="H43" s="104"/>
      <c r="I43" s="22"/>
      <c r="K43" s="66"/>
    </row>
    <row r="44" spans="1:14">
      <c r="A44" s="13" t="s">
        <v>12</v>
      </c>
      <c r="B44" s="13"/>
      <c r="C44" s="13"/>
      <c r="D44" s="13"/>
      <c r="E44" s="47"/>
      <c r="F44" s="54"/>
      <c r="G44" s="104">
        <v>5406.2</v>
      </c>
      <c r="H44" s="102"/>
      <c r="I44" s="137">
        <v>4200.2</v>
      </c>
    </row>
    <row r="45" spans="1:14">
      <c r="A45" s="13" t="s">
        <v>13</v>
      </c>
      <c r="B45" s="13"/>
      <c r="C45" s="13"/>
      <c r="D45" s="13"/>
      <c r="E45" s="47"/>
      <c r="F45" s="54"/>
      <c r="G45" s="103">
        <v>1543.2</v>
      </c>
      <c r="H45" s="103"/>
      <c r="I45" s="138">
        <v>1325.7</v>
      </c>
      <c r="N45" s="66" t="s">
        <v>0</v>
      </c>
    </row>
    <row r="46" spans="1:14" ht="17.25" customHeight="1">
      <c r="A46" s="17"/>
      <c r="B46" s="17"/>
      <c r="C46" s="17"/>
      <c r="D46" s="17"/>
      <c r="E46" s="47"/>
      <c r="F46" s="54"/>
      <c r="G46" s="25">
        <f>SUM(G42:G45)</f>
        <v>25588.2</v>
      </c>
      <c r="H46" s="22"/>
      <c r="I46" s="25">
        <f>SUM(I44:I45)</f>
        <v>5525.9</v>
      </c>
      <c r="N46" s="66" t="s">
        <v>0</v>
      </c>
    </row>
    <row r="47" spans="1:14" ht="19.5" customHeight="1">
      <c r="A47" s="8" t="s">
        <v>30</v>
      </c>
      <c r="B47" s="24"/>
      <c r="C47" s="24"/>
      <c r="D47" s="24"/>
      <c r="E47" s="47"/>
      <c r="F47" s="54"/>
      <c r="G47" s="23">
        <f>+G33+G38+G46</f>
        <v>47062.100000000006</v>
      </c>
      <c r="H47" s="22"/>
      <c r="I47" s="23">
        <f>I33+I38+I42+I46</f>
        <v>40607.4</v>
      </c>
    </row>
    <row r="48" spans="1:14">
      <c r="A48" s="54" t="s">
        <v>31</v>
      </c>
      <c r="B48" s="54"/>
      <c r="C48" s="54"/>
      <c r="D48" s="54"/>
      <c r="E48" s="47"/>
      <c r="F48" s="54"/>
      <c r="G48" s="104"/>
      <c r="H48" s="104"/>
      <c r="I48" s="22"/>
    </row>
    <row r="49" spans="1:9">
      <c r="A49" s="13" t="s">
        <v>14</v>
      </c>
      <c r="B49" s="13"/>
      <c r="C49" s="13"/>
      <c r="D49" s="13"/>
      <c r="E49" s="47"/>
      <c r="F49" s="54"/>
      <c r="G49" s="105">
        <v>15000</v>
      </c>
      <c r="H49" s="102"/>
      <c r="I49" s="137">
        <v>13000</v>
      </c>
    </row>
    <row r="50" spans="1:9" ht="15.75" customHeight="1">
      <c r="A50" s="18" t="s">
        <v>15</v>
      </c>
      <c r="B50" s="26"/>
      <c r="C50" s="26"/>
      <c r="D50" s="26"/>
      <c r="E50" s="47"/>
      <c r="F50" s="54"/>
      <c r="G50" s="103">
        <v>20409.099999999999</v>
      </c>
      <c r="H50" s="102"/>
      <c r="I50" s="138">
        <v>20665</v>
      </c>
    </row>
    <row r="51" spans="1:9" ht="18" customHeight="1">
      <c r="A51" s="17"/>
      <c r="B51" s="17"/>
      <c r="C51" s="17"/>
      <c r="D51" s="17"/>
      <c r="E51" s="47"/>
      <c r="F51" s="54"/>
      <c r="G51" s="22">
        <f>SUM(G49:G50)</f>
        <v>35409.1</v>
      </c>
      <c r="H51" s="22" t="s">
        <v>0</v>
      </c>
      <c r="I51" s="22">
        <f>SUM(I49:I50)</f>
        <v>33665</v>
      </c>
    </row>
    <row r="52" spans="1:9" ht="19.5" customHeight="1" thickBot="1">
      <c r="A52" s="53" t="s">
        <v>32</v>
      </c>
      <c r="B52" s="53"/>
      <c r="C52" s="53"/>
      <c r="D52" s="53"/>
      <c r="E52" s="47"/>
      <c r="F52" s="54"/>
      <c r="G52" s="20">
        <f>G47+G51</f>
        <v>82471.200000000012</v>
      </c>
      <c r="H52" s="22"/>
      <c r="I52" s="20">
        <f>I47+I51</f>
        <v>74272.399999999994</v>
      </c>
    </row>
    <row r="53" spans="1:9" ht="19.5" customHeight="1" thickTop="1">
      <c r="A53" s="53"/>
      <c r="B53" s="53"/>
      <c r="C53" s="53"/>
      <c r="D53" s="53"/>
      <c r="E53" s="47"/>
      <c r="F53" s="54"/>
      <c r="G53" s="62"/>
      <c r="H53" s="104"/>
      <c r="I53" s="106"/>
    </row>
    <row r="54" spans="1:9">
      <c r="A54" s="59" t="s">
        <v>63</v>
      </c>
      <c r="B54" s="59" t="s">
        <v>69</v>
      </c>
      <c r="E54" s="36"/>
      <c r="G54" s="84" t="s">
        <v>64</v>
      </c>
      <c r="H54" s="74"/>
      <c r="I54" s="107"/>
    </row>
    <row r="55" spans="1:9" ht="15" customHeight="1">
      <c r="A55" s="61" t="s">
        <v>60</v>
      </c>
      <c r="B55" s="61" t="s">
        <v>70</v>
      </c>
      <c r="C55" s="53"/>
      <c r="D55" s="53"/>
      <c r="E55" s="43"/>
      <c r="F55" s="53"/>
      <c r="G55" s="85" t="s">
        <v>65</v>
      </c>
      <c r="H55" s="86"/>
      <c r="I55" s="108"/>
    </row>
    <row r="56" spans="1:9" ht="14.4" thickBot="1">
      <c r="A56" s="51"/>
      <c r="B56" s="51"/>
      <c r="C56" s="51"/>
      <c r="D56" s="51"/>
      <c r="E56" s="51"/>
      <c r="F56" s="51"/>
      <c r="G56" s="70"/>
      <c r="H56" s="70"/>
      <c r="I56" s="91"/>
    </row>
    <row r="57" spans="1:9">
      <c r="A57" s="52"/>
      <c r="B57" s="52"/>
      <c r="C57" s="52"/>
      <c r="D57" s="52"/>
      <c r="E57" s="52"/>
      <c r="F57" s="52"/>
      <c r="G57" s="71"/>
      <c r="H57" s="71"/>
      <c r="I57" s="109"/>
    </row>
    <row r="59" spans="1:9">
      <c r="G59" s="74" t="s">
        <v>0</v>
      </c>
      <c r="I59" s="111" t="s">
        <v>0</v>
      </c>
    </row>
    <row r="61" spans="1:9">
      <c r="G61" s="111">
        <f>+G52-G25</f>
        <v>0</v>
      </c>
      <c r="I61" s="111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showGridLines="0" topLeftCell="A20" zoomScale="110" zoomScaleNormal="110" workbookViewId="0">
      <selection activeCell="I42" sqref="I42"/>
    </sheetView>
  </sheetViews>
  <sheetFormatPr baseColWidth="10" defaultColWidth="11.44140625" defaultRowHeight="13.8"/>
  <cols>
    <col min="1" max="1" width="40.33203125" style="59" customWidth="1"/>
    <col min="2" max="3" width="9.109375" style="59"/>
    <col min="4" max="4" width="4.44140625" style="59" customWidth="1"/>
    <col min="5" max="5" width="6.44140625" style="36" customWidth="1"/>
    <col min="6" max="6" width="1.5546875" style="59" customWidth="1"/>
    <col min="7" max="7" width="15.109375" style="74" customWidth="1"/>
    <col min="8" max="8" width="3.44140625" style="74" customWidth="1"/>
    <col min="9" max="9" width="11.5546875" style="74" customWidth="1"/>
    <col min="10" max="10" width="11.44140625" style="58"/>
    <col min="11" max="16384" width="11.44140625" style="59"/>
  </cols>
  <sheetData>
    <row r="1" spans="1:10">
      <c r="A1" s="1" t="s">
        <v>16</v>
      </c>
      <c r="B1" s="1"/>
      <c r="C1" s="1"/>
      <c r="D1" s="1"/>
      <c r="E1" s="39"/>
      <c r="F1" s="1"/>
      <c r="G1" s="68"/>
      <c r="H1" s="68"/>
      <c r="I1" s="68"/>
      <c r="J1" s="34"/>
    </row>
    <row r="2" spans="1:10">
      <c r="A2" s="2" t="s">
        <v>17</v>
      </c>
      <c r="B2" s="2"/>
      <c r="C2" s="2"/>
      <c r="D2" s="2"/>
      <c r="E2" s="40"/>
      <c r="F2" s="2"/>
      <c r="G2" s="68"/>
      <c r="H2" s="68"/>
      <c r="I2" s="68"/>
      <c r="J2" s="34"/>
    </row>
    <row r="3" spans="1:10" ht="10.5" customHeight="1">
      <c r="A3" s="2"/>
      <c r="B3" s="2"/>
      <c r="C3" s="2"/>
      <c r="D3" s="2"/>
      <c r="E3" s="40"/>
      <c r="F3" s="2"/>
      <c r="G3" s="68"/>
      <c r="H3" s="68"/>
      <c r="I3" s="68"/>
      <c r="J3" s="34"/>
    </row>
    <row r="4" spans="1:10">
      <c r="A4" s="1" t="s">
        <v>48</v>
      </c>
      <c r="B4" s="1"/>
      <c r="C4" s="1"/>
      <c r="D4" s="1"/>
      <c r="E4" s="39"/>
      <c r="F4" s="1"/>
      <c r="G4" s="68"/>
      <c r="H4" s="68"/>
      <c r="I4" s="68"/>
      <c r="J4" s="34"/>
    </row>
    <row r="5" spans="1:10" ht="10.5" customHeight="1">
      <c r="A5" s="2"/>
      <c r="B5" s="2"/>
      <c r="C5" s="2"/>
      <c r="D5" s="2"/>
      <c r="E5" s="40"/>
      <c r="F5" s="2"/>
      <c r="G5" s="68"/>
      <c r="H5" s="68"/>
      <c r="I5" s="68"/>
      <c r="J5" s="34"/>
    </row>
    <row r="6" spans="1:10">
      <c r="A6" s="3" t="s">
        <v>72</v>
      </c>
      <c r="B6" s="3"/>
      <c r="C6" s="3"/>
      <c r="D6" s="3"/>
      <c r="E6" s="40"/>
      <c r="F6" s="3"/>
      <c r="G6" s="69"/>
      <c r="H6" s="69"/>
      <c r="I6" s="69"/>
      <c r="J6" s="35"/>
    </row>
    <row r="7" spans="1:10" ht="10.5" customHeight="1">
      <c r="A7" s="2"/>
      <c r="B7" s="2"/>
      <c r="C7" s="2"/>
      <c r="D7" s="2"/>
      <c r="E7" s="40"/>
      <c r="F7" s="2"/>
      <c r="G7" s="68"/>
      <c r="H7" s="68"/>
      <c r="I7" s="68"/>
      <c r="J7" s="34"/>
    </row>
    <row r="8" spans="1:10">
      <c r="A8" s="2" t="s">
        <v>19</v>
      </c>
      <c r="B8" s="2"/>
      <c r="C8" s="2"/>
      <c r="D8" s="2"/>
      <c r="E8" s="40"/>
      <c r="F8" s="2"/>
      <c r="G8" s="69"/>
      <c r="H8" s="69"/>
      <c r="I8" s="69"/>
      <c r="J8" s="35"/>
    </row>
    <row r="9" spans="1:10" ht="14.4" thickBot="1">
      <c r="A9" s="51"/>
      <c r="B9" s="51"/>
      <c r="C9" s="51"/>
      <c r="D9" s="51"/>
      <c r="E9" s="41"/>
      <c r="F9" s="51"/>
      <c r="G9" s="70"/>
      <c r="H9" s="70"/>
      <c r="I9" s="70"/>
      <c r="J9" s="52"/>
    </row>
    <row r="10" spans="1:10">
      <c r="A10" s="52"/>
      <c r="B10" s="52"/>
      <c r="C10" s="52"/>
      <c r="D10" s="52"/>
      <c r="E10" s="42"/>
      <c r="F10" s="52"/>
      <c r="G10" s="71"/>
      <c r="H10" s="71"/>
      <c r="I10" s="71"/>
      <c r="J10" s="52"/>
    </row>
    <row r="11" spans="1:10">
      <c r="A11" s="4"/>
      <c r="B11" s="4"/>
      <c r="C11" s="4"/>
      <c r="D11" s="4"/>
      <c r="E11" s="5"/>
      <c r="F11" s="4"/>
      <c r="G11" s="72" t="s">
        <v>68</v>
      </c>
      <c r="H11" s="72"/>
      <c r="I11" s="73" t="s">
        <v>67</v>
      </c>
    </row>
    <row r="12" spans="1:10" ht="11.25" customHeight="1">
      <c r="A12" s="4"/>
      <c r="B12" s="4"/>
      <c r="C12" s="4"/>
      <c r="D12" s="4"/>
      <c r="E12" s="5"/>
      <c r="F12" s="4"/>
      <c r="G12" s="72"/>
      <c r="H12" s="72"/>
      <c r="I12" s="73"/>
    </row>
    <row r="13" spans="1:10">
      <c r="A13" s="30" t="s">
        <v>51</v>
      </c>
    </row>
    <row r="14" spans="1:10">
      <c r="A14" s="32" t="s">
        <v>35</v>
      </c>
      <c r="G14" s="75">
        <v>76087.199999999997</v>
      </c>
      <c r="H14" s="76"/>
      <c r="I14" s="119">
        <v>62055.1</v>
      </c>
    </row>
    <row r="15" spans="1:10">
      <c r="A15" s="32" t="s">
        <v>36</v>
      </c>
      <c r="D15" s="49"/>
      <c r="E15" s="50"/>
      <c r="G15" s="77">
        <v>17427.900000000001</v>
      </c>
      <c r="H15" s="78"/>
      <c r="I15" s="120">
        <v>16840.3</v>
      </c>
    </row>
    <row r="16" spans="1:10" ht="16.5" customHeight="1">
      <c r="A16" s="33" t="s">
        <v>61</v>
      </c>
      <c r="D16" s="49"/>
      <c r="E16" s="50"/>
      <c r="G16" s="77">
        <v>6025.1</v>
      </c>
      <c r="H16" s="78"/>
      <c r="I16" s="120">
        <v>8213.6</v>
      </c>
    </row>
    <row r="17" spans="1:11">
      <c r="A17" s="32" t="s">
        <v>37</v>
      </c>
      <c r="D17" s="49"/>
      <c r="E17" s="50"/>
      <c r="G17" s="77">
        <v>6076.7</v>
      </c>
      <c r="H17" s="78"/>
      <c r="I17" s="120">
        <v>3776.8</v>
      </c>
    </row>
    <row r="18" spans="1:11">
      <c r="A18" s="32" t="s">
        <v>38</v>
      </c>
      <c r="D18" s="49"/>
      <c r="E18" s="50"/>
      <c r="G18" s="79">
        <v>2151.4</v>
      </c>
      <c r="H18" s="79"/>
      <c r="I18" s="121">
        <v>1962.6</v>
      </c>
    </row>
    <row r="19" spans="1:11">
      <c r="A19" s="29"/>
      <c r="D19" s="49"/>
      <c r="E19" s="50"/>
      <c r="G19" s="112">
        <f>SUM(G14:G18)</f>
        <v>107768.3</v>
      </c>
      <c r="H19" s="112"/>
      <c r="I19" s="122">
        <f>SUM(I14:I18)</f>
        <v>92848.400000000009</v>
      </c>
    </row>
    <row r="20" spans="1:11">
      <c r="A20" s="30" t="s">
        <v>52</v>
      </c>
      <c r="D20" s="49"/>
      <c r="E20" s="50"/>
      <c r="G20" s="62"/>
      <c r="H20" s="62"/>
      <c r="I20" s="123"/>
    </row>
    <row r="21" spans="1:11">
      <c r="A21" s="32" t="s">
        <v>39</v>
      </c>
      <c r="D21" s="49"/>
      <c r="E21" s="50"/>
      <c r="G21" s="80">
        <v>26544.2</v>
      </c>
      <c r="H21" s="80"/>
      <c r="I21" s="124">
        <v>27863.7</v>
      </c>
    </row>
    <row r="22" spans="1:11">
      <c r="A22" s="32" t="s">
        <v>40</v>
      </c>
      <c r="D22" s="49"/>
      <c r="E22" s="50"/>
      <c r="G22" s="80">
        <v>40334.199999999997</v>
      </c>
      <c r="H22" s="80"/>
      <c r="I22" s="124">
        <v>30150.5</v>
      </c>
    </row>
    <row r="23" spans="1:11">
      <c r="A23" s="32" t="s">
        <v>41</v>
      </c>
      <c r="D23" s="49"/>
      <c r="E23" s="50"/>
      <c r="G23" s="80">
        <v>19885.8</v>
      </c>
      <c r="H23" s="80"/>
      <c r="I23" s="124">
        <v>17779.3</v>
      </c>
    </row>
    <row r="24" spans="1:11">
      <c r="A24" s="32" t="s">
        <v>54</v>
      </c>
      <c r="D24" s="49"/>
      <c r="E24" s="50"/>
      <c r="G24" s="81">
        <v>11993.3</v>
      </c>
      <c r="H24" s="81"/>
      <c r="I24" s="125">
        <v>10982.1</v>
      </c>
    </row>
    <row r="25" spans="1:11" ht="21" customHeight="1">
      <c r="A25" s="30"/>
      <c r="D25" s="49"/>
      <c r="E25" s="50"/>
      <c r="G25" s="113">
        <f>SUM(G21:G24)</f>
        <v>98757.5</v>
      </c>
      <c r="H25" s="55"/>
      <c r="I25" s="126">
        <f>SUM(I21:I24)</f>
        <v>86775.6</v>
      </c>
    </row>
    <row r="26" spans="1:11" ht="13.5" customHeight="1">
      <c r="A26" s="30" t="s">
        <v>62</v>
      </c>
      <c r="D26" s="49"/>
      <c r="E26" s="50"/>
      <c r="G26" s="81">
        <v>6</v>
      </c>
      <c r="H26" s="81"/>
      <c r="I26" s="127"/>
    </row>
    <row r="27" spans="1:11" ht="21" customHeight="1">
      <c r="A27" s="28" t="s">
        <v>42</v>
      </c>
      <c r="D27" s="49"/>
      <c r="E27" s="50"/>
      <c r="G27" s="114">
        <f>+G19-G25-G26</f>
        <v>9004.8000000000029</v>
      </c>
      <c r="H27" s="112"/>
      <c r="I27" s="128">
        <f>+I19-I25-I26</f>
        <v>6072.8000000000029</v>
      </c>
    </row>
    <row r="28" spans="1:11">
      <c r="A28" s="28"/>
      <c r="D28" s="49"/>
      <c r="E28" s="50"/>
      <c r="G28" s="63"/>
      <c r="H28" s="63"/>
      <c r="I28" s="63"/>
    </row>
    <row r="29" spans="1:11">
      <c r="A29" s="30" t="s">
        <v>53</v>
      </c>
      <c r="D29" s="49"/>
      <c r="E29" s="50"/>
      <c r="G29" s="63"/>
      <c r="H29" s="63"/>
      <c r="I29" s="63"/>
    </row>
    <row r="30" spans="1:11">
      <c r="A30" s="32" t="s">
        <v>43</v>
      </c>
      <c r="D30" s="49"/>
      <c r="E30" s="50"/>
      <c r="G30" s="82">
        <v>300.39999999999998</v>
      </c>
      <c r="H30" s="82"/>
      <c r="I30" s="129">
        <v>294.5</v>
      </c>
    </row>
    <row r="31" spans="1:11">
      <c r="A31" s="32" t="s">
        <v>46</v>
      </c>
      <c r="D31" s="49"/>
      <c r="E31" s="50"/>
      <c r="G31" s="83">
        <f>5336.2-785</f>
        <v>4551.2</v>
      </c>
      <c r="H31" s="64"/>
      <c r="I31" s="130">
        <v>3904.5</v>
      </c>
    </row>
    <row r="32" spans="1:11" ht="18.75" customHeight="1">
      <c r="A32" s="31"/>
      <c r="D32" s="49"/>
      <c r="E32" s="50"/>
      <c r="G32" s="115">
        <f>SUM(G30:G31)</f>
        <v>4851.5999999999995</v>
      </c>
      <c r="H32" s="116"/>
      <c r="I32" s="131">
        <f>SUM(I30:I31)</f>
        <v>4199</v>
      </c>
      <c r="K32" s="60"/>
    </row>
    <row r="33" spans="1:10">
      <c r="A33" s="31"/>
      <c r="D33" s="49"/>
      <c r="E33" s="50"/>
      <c r="G33" s="65"/>
      <c r="H33" s="63"/>
      <c r="I33" s="63"/>
    </row>
    <row r="34" spans="1:10">
      <c r="A34" s="28" t="s">
        <v>45</v>
      </c>
      <c r="D34" s="49"/>
      <c r="E34" s="50"/>
      <c r="G34" s="116">
        <f>+G27-G32</f>
        <v>4153.2000000000035</v>
      </c>
      <c r="H34" s="116"/>
      <c r="I34" s="63">
        <f>+I27-I32</f>
        <v>1873.8000000000029</v>
      </c>
    </row>
    <row r="35" spans="1:10">
      <c r="A35" s="28"/>
      <c r="D35" s="49"/>
      <c r="E35" s="50"/>
      <c r="G35" s="63"/>
      <c r="H35" s="63"/>
      <c r="I35" s="63"/>
    </row>
    <row r="36" spans="1:10">
      <c r="A36" s="30" t="s">
        <v>44</v>
      </c>
      <c r="D36" s="49"/>
      <c r="E36" s="50"/>
      <c r="G36" s="79">
        <v>841.4</v>
      </c>
      <c r="H36" s="79"/>
      <c r="I36" s="121">
        <v>767.5</v>
      </c>
    </row>
    <row r="37" spans="1:10" ht="10.5" customHeight="1">
      <c r="A37" s="28"/>
      <c r="D37" s="49"/>
      <c r="E37" s="50"/>
      <c r="G37" s="63"/>
      <c r="H37" s="63"/>
      <c r="I37" s="63"/>
    </row>
    <row r="38" spans="1:10">
      <c r="A38" s="28" t="s">
        <v>55</v>
      </c>
      <c r="D38" s="49"/>
      <c r="E38" s="50"/>
      <c r="G38" s="112">
        <f>SUM(G34:G36)</f>
        <v>4994.6000000000031</v>
      </c>
      <c r="H38" s="112"/>
      <c r="I38" s="122">
        <f>SUM(I34:I36)</f>
        <v>2641.3000000000029</v>
      </c>
    </row>
    <row r="39" spans="1:10">
      <c r="A39" s="28"/>
      <c r="D39" s="49"/>
      <c r="E39" s="50"/>
      <c r="G39" s="63"/>
      <c r="H39" s="63"/>
      <c r="I39" s="63"/>
    </row>
    <row r="40" spans="1:10">
      <c r="A40" s="30" t="s">
        <v>47</v>
      </c>
      <c r="D40" s="49"/>
      <c r="E40" s="50"/>
      <c r="G40" s="65">
        <v>-785</v>
      </c>
      <c r="H40" s="65"/>
      <c r="I40" s="63">
        <v>-453.6</v>
      </c>
    </row>
    <row r="41" spans="1:10">
      <c r="A41" s="30"/>
      <c r="D41" s="49"/>
      <c r="E41" s="50"/>
      <c r="G41" s="65"/>
      <c r="H41" s="63"/>
      <c r="I41" s="63" t="s">
        <v>0</v>
      </c>
    </row>
    <row r="42" spans="1:10" ht="24.75" customHeight="1" thickBot="1">
      <c r="A42" s="28" t="s">
        <v>49</v>
      </c>
      <c r="D42" s="49"/>
      <c r="E42" s="50"/>
      <c r="G42" s="117">
        <f>SUM(G38:G41)</f>
        <v>4209.6000000000031</v>
      </c>
      <c r="H42" s="116"/>
      <c r="I42" s="132">
        <f>SUM(I38:I41)</f>
        <v>2187.700000000003</v>
      </c>
    </row>
    <row r="43" spans="1:10" ht="14.4" thickTop="1">
      <c r="I43" s="60"/>
    </row>
    <row r="44" spans="1:10">
      <c r="G44" s="84"/>
      <c r="I44" s="84"/>
    </row>
    <row r="45" spans="1:10">
      <c r="G45" s="84"/>
      <c r="I45" s="84"/>
    </row>
    <row r="46" spans="1:10">
      <c r="A46" s="59" t="s">
        <v>63</v>
      </c>
      <c r="B46" s="59" t="str">
        <f>+Balances!B54</f>
        <v>Alfredo Antonio Sol Zaldivar</v>
      </c>
      <c r="G46" s="84" t="s">
        <v>64</v>
      </c>
      <c r="I46" s="84"/>
    </row>
    <row r="47" spans="1:10" ht="15" customHeight="1">
      <c r="A47" s="61" t="s">
        <v>60</v>
      </c>
      <c r="B47" s="61" t="str">
        <f>+Balances!B55</f>
        <v>Gerente General</v>
      </c>
      <c r="C47" s="53"/>
      <c r="D47" s="53"/>
      <c r="E47" s="43"/>
      <c r="F47" s="53"/>
      <c r="G47" s="85" t="s">
        <v>65</v>
      </c>
      <c r="H47" s="86"/>
      <c r="I47" s="85"/>
      <c r="J47" s="55"/>
    </row>
    <row r="48" spans="1:10">
      <c r="A48" s="56" t="s">
        <v>0</v>
      </c>
      <c r="B48" s="57"/>
      <c r="C48" s="57"/>
      <c r="D48" s="57"/>
      <c r="E48" s="44"/>
      <c r="F48" s="57"/>
      <c r="G48" s="87"/>
      <c r="H48" s="88"/>
      <c r="I48" s="87"/>
    </row>
    <row r="49" spans="1:10">
      <c r="A49" s="56"/>
      <c r="B49" s="57"/>
      <c r="C49" s="57"/>
      <c r="D49" s="57"/>
      <c r="E49" s="44"/>
      <c r="F49" s="57"/>
      <c r="G49" s="87"/>
      <c r="H49" s="88"/>
      <c r="I49" s="87"/>
    </row>
    <row r="50" spans="1:10" ht="14.4" thickBot="1">
      <c r="A50" s="51"/>
      <c r="B50" s="51"/>
      <c r="C50" s="51"/>
      <c r="D50" s="51"/>
      <c r="E50" s="41"/>
      <c r="F50" s="51"/>
      <c r="G50" s="70"/>
      <c r="H50" s="70"/>
      <c r="I50" s="70"/>
      <c r="J50" s="52"/>
    </row>
    <row r="51" spans="1:10">
      <c r="A51" s="52"/>
      <c r="B51" s="52"/>
      <c r="C51" s="52"/>
      <c r="D51" s="52"/>
      <c r="E51" s="42"/>
      <c r="F51" s="52"/>
      <c r="G51" s="71"/>
      <c r="H51" s="71"/>
      <c r="I51" s="71"/>
      <c r="J51" s="52"/>
    </row>
    <row r="56" spans="1:10">
      <c r="A56" s="59" t="s">
        <v>0</v>
      </c>
    </row>
    <row r="57" spans="1:10">
      <c r="A57" s="59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2022-08-09T16:05:04Z</cp:lastPrinted>
  <dcterms:created xsi:type="dcterms:W3CDTF">2011-01-17T20:49:33Z</dcterms:created>
  <dcterms:modified xsi:type="dcterms:W3CDTF">2022-10-06T16:52:08Z</dcterms:modified>
</cp:coreProperties>
</file>