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8. Agosto 2022\"/>
    </mc:Choice>
  </mc:AlternateContent>
  <xr:revisionPtr revIDLastSave="0" documentId="13_ncr:1_{57509E7D-75DA-4FA0-9535-F51D23655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1" i="3"/>
  <c r="C86" i="3"/>
  <c r="C81" i="3"/>
  <c r="C80" i="3"/>
  <c r="C78" i="3"/>
  <c r="C74" i="3"/>
  <c r="C73" i="3"/>
  <c r="C52" i="3"/>
  <c r="C51" i="3"/>
  <c r="C49" i="3"/>
  <c r="C48" i="3"/>
  <c r="C46" i="3"/>
  <c r="C45" i="3"/>
  <c r="C41" i="3"/>
  <c r="C37" i="3"/>
  <c r="C35" i="3"/>
  <c r="C27" i="3"/>
  <c r="C26" i="3"/>
  <c r="C25" i="3"/>
  <c r="C20" i="3"/>
  <c r="C19" i="3"/>
  <c r="C18" i="3"/>
  <c r="C16" i="3"/>
  <c r="C15" i="3"/>
  <c r="C13" i="3"/>
  <c r="C21" i="3" l="1"/>
  <c r="C94" i="3"/>
  <c r="C42" i="3" l="1"/>
  <c r="C38" i="3"/>
  <c r="C28" i="3"/>
  <c r="C30" i="3" l="1"/>
  <c r="C82" i="3"/>
  <c r="C75" i="3"/>
  <c r="A66" i="3"/>
  <c r="A63" i="3"/>
  <c r="C83" i="3" l="1"/>
  <c r="C88" i="3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<sst xmlns="http://schemas.openxmlformats.org/spreadsheetml/2006/main" count="73" uniqueCount="70">
  <si>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</si>
  <si>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</si>
  <si>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</si>
  <si>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</si>
  <si>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</si>
  <si>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</si>
  <si>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</si>
  <si>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</si>
  <si>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</si>
  <si>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</si>
  <si>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</si>
  <si>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</si>
  <si>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</si>
  <si>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</si>
  <si>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</si>
  <si>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</si>
  <si>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</si>
  <si>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</si>
  <si>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</si>
  <si>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</si>
  <si>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</si>
  <si>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</si>
  <si>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</si>
  <si>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</si>
  <si>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</si>
  <si>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</si>
  <si>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</si>
  <si>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</si>
  <si>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</si>
  <si>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</si>
  <si>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</si>
  <si>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</si>
  <si>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</si>
  <si>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</si>
  <si>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</si>
  <si>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</si>
  <si>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</si>
  <si>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</si>
  <si>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</si>
  <si>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</si>
  <si>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</si>
  <si>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</si>
  <si>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</si>
  <si>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</si>
  <si>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</si>
  <si>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</si>
  <si>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</si>
  <si>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</si>
  <si>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</si>
  <si>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</si>
  <si>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</si>
  <si>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</si>
  <si>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</si>
  <si>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</si>
  <si>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</si>
  <si>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</si>
  <si>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</si>
  <si>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</si>
  <si>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</si>
  <si>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</si>
  <si>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</si>
  <si>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</si>
  <si>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</si>
  <si>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</si>
  <si>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</si>
  <si>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</si>
  <si>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</si>
  <si>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</si>
  <si>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</si>
  <si>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 xml:space="preserve">Al 31 de agosto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</si>
</sst>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zoomScaleNormal="100" workbookViewId="0">
      <selection activeCell="C94" sqref="C94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5" t="s">
        <v>0</v>
      </c>
      <c r="B1" s="55"/>
      <c r="C1" s="55"/>
    </row>
    <row r="2" spans="1:9">
      <c r="A2" s="55" t="s">
        <v>1</v>
      </c>
      <c r="B2" s="55"/>
      <c r="C2" s="55"/>
    </row>
    <row r="3" spans="1:9">
      <c r="A3" s="55" t="s">
        <v>65</v>
      </c>
      <c r="B3" s="55"/>
      <c r="C3" s="55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11.2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(150+99091.98)/1000</f>
        <v>99.241979999999998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1063775.7/1000</f>
        <v>1063.7756999999999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144863.74/1000</f>
        <v>144.86373999999998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9031.06/1000</f>
        <v>9.0310600000000001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26070.84/1000</f>
        <v>26.07084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82419.02/1000</f>
        <v>82.419020000000003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1430.4023400000001</v>
      </c>
      <c r="D21" s="14"/>
      <c r="E21" s="53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42155.23/1000</f>
        <v>42.155230000000003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717199.53/1000</f>
        <v>717.19952999999998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77504.87/1000</f>
        <v>77.504869999999997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836.85962999999992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2267.26197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74193.36/1000</f>
        <v>74.193359999999998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190804.16/1000</f>
        <v>190.80416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264.99752000000001</v>
      </c>
      <c r="D38" s="14"/>
      <c r="E38" s="53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74506.41/1000</f>
        <v>74.506410000000002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74.506410000000002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421366.43/1000</f>
        <v>421.36642999999998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1927.7580400000002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2267.26197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7" t="s">
        <v>38</v>
      </c>
      <c r="B61" s="57"/>
      <c r="C61" s="57"/>
    </row>
    <row r="62" spans="1:9">
      <c r="A62" s="57" t="s">
        <v>1</v>
      </c>
      <c r="B62" s="57"/>
      <c r="C62" s="57"/>
    </row>
    <row r="63" spans="1:9">
      <c r="A63" s="57" t="str">
        <f>+A3</f>
        <v>(Compañía Salvadoreña, Subsidiaria de Inversiones Financieras Atlántida, S.A.)</v>
      </c>
      <c r="B63" s="57"/>
      <c r="C63" s="57"/>
    </row>
    <row r="64" spans="1:9">
      <c r="A64" s="47" t="s">
        <v>2</v>
      </c>
      <c r="B64" s="47"/>
      <c r="C64" s="47"/>
    </row>
    <row r="65" spans="1:3">
      <c r="A65" s="57" t="s">
        <v>39</v>
      </c>
      <c r="B65" s="57"/>
      <c r="C65" s="57"/>
    </row>
    <row r="66" spans="1:3">
      <c r="A66" s="56" t="str">
        <f>+A7</f>
        <v xml:space="preserve">Al 31 de agosto 2022 </v>
      </c>
      <c r="B66" s="56"/>
      <c r="C66" s="56"/>
    </row>
    <row r="67" spans="1:3" ht="13.5" thickBot="1">
      <c r="A67" s="54" t="s">
        <v>68</v>
      </c>
      <c r="B67" s="54"/>
      <c r="C67" s="54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34669.32/1000</f>
        <v>34.669319999999999</v>
      </c>
    </row>
    <row r="74" spans="1:3">
      <c r="A74" s="27" t="s">
        <v>43</v>
      </c>
      <c r="B74" s="27"/>
      <c r="C74" s="22">
        <f>82549.7/1000</f>
        <v>82.549700000000001</v>
      </c>
    </row>
    <row r="75" spans="1:3">
      <c r="A75" s="27"/>
      <c r="B75" s="27"/>
      <c r="C75" s="29">
        <f>SUM(C73:C74)</f>
        <v>117.21902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26671.03/1000</f>
        <v>26.671029999999998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43794.82/1000</f>
        <v>43.794820000000001</v>
      </c>
    </row>
    <row r="81" spans="1:4">
      <c r="A81" s="27" t="s">
        <v>49</v>
      </c>
      <c r="B81" s="27"/>
      <c r="C81" s="8">
        <f>3224.15/1000</f>
        <v>3.2241500000000003</v>
      </c>
    </row>
    <row r="82" spans="1:4">
      <c r="A82" s="27"/>
      <c r="B82" s="27"/>
      <c r="C82" s="38">
        <f>SUM(C78:C81)</f>
        <v>73.69</v>
      </c>
    </row>
    <row r="83" spans="1:4">
      <c r="A83" s="30" t="s">
        <v>50</v>
      </c>
      <c r="B83" s="27"/>
      <c r="C83" s="29">
        <f>+C75-C82</f>
        <v>43.529020000000003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7315.37/1000</f>
        <v>7.3153699999999997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50.844390000000004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280.06/1000</f>
        <v>0.28005999999999998</v>
      </c>
    </row>
    <row r="92" spans="1:4">
      <c r="A92" s="27" t="s">
        <v>57</v>
      </c>
      <c r="B92" s="27"/>
      <c r="C92" s="8"/>
    </row>
    <row r="93" spans="1:4">
      <c r="A93" s="27" t="s">
        <v>66</v>
      </c>
      <c r="B93" s="27"/>
      <c r="C93" s="22">
        <f>16904.76/1000</f>
        <v>16.90476</v>
      </c>
    </row>
    <row r="94" spans="1:4">
      <c r="A94" s="27"/>
      <c r="B94" s="27"/>
      <c r="C94" s="32">
        <f>SUM(C91:C93)</f>
        <v>17.184819999999998</v>
      </c>
    </row>
    <row r="95" spans="1:4">
      <c r="A95" s="30" t="s">
        <v>58</v>
      </c>
      <c r="B95" s="27"/>
      <c r="C95" s="39">
        <f>+C88-C94</f>
        <v>33.659570000000002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2022-09-06T18:02:28Z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