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A397CC77-2A6E-41AC-A5C5-B90B3D2D5980}" xr6:coauthVersionLast="47" xr6:coauthVersionMax="47" xr10:uidLastSave="{00000000-0000-0000-0000-000000000000}"/>
  <bookViews>
    <workbookView xWindow="-110" yWindow="-110" windowWidth="19420" windowHeight="10420" activeTab="1" xr2:uid="{8B62D5B8-F45D-416F-87B0-AA170E10A09B}"/>
  </bookViews>
  <sheets>
    <sheet name="ER" sheetId="1" r:id="rId1"/>
    <sheet name="BG" sheetId="2" r:id="rId2"/>
  </sheets>
  <externalReferences>
    <externalReference r:id="rId3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" l="1"/>
  <c r="C40" i="2"/>
  <c r="C34" i="2"/>
  <c r="D33" i="2"/>
  <c r="C33" i="2"/>
  <c r="D29" i="2"/>
  <c r="D34" i="2" s="1"/>
  <c r="D42" i="2" s="1"/>
  <c r="C29" i="2"/>
  <c r="D21" i="2"/>
  <c r="C21" i="2"/>
  <c r="D14" i="2"/>
  <c r="D22" i="2" s="1"/>
  <c r="C14" i="2"/>
  <c r="C22" i="2" s="1"/>
  <c r="D36" i="1"/>
  <c r="C36" i="1"/>
  <c r="D29" i="1"/>
  <c r="C29" i="1"/>
  <c r="D24" i="1"/>
  <c r="C24" i="1"/>
  <c r="D18" i="1"/>
  <c r="D16" i="1"/>
  <c r="C16" i="1"/>
  <c r="D10" i="1"/>
  <c r="D38" i="1" s="1"/>
  <c r="D41" i="1" s="1"/>
  <c r="D44" i="1" s="1"/>
  <c r="D46" i="1" s="1"/>
  <c r="C10" i="1"/>
  <c r="C38" i="1" s="1"/>
  <c r="C41" i="1" s="1"/>
  <c r="C44" i="1" s="1"/>
  <c r="C46" i="1" s="1"/>
  <c r="C41" i="2" l="1"/>
  <c r="C18" i="1"/>
  <c r="C42" i="2" l="1"/>
</calcChain>
</file>

<file path=xl/sharedStrings.xml><?xml version="1.0" encoding="utf-8"?>
<sst xmlns="http://schemas.openxmlformats.org/spreadsheetml/2006/main" count="79" uniqueCount="68">
  <si>
    <t>ADMINISTRADORA DE FONDOS DE PENSIONES CRECER. S.A</t>
  </si>
  <si>
    <t>ESTADO DE RESULTADOS DEL 1 DE ENERO AL 31 DE JULIO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</si>
  <si>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</si>
  <si>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</si>
  <si>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</si>
  <si>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</si>
  <si>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</si>
  <si>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</si>
  <si>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</si>
  <si>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</si>
  <si>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</si>
  <si>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</si>
  <si>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</si>
  <si>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</si>
  <si>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</si>
  <si>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</si>
  <si>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</si>
  <si>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</si>
  <si>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</si>
  <si>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</si>
  <si>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</si>
  <si>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</si>
  <si>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</si>
  <si>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</si>
  <si>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</si>
  <si>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</si>
  <si>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</si>
  <si>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</si>
  <si>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>-</t>
  </si>
  <si>
    <t xml:space="preserve">UTILIDAD NETA DEL EJERCICIO                                           </t>
  </si>
  <si>
    <t>UTILIDAD POR ACCIÓN</t>
  </si>
  <si>
    <t>FERNANDO JOSÉ ARTEAGA HERNÁNDEZ</t>
  </si>
  <si>
    <t>GERMAN ENRIQUE BARRERA</t>
  </si>
  <si>
    <t>REPRESENTANTE LEGAL</t>
  </si>
  <si>
    <t>CONTADOR GENERAL</t>
  </si>
  <si>
    <t>BALANCE GENERAL AL 31 DE JULIO DE 2022 Y 31 DE DICIEMBRE DE 2021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</si>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</sst>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  <numFmt numFmtId="168" formatCode="_(* #,##0_);_(* \(#,##0\);_(* &quot;-&quot;_);_(@_)"/>
  </numFmts>
  <fonts count="12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8" fillId="6" borderId="9" xfId="0" applyNumberFormat="1" applyFont="1" applyFill="1" applyBorder="1" applyAlignment="1">
      <alignment horizontal="left"/>
    </xf>
    <xf numFmtId="164" fontId="8" fillId="6" borderId="10" xfId="1" applyNumberFormat="1" applyFont="1" applyFill="1" applyBorder="1" applyAlignment="1">
      <alignment horizontal="right"/>
    </xf>
    <xf numFmtId="164" fontId="8" fillId="6" borderId="11" xfId="1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165" fontId="8" fillId="6" borderId="10" xfId="0" applyNumberFormat="1" applyFont="1" applyFill="1" applyBorder="1" applyAlignment="1">
      <alignment horizontal="right"/>
    </xf>
    <xf numFmtId="165" fontId="8" fillId="6" borderId="11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3" fillId="3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7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3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7" fontId="8" fillId="5" borderId="6" xfId="4" applyNumberFormat="1" applyFont="1" applyFill="1" applyBorder="1"/>
    <xf numFmtId="38" fontId="8" fillId="5" borderId="13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7" fontId="2" fillId="4" borderId="6" xfId="4" applyNumberFormat="1" applyFont="1" applyFill="1" applyBorder="1"/>
    <xf numFmtId="38" fontId="2" fillId="4" borderId="13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7" fontId="1" fillId="5" borderId="6" xfId="4" applyNumberFormat="1" applyFont="1" applyFill="1" applyBorder="1"/>
    <xf numFmtId="38" fontId="1" fillId="5" borderId="13" xfId="2" applyNumberFormat="1" applyFont="1" applyFill="1" applyBorder="1"/>
    <xf numFmtId="37" fontId="3" fillId="3" borderId="14" xfId="0" applyNumberFormat="1" applyFont="1" applyFill="1" applyBorder="1"/>
    <xf numFmtId="37" fontId="3" fillId="3" borderId="15" xfId="0" applyNumberFormat="1" applyFont="1" applyFill="1" applyBorder="1"/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  <xf numFmtId="38" fontId="3" fillId="3" borderId="17" xfId="0" applyNumberFormat="1" applyFont="1" applyFill="1" applyBorder="1"/>
    <xf numFmtId="168" fontId="3" fillId="3" borderId="0" xfId="0" applyNumberFormat="1" applyFont="1" applyFill="1"/>
    <xf numFmtId="0" fontId="11" fillId="3" borderId="0" xfId="0" applyFont="1" applyFill="1"/>
    <xf numFmtId="43" fontId="11" fillId="3" borderId="0" xfId="1" applyFont="1" applyFill="1"/>
    <xf numFmtId="10" fontId="11" fillId="3" borderId="0" xfId="3" applyNumberFormat="1" applyFont="1" applyFill="1"/>
    <xf numFmtId="164" fontId="11" fillId="3" borderId="0" xfId="1" applyNumberFormat="1" applyFont="1" applyFill="1"/>
  </cellXfs>
  <cellStyles count="5">
    <cellStyle name="Millares" xfId="1" builtinId="3"/>
    <cellStyle name="Millares 2" xfId="4" xr:uid="{38B79567-0BB9-4FCC-A54C-E3FC010CCE69}"/>
    <cellStyle name="Normal" xfId="0" builtinId="0"/>
    <cellStyle name="Porcentaje 2" xfId="3" xr:uid="{B9D07E7E-1764-40E7-B714-E5FE0D65849F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2813050</xdr:colOff>
      <xdr:row>0</xdr:row>
      <xdr:rowOff>66675</xdr:rowOff>
    </xdr:from>
    <xdr:to>
      <xdr:col>1</xdr:col>
      <xdr:colOff>4087224</xdr:colOff>
      <xdr:row>0</xdr:row>
      <xdr:rowOff>597073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044804-4524-4840-A659-6ABDA0610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3700" y="66675"/>
          <a:ext cx="1274174" cy="5303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31750</xdr:rowOff>
    </xdr:from>
    <xdr:to>
      <xdr:col>1</xdr:col>
      <xdr:colOff>3788774</xdr:colOff>
      <xdr:row>0</xdr:row>
      <xdr:rowOff>562148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EC498-369E-4B42-9777-63BE3AC0D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5250" y="31750"/>
          <a:ext cx="1274174" cy="530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fpcrecersv.sharepoint.com/Users/cgalindo/AppData/Local/Microsoft/Windows/INetCache/Content.Outlook/75MED6Y9/Estado%20de%20Resultados%20al%2031%20de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V-IDENTITY-0"/>
    </sheetNames>
    <sheetDataSet>
      <sheetData sheetId="0">
        <row r="45">
          <cell r="F45">
            <v>6817351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2390E-2A7E-4DDD-A318-BB400DA2DE27}">
  <dimension ref="A1:D55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73.08984375" style="34" bestFit="1" customWidth="1"/>
    <col min="3" max="4" width="15.1796875" style="35" customWidth="1"/>
    <col min="5" max="7" width="11.453125" style="2" customWidth="1"/>
    <col min="8" max="16379" width="11.453125" style="2"/>
    <col min="16380" max="16384" width="2.6328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2022</v>
      </c>
      <c r="D6" s="9">
        <v>2021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42007354</v>
      </c>
      <c r="D9" s="17">
        <v>38100319</v>
      </c>
    </row>
    <row r="10" spans="1:4" ht="13" x14ac:dyDescent="0.3">
      <c r="A10" s="5"/>
      <c r="B10" s="13" t="s">
        <v>6</v>
      </c>
      <c r="C10" s="18">
        <f>SUM(C9)</f>
        <v>42007354</v>
      </c>
      <c r="D10" s="19">
        <f>SUM(D9)</f>
        <v>38100319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22717062</v>
      </c>
      <c r="D13" s="17">
        <v>19962852</v>
      </c>
    </row>
    <row r="14" spans="1:4" ht="12.5" x14ac:dyDescent="0.25">
      <c r="A14" s="5"/>
      <c r="B14" s="10" t="s">
        <v>9</v>
      </c>
      <c r="C14" s="16">
        <v>730169</v>
      </c>
      <c r="D14" s="17">
        <v>796296</v>
      </c>
    </row>
    <row r="15" spans="1:4" ht="12.5" x14ac:dyDescent="0.25">
      <c r="A15" s="5"/>
      <c r="B15" s="10" t="s">
        <v>10</v>
      </c>
      <c r="C15" s="16">
        <v>1115542</v>
      </c>
      <c r="D15" s="17">
        <v>1024849</v>
      </c>
    </row>
    <row r="16" spans="1:4" ht="13" x14ac:dyDescent="0.3">
      <c r="A16" s="5"/>
      <c r="B16" s="13" t="s">
        <v>6</v>
      </c>
      <c r="C16" s="18">
        <f>SUM(C13:C15)</f>
        <v>24562773</v>
      </c>
      <c r="D16" s="19">
        <f>SUM(D13:D15)</f>
        <v>21783997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17444581</v>
      </c>
      <c r="D18" s="22">
        <f>D10-D16</f>
        <v>16316322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7685732</v>
      </c>
      <c r="D21" s="17">
        <v>8383277</v>
      </c>
    </row>
    <row r="22" spans="1:4" ht="12.5" x14ac:dyDescent="0.25">
      <c r="A22" s="5"/>
      <c r="B22" s="10" t="s">
        <v>14</v>
      </c>
      <c r="C22" s="16">
        <v>967157</v>
      </c>
      <c r="D22" s="17">
        <v>961016</v>
      </c>
    </row>
    <row r="23" spans="1:4" ht="12.5" x14ac:dyDescent="0.25">
      <c r="A23" s="5"/>
      <c r="B23" s="10" t="s">
        <v>15</v>
      </c>
      <c r="C23" s="16">
        <v>1894</v>
      </c>
      <c r="D23" s="17">
        <v>13982</v>
      </c>
    </row>
    <row r="24" spans="1:4" ht="13" x14ac:dyDescent="0.3">
      <c r="A24" s="5"/>
      <c r="B24" s="13" t="s">
        <v>6</v>
      </c>
      <c r="C24" s="18">
        <f>SUM(C21:C23)</f>
        <v>8654783</v>
      </c>
      <c r="D24" s="19">
        <f>SUM(D21:D23)</f>
        <v>9358275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513</v>
      </c>
      <c r="D27" s="17">
        <v>575</v>
      </c>
    </row>
    <row r="28" spans="1:4" ht="12.5" x14ac:dyDescent="0.25">
      <c r="A28" s="5"/>
      <c r="B28" s="10" t="s">
        <v>18</v>
      </c>
      <c r="C28" s="16">
        <v>-487697</v>
      </c>
      <c r="D28" s="17">
        <v>-498543</v>
      </c>
    </row>
    <row r="29" spans="1:4" ht="13" x14ac:dyDescent="0.3">
      <c r="A29" s="5"/>
      <c r="B29" s="13" t="s">
        <v>6</v>
      </c>
      <c r="C29" s="18">
        <f>SUM(C27:C28)</f>
        <v>-487184</v>
      </c>
      <c r="D29" s="19">
        <f>SUM(D27:D28)</f>
        <v>-497968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14785</v>
      </c>
      <c r="D32" s="17">
        <v>15554</v>
      </c>
    </row>
    <row r="33" spans="1:4" ht="12.5" x14ac:dyDescent="0.25">
      <c r="A33" s="5"/>
      <c r="B33" s="10" t="s">
        <v>21</v>
      </c>
      <c r="C33" s="16">
        <v>-4222</v>
      </c>
      <c r="D33" s="17">
        <v>-3311</v>
      </c>
    </row>
    <row r="34" spans="1:4" ht="12.5" x14ac:dyDescent="0.25">
      <c r="A34" s="5"/>
      <c r="B34" s="10" t="s">
        <v>22</v>
      </c>
      <c r="C34" s="16">
        <v>46609</v>
      </c>
      <c r="D34" s="17">
        <v>73887</v>
      </c>
    </row>
    <row r="35" spans="1:4" ht="12.5" x14ac:dyDescent="0.25">
      <c r="A35" s="5"/>
      <c r="B35" s="10" t="s">
        <v>23</v>
      </c>
      <c r="C35" s="16">
        <v>-69795</v>
      </c>
      <c r="D35" s="17">
        <v>-3108754</v>
      </c>
    </row>
    <row r="36" spans="1:4" ht="13" x14ac:dyDescent="0.3">
      <c r="A36" s="5"/>
      <c r="B36" s="13" t="s">
        <v>6</v>
      </c>
      <c r="C36" s="18">
        <f>SUM(C32:C35)</f>
        <v>-12623</v>
      </c>
      <c r="D36" s="19">
        <f>SUM(D32:D35)</f>
        <v>-3022624</v>
      </c>
    </row>
    <row r="37" spans="1:4" ht="12.5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9289605</v>
      </c>
      <c r="D38" s="25">
        <f>D10-D16-D24-D29-D36</f>
        <v>10478639</v>
      </c>
    </row>
    <row r="39" spans="1:4" ht="12.5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6">
        <v>2475121</v>
      </c>
      <c r="D40" s="17">
        <v>2939754</v>
      </c>
    </row>
    <row r="41" spans="1:4" ht="12.5" x14ac:dyDescent="0.25">
      <c r="A41" s="5"/>
      <c r="B41" s="10" t="s">
        <v>26</v>
      </c>
      <c r="C41" s="16">
        <f>C38-C40</f>
        <v>6814484</v>
      </c>
      <c r="D41" s="17">
        <f>D38-D40</f>
        <v>7538885</v>
      </c>
    </row>
    <row r="42" spans="1:4" ht="12.5" x14ac:dyDescent="0.25">
      <c r="A42" s="5"/>
      <c r="B42" s="10"/>
      <c r="C42" s="16"/>
      <c r="D42" s="17"/>
    </row>
    <row r="43" spans="1:4" ht="12.5" x14ac:dyDescent="0.25">
      <c r="A43" s="5"/>
      <c r="B43" s="10" t="s">
        <v>27</v>
      </c>
      <c r="C43" s="16">
        <v>-2867</v>
      </c>
      <c r="D43" s="17" t="s">
        <v>28</v>
      </c>
    </row>
    <row r="44" spans="1:4" ht="13.5" thickBot="1" x14ac:dyDescent="0.35">
      <c r="A44" s="5"/>
      <c r="B44" s="26" t="s">
        <v>29</v>
      </c>
      <c r="C44" s="27">
        <f>C41-C43</f>
        <v>6817351</v>
      </c>
      <c r="D44" s="28">
        <f>D41</f>
        <v>7538885</v>
      </c>
    </row>
    <row r="45" spans="1:4" ht="12.5" x14ac:dyDescent="0.25">
      <c r="A45" s="5"/>
      <c r="B45" s="29"/>
      <c r="C45" s="30"/>
      <c r="D45" s="30"/>
    </row>
    <row r="46" spans="1:4" ht="13.5" thickBot="1" x14ac:dyDescent="0.35">
      <c r="A46" s="31"/>
      <c r="B46" s="26" t="s">
        <v>30</v>
      </c>
      <c r="C46" s="32">
        <f>C44/1000000</f>
        <v>6.8173510000000004</v>
      </c>
      <c r="D46" s="33">
        <f>D44/1000000</f>
        <v>7.5388849999999996</v>
      </c>
    </row>
    <row r="47" spans="1:4" ht="12.5" x14ac:dyDescent="0.25">
      <c r="A47" s="5"/>
      <c r="B47" s="29"/>
      <c r="C47" s="30"/>
      <c r="D47" s="30"/>
    </row>
    <row r="48" spans="1:4" ht="12.5" x14ac:dyDescent="0.25">
      <c r="A48" s="5"/>
      <c r="B48" s="29"/>
      <c r="C48" s="30"/>
      <c r="D48" s="30"/>
    </row>
    <row r="49" spans="1:4" ht="10" x14ac:dyDescent="0.2"/>
    <row r="50" spans="1:4" ht="10" x14ac:dyDescent="0.2"/>
    <row r="51" spans="1:4" ht="10" x14ac:dyDescent="0.2"/>
    <row r="52" spans="1:4" ht="11.5" x14ac:dyDescent="0.25">
      <c r="A52" s="36"/>
      <c r="B52" s="37"/>
      <c r="C52" s="38"/>
      <c r="D52" s="38"/>
    </row>
    <row r="53" spans="1:4" ht="12.5" x14ac:dyDescent="0.25">
      <c r="A53" s="5"/>
      <c r="B53" s="39"/>
      <c r="C53" s="40"/>
      <c r="D53" s="40"/>
    </row>
    <row r="54" spans="1:4" ht="12.75" customHeight="1" x14ac:dyDescent="0.25">
      <c r="A54" s="36"/>
      <c r="B54" s="41" t="s">
        <v>31</v>
      </c>
      <c r="C54" s="42" t="s">
        <v>32</v>
      </c>
      <c r="D54" s="42"/>
    </row>
    <row r="55" spans="1:4" ht="11.5" x14ac:dyDescent="0.25">
      <c r="A55" s="36"/>
      <c r="B55" s="43" t="s">
        <v>33</v>
      </c>
      <c r="C55" s="44" t="s">
        <v>34</v>
      </c>
      <c r="D55" s="44"/>
    </row>
  </sheetData>
  <sheetProtection algorithmName="SHA-512" hashValue="Kpht0AgpLUFex+LBzNYXWItEeb6yCbBRCy5pTRa5FpabHnqmr4tvDI0pIGr3AybrcIii6dAIBFQZHDjbzzTNPQ==" saltValue="+jmHHwvSD02s/tOy+U94Lw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52:D52"/>
  </mergeCells>
  <printOptions horizontalCentered="1"/>
  <pageMargins left="0" right="0" top="0.59055118110236227" bottom="0.59055118110236227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4321-F77B-40BF-8BFF-BCBC378B41F5}">
  <dimension ref="A1:H55"/>
  <sheetViews>
    <sheetView tabSelected="1" workbookViewId="0">
      <selection activeCell="F5" sqref="F5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4" style="34" bestFit="1" customWidth="1"/>
    <col min="3" max="4" width="15.1796875" style="35" customWidth="1"/>
    <col min="5" max="5" width="11.453125" style="72" customWidth="1"/>
    <col min="6" max="6" width="11.453125" style="73" customWidth="1"/>
    <col min="7" max="7" width="11.453125" style="74"/>
    <col min="8" max="8" width="11.453125" style="72"/>
    <col min="9" max="16378" width="11.453125" style="2"/>
    <col min="16379" max="16384" width="3.26953125" style="2" customWidth="1"/>
  </cols>
  <sheetData>
    <row r="1" spans="1:6" ht="52.5" customHeight="1" x14ac:dyDescent="0.2">
      <c r="A1" s="1"/>
      <c r="B1" s="1"/>
      <c r="C1" s="1"/>
      <c r="D1" s="1"/>
    </row>
    <row r="2" spans="1:6" ht="13" x14ac:dyDescent="0.3">
      <c r="A2" s="3" t="s">
        <v>0</v>
      </c>
      <c r="B2" s="3"/>
      <c r="C2" s="3"/>
      <c r="D2" s="3"/>
    </row>
    <row r="3" spans="1:6" ht="12.75" customHeight="1" x14ac:dyDescent="0.3">
      <c r="A3" s="3" t="s">
        <v>35</v>
      </c>
      <c r="B3" s="3"/>
      <c r="C3" s="3"/>
      <c r="D3" s="3"/>
      <c r="F3" s="74"/>
    </row>
    <row r="4" spans="1:6" ht="15" customHeight="1" x14ac:dyDescent="0.2">
      <c r="A4" s="4" t="s">
        <v>2</v>
      </c>
      <c r="B4" s="4"/>
      <c r="C4" s="4"/>
      <c r="D4" s="4"/>
      <c r="F4" s="74"/>
    </row>
    <row r="5" spans="1:6" ht="13" thickBot="1" x14ac:dyDescent="0.3">
      <c r="A5" s="5"/>
      <c r="B5" s="6"/>
      <c r="C5" s="6"/>
      <c r="D5" s="6"/>
      <c r="F5" s="74"/>
    </row>
    <row r="6" spans="1:6" ht="14.5" x14ac:dyDescent="0.35">
      <c r="A6" s="5"/>
      <c r="B6" s="45" t="s">
        <v>3</v>
      </c>
      <c r="C6" s="46">
        <v>2022</v>
      </c>
      <c r="D6" s="47">
        <v>2021</v>
      </c>
      <c r="F6" s="74"/>
    </row>
    <row r="7" spans="1:6" ht="8.25" customHeight="1" x14ac:dyDescent="0.25">
      <c r="A7" s="5"/>
      <c r="B7" s="10"/>
      <c r="C7" s="48"/>
      <c r="D7" s="49"/>
      <c r="F7" s="74"/>
    </row>
    <row r="8" spans="1:6" ht="13" x14ac:dyDescent="0.3">
      <c r="A8" s="5"/>
      <c r="B8" s="13" t="s">
        <v>36</v>
      </c>
      <c r="C8" s="50"/>
      <c r="D8" s="51"/>
      <c r="F8" s="74"/>
    </row>
    <row r="9" spans="1:6" ht="13" x14ac:dyDescent="0.3">
      <c r="A9" s="5"/>
      <c r="B9" s="10" t="s">
        <v>37</v>
      </c>
      <c r="C9" s="50"/>
      <c r="D9" s="51"/>
      <c r="F9" s="74"/>
    </row>
    <row r="10" spans="1:6" ht="12.5" x14ac:dyDescent="0.25">
      <c r="A10" s="5"/>
      <c r="B10" s="10" t="s">
        <v>38</v>
      </c>
      <c r="C10" s="48">
        <v>10562203</v>
      </c>
      <c r="D10" s="49">
        <v>6931214</v>
      </c>
      <c r="E10" s="75"/>
      <c r="F10" s="74"/>
    </row>
    <row r="11" spans="1:6" ht="12.5" x14ac:dyDescent="0.25">
      <c r="A11" s="5"/>
      <c r="B11" s="10" t="s">
        <v>39</v>
      </c>
      <c r="C11" s="48">
        <v>5762910</v>
      </c>
      <c r="D11" s="49">
        <v>12945804</v>
      </c>
      <c r="E11" s="75"/>
      <c r="F11" s="74"/>
    </row>
    <row r="12" spans="1:6" ht="12.5" x14ac:dyDescent="0.25">
      <c r="A12" s="5"/>
      <c r="B12" s="10" t="s">
        <v>40</v>
      </c>
      <c r="C12" s="48">
        <v>8487694</v>
      </c>
      <c r="D12" s="49">
        <v>8722505</v>
      </c>
      <c r="E12" s="75"/>
      <c r="F12" s="74"/>
    </row>
    <row r="13" spans="1:6" ht="12.5" x14ac:dyDescent="0.25">
      <c r="A13" s="5"/>
      <c r="B13" s="10" t="s">
        <v>41</v>
      </c>
      <c r="C13" s="48">
        <v>254126</v>
      </c>
      <c r="D13" s="49">
        <v>21484</v>
      </c>
      <c r="E13" s="75"/>
      <c r="F13" s="74"/>
    </row>
    <row r="14" spans="1:6" ht="13" x14ac:dyDescent="0.3">
      <c r="A14" s="5"/>
      <c r="B14" s="52" t="s">
        <v>42</v>
      </c>
      <c r="C14" s="53">
        <f>SUM(C10:C13)</f>
        <v>25066933</v>
      </c>
      <c r="D14" s="54">
        <f>SUM(D10:D13)</f>
        <v>28621007</v>
      </c>
      <c r="E14" s="75"/>
      <c r="F14" s="74"/>
    </row>
    <row r="15" spans="1:6" ht="12.5" x14ac:dyDescent="0.25">
      <c r="A15" s="5"/>
      <c r="B15" s="10"/>
      <c r="C15" s="48"/>
      <c r="D15" s="49"/>
      <c r="E15" s="75"/>
      <c r="F15" s="74"/>
    </row>
    <row r="16" spans="1:6" ht="13" x14ac:dyDescent="0.3">
      <c r="A16" s="5"/>
      <c r="B16" s="13" t="s">
        <v>43</v>
      </c>
      <c r="C16" s="50"/>
      <c r="D16" s="51"/>
      <c r="E16" s="75"/>
      <c r="F16" s="74"/>
    </row>
    <row r="17" spans="1:6" ht="12.5" x14ac:dyDescent="0.25">
      <c r="A17" s="5"/>
      <c r="B17" s="10" t="s">
        <v>44</v>
      </c>
      <c r="C17" s="48">
        <v>6725</v>
      </c>
      <c r="D17" s="49">
        <v>3126</v>
      </c>
      <c r="E17" s="75"/>
      <c r="F17" s="74"/>
    </row>
    <row r="18" spans="1:6" ht="12.5" x14ac:dyDescent="0.25">
      <c r="A18" s="5"/>
      <c r="B18" s="10" t="s">
        <v>45</v>
      </c>
      <c r="C18" s="48">
        <v>576711</v>
      </c>
      <c r="D18" s="49">
        <v>732944</v>
      </c>
      <c r="E18" s="75"/>
      <c r="F18" s="74"/>
    </row>
    <row r="19" spans="1:6" ht="12.5" x14ac:dyDescent="0.25">
      <c r="A19" s="5"/>
      <c r="B19" s="10" t="s">
        <v>46</v>
      </c>
      <c r="C19" s="48">
        <v>3149457</v>
      </c>
      <c r="D19" s="49">
        <v>3187907</v>
      </c>
      <c r="E19" s="75"/>
      <c r="F19" s="74"/>
    </row>
    <row r="20" spans="1:6" ht="12.5" x14ac:dyDescent="0.25">
      <c r="A20" s="5"/>
      <c r="B20" s="10" t="s">
        <v>47</v>
      </c>
      <c r="C20" s="48">
        <v>1194771</v>
      </c>
      <c r="D20" s="49">
        <v>859942</v>
      </c>
      <c r="E20" s="75"/>
      <c r="F20" s="74"/>
    </row>
    <row r="21" spans="1:6" ht="13" x14ac:dyDescent="0.3">
      <c r="A21" s="5"/>
      <c r="B21" s="52" t="s">
        <v>48</v>
      </c>
      <c r="C21" s="53">
        <f>SUM(C17:C20)</f>
        <v>4927664</v>
      </c>
      <c r="D21" s="55">
        <f>SUM(D17:D20)</f>
        <v>4783919</v>
      </c>
      <c r="E21" s="75"/>
      <c r="F21" s="74"/>
    </row>
    <row r="22" spans="1:6" ht="13" x14ac:dyDescent="0.3">
      <c r="A22" s="5"/>
      <c r="B22" s="56" t="s">
        <v>49</v>
      </c>
      <c r="C22" s="57">
        <f>C14+C21</f>
        <v>29994597</v>
      </c>
      <c r="D22" s="58">
        <f>D14+D21</f>
        <v>33404926</v>
      </c>
      <c r="E22" s="75"/>
      <c r="F22" s="74"/>
    </row>
    <row r="23" spans="1:6" ht="12.5" x14ac:dyDescent="0.25">
      <c r="A23" s="5"/>
      <c r="B23" s="10"/>
      <c r="C23" s="48"/>
      <c r="D23" s="49"/>
      <c r="E23" s="75"/>
      <c r="F23" s="74"/>
    </row>
    <row r="24" spans="1:6" ht="13" x14ac:dyDescent="0.3">
      <c r="A24" s="5"/>
      <c r="B24" s="13" t="s">
        <v>50</v>
      </c>
      <c r="C24" s="50"/>
      <c r="D24" s="51"/>
      <c r="E24" s="75"/>
      <c r="F24" s="74"/>
    </row>
    <row r="25" spans="1:6" ht="12.5" x14ac:dyDescent="0.25">
      <c r="A25" s="5"/>
      <c r="B25" s="10"/>
      <c r="C25" s="48"/>
      <c r="D25" s="49"/>
      <c r="E25" s="75"/>
      <c r="F25" s="74"/>
    </row>
    <row r="26" spans="1:6" ht="13" x14ac:dyDescent="0.3">
      <c r="A26" s="5"/>
      <c r="B26" s="10" t="s">
        <v>51</v>
      </c>
      <c r="C26" s="50"/>
      <c r="D26" s="51"/>
      <c r="E26" s="75"/>
      <c r="F26" s="74"/>
    </row>
    <row r="27" spans="1:6" ht="12.5" x14ac:dyDescent="0.25">
      <c r="A27" s="5"/>
      <c r="B27" s="10" t="s">
        <v>52</v>
      </c>
      <c r="C27" s="48">
        <v>6854985</v>
      </c>
      <c r="D27" s="49">
        <v>6016168</v>
      </c>
      <c r="E27" s="75"/>
      <c r="F27" s="74"/>
    </row>
    <row r="28" spans="1:6" ht="12.5" x14ac:dyDescent="0.25">
      <c r="A28" s="5"/>
      <c r="B28" s="10" t="s">
        <v>53</v>
      </c>
      <c r="C28" s="48">
        <v>3337909</v>
      </c>
      <c r="D28" s="49">
        <v>3573886</v>
      </c>
      <c r="E28" s="75"/>
      <c r="F28" s="74"/>
    </row>
    <row r="29" spans="1:6" ht="14.5" x14ac:dyDescent="0.35">
      <c r="A29" s="5"/>
      <c r="B29" s="59" t="s">
        <v>54</v>
      </c>
      <c r="C29" s="60">
        <f>SUM(C27:C28)</f>
        <v>10192894</v>
      </c>
      <c r="D29" s="61">
        <f>SUM(D27:D28)</f>
        <v>9590054</v>
      </c>
      <c r="E29" s="75"/>
      <c r="F29" s="74"/>
    </row>
    <row r="30" spans="1:6" ht="12.5" x14ac:dyDescent="0.25">
      <c r="A30" s="5"/>
      <c r="B30" s="10"/>
      <c r="C30" s="48"/>
      <c r="D30" s="49"/>
      <c r="E30" s="75"/>
      <c r="F30" s="74"/>
    </row>
    <row r="31" spans="1:6" ht="13" x14ac:dyDescent="0.3">
      <c r="A31" s="5"/>
      <c r="B31" s="10" t="s">
        <v>55</v>
      </c>
      <c r="C31" s="50"/>
      <c r="D31" s="51"/>
      <c r="E31" s="75"/>
      <c r="F31" s="74"/>
    </row>
    <row r="32" spans="1:6" ht="12.5" x14ac:dyDescent="0.25">
      <c r="A32" s="5"/>
      <c r="B32" s="10" t="s">
        <v>56</v>
      </c>
      <c r="C32" s="48">
        <v>985894</v>
      </c>
      <c r="D32" s="49">
        <v>1030507</v>
      </c>
      <c r="E32" s="75"/>
      <c r="F32" s="74"/>
    </row>
    <row r="33" spans="1:6" ht="14.5" x14ac:dyDescent="0.35">
      <c r="A33" s="5"/>
      <c r="B33" s="59" t="s">
        <v>57</v>
      </c>
      <c r="C33" s="60">
        <f>SUM(C32)</f>
        <v>985894</v>
      </c>
      <c r="D33" s="61">
        <f>SUM(D32)</f>
        <v>1030507</v>
      </c>
      <c r="E33" s="75"/>
      <c r="F33" s="74"/>
    </row>
    <row r="34" spans="1:6" ht="14.5" x14ac:dyDescent="0.35">
      <c r="A34" s="5"/>
      <c r="B34" s="62" t="s">
        <v>58</v>
      </c>
      <c r="C34" s="63">
        <f>C33+C29</f>
        <v>11178788</v>
      </c>
      <c r="D34" s="64">
        <f>D29+D33</f>
        <v>10620561</v>
      </c>
      <c r="E34" s="75"/>
      <c r="F34" s="74"/>
    </row>
    <row r="35" spans="1:6" ht="12.5" x14ac:dyDescent="0.25">
      <c r="A35" s="5"/>
      <c r="B35" s="10"/>
      <c r="C35" s="48"/>
      <c r="D35" s="49"/>
      <c r="E35" s="75"/>
      <c r="F35" s="74"/>
    </row>
    <row r="36" spans="1:6" ht="13" x14ac:dyDescent="0.3">
      <c r="A36" s="5"/>
      <c r="B36" s="13" t="s">
        <v>59</v>
      </c>
      <c r="C36" s="50"/>
      <c r="D36" s="51"/>
      <c r="E36" s="75"/>
      <c r="F36" s="74"/>
    </row>
    <row r="37" spans="1:6" ht="12.5" x14ac:dyDescent="0.25">
      <c r="A37" s="5"/>
      <c r="B37" s="10" t="s">
        <v>60</v>
      </c>
      <c r="C37" s="48">
        <v>10000000</v>
      </c>
      <c r="D37" s="49">
        <v>10000000</v>
      </c>
      <c r="E37" s="75"/>
      <c r="F37" s="74"/>
    </row>
    <row r="38" spans="1:6" ht="12.5" x14ac:dyDescent="0.25">
      <c r="A38" s="5"/>
      <c r="B38" s="10" t="s">
        <v>61</v>
      </c>
      <c r="C38" s="48">
        <v>2000000</v>
      </c>
      <c r="D38" s="49">
        <v>2000000</v>
      </c>
      <c r="E38" s="75"/>
      <c r="F38" s="74"/>
    </row>
    <row r="39" spans="1:6" ht="12.5" x14ac:dyDescent="0.25">
      <c r="A39" s="5"/>
      <c r="B39" s="10" t="s">
        <v>62</v>
      </c>
      <c r="C39" s="65">
        <v>-1542</v>
      </c>
      <c r="D39" s="66">
        <v>1992</v>
      </c>
      <c r="E39" s="75"/>
      <c r="F39" s="74"/>
    </row>
    <row r="40" spans="1:6" ht="12.5" x14ac:dyDescent="0.25">
      <c r="A40" s="5"/>
      <c r="B40" s="10" t="s">
        <v>63</v>
      </c>
      <c r="C40" s="48">
        <f>[1]Hoja1!$F$45</f>
        <v>6817351</v>
      </c>
      <c r="D40" s="49">
        <v>10782373</v>
      </c>
      <c r="E40" s="75"/>
      <c r="F40" s="74"/>
    </row>
    <row r="41" spans="1:6" ht="12.5" x14ac:dyDescent="0.25">
      <c r="A41" s="5"/>
      <c r="B41" s="10" t="s">
        <v>64</v>
      </c>
      <c r="C41" s="48">
        <f>SUM(C37:C40)</f>
        <v>18815809</v>
      </c>
      <c r="D41" s="49">
        <f>SUM(D37:D40)</f>
        <v>22784365</v>
      </c>
      <c r="E41" s="75"/>
      <c r="F41" s="74"/>
    </row>
    <row r="42" spans="1:6" ht="14.5" x14ac:dyDescent="0.35">
      <c r="A42" s="5"/>
      <c r="B42" s="59" t="s">
        <v>65</v>
      </c>
      <c r="C42" s="60">
        <f>C34+C41</f>
        <v>29994597</v>
      </c>
      <c r="D42" s="61">
        <f>D34+D41</f>
        <v>33404926</v>
      </c>
      <c r="E42" s="75"/>
      <c r="F42" s="74"/>
    </row>
    <row r="43" spans="1:6" ht="12.5" x14ac:dyDescent="0.25">
      <c r="A43" s="5"/>
      <c r="B43" s="29"/>
      <c r="C43" s="67"/>
      <c r="D43" s="67"/>
      <c r="F43" s="74"/>
    </row>
    <row r="44" spans="1:6" ht="13.5" thickBot="1" x14ac:dyDescent="0.35">
      <c r="A44" s="5"/>
      <c r="B44" s="68" t="s">
        <v>66</v>
      </c>
      <c r="C44" s="69">
        <v>1659678</v>
      </c>
      <c r="D44" s="69">
        <v>4073222</v>
      </c>
      <c r="F44" s="74"/>
    </row>
    <row r="45" spans="1:6" ht="13" thickTop="1" x14ac:dyDescent="0.25">
      <c r="A45" s="5"/>
      <c r="B45" s="29"/>
      <c r="C45" s="67"/>
      <c r="D45" s="67"/>
      <c r="F45" s="74"/>
    </row>
    <row r="46" spans="1:6" ht="13.5" thickBot="1" x14ac:dyDescent="0.35">
      <c r="A46" s="5"/>
      <c r="B46" s="68" t="s">
        <v>67</v>
      </c>
      <c r="C46" s="69">
        <v>1059185</v>
      </c>
      <c r="D46" s="69">
        <v>1061643</v>
      </c>
    </row>
    <row r="47" spans="1:6" ht="13" thickTop="1" x14ac:dyDescent="0.25">
      <c r="A47" s="5"/>
      <c r="B47" s="29"/>
      <c r="C47" s="70"/>
      <c r="D47" s="70"/>
    </row>
    <row r="48" spans="1:6" ht="12.5" x14ac:dyDescent="0.25">
      <c r="A48" s="5"/>
      <c r="B48" s="29"/>
      <c r="C48" s="71"/>
      <c r="D48" s="71"/>
    </row>
    <row r="49" spans="1:4" ht="12.5" x14ac:dyDescent="0.25">
      <c r="A49" s="5"/>
      <c r="B49" s="29"/>
      <c r="C49" s="67"/>
      <c r="D49" s="67"/>
    </row>
    <row r="50" spans="1:4" ht="12.5" x14ac:dyDescent="0.25">
      <c r="A50" s="5"/>
      <c r="B50" s="29"/>
      <c r="C50" s="67"/>
      <c r="D50" s="67"/>
    </row>
    <row r="51" spans="1:4" ht="12.5" x14ac:dyDescent="0.25">
      <c r="A51" s="5"/>
      <c r="B51" s="29"/>
      <c r="C51" s="67"/>
      <c r="D51" s="67"/>
    </row>
    <row r="52" spans="1:4" ht="12.5" x14ac:dyDescent="0.25">
      <c r="A52" s="5"/>
      <c r="B52" s="39"/>
      <c r="C52" s="40"/>
      <c r="D52" s="40"/>
    </row>
    <row r="53" spans="1:4" ht="12.75" customHeight="1" x14ac:dyDescent="0.25">
      <c r="A53" s="36"/>
      <c r="B53" s="41" t="s">
        <v>31</v>
      </c>
      <c r="C53" s="42" t="s">
        <v>32</v>
      </c>
      <c r="D53" s="42"/>
    </row>
    <row r="54" spans="1:4" ht="11.5" x14ac:dyDescent="0.25">
      <c r="A54" s="36"/>
      <c r="B54" s="43" t="s">
        <v>33</v>
      </c>
      <c r="C54" s="44" t="s">
        <v>34</v>
      </c>
      <c r="D54" s="44"/>
    </row>
    <row r="55" spans="1:4" ht="10" x14ac:dyDescent="0.2"/>
  </sheetData>
  <sheetProtection algorithmName="SHA-512" hashValue="ayNfJMU6P/kYlqQUCJWa9ftssHzc9Ht+lAZFWyoGTlfjtOg2rFHy/ir8sx14D28/s4XmIZdxF0sJO5pmfrHwOA==" saltValue="CR7pm0AuAC1nO2t6obHHJA==" spinCount="100000" sheet="1" objects="1" scenarios="1"/>
  <mergeCells count="8">
    <mergeCell ref="C53:D53"/>
    <mergeCell ref="C54:D54"/>
    <mergeCell ref="A1:D1"/>
    <mergeCell ref="A2:D2"/>
    <mergeCell ref="A3:D3"/>
    <mergeCell ref="A4:D4"/>
    <mergeCell ref="B5:D5"/>
    <mergeCell ref="C52:D52"/>
  </mergeCells>
  <printOptions horizontalCentered="1"/>
  <pageMargins left="0" right="0" top="0.59055118110236227" bottom="0.59055118110236227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2022-08-29T15:22:58Z</dcterms:created>
  <dcterms:modified xsi:type="dcterms:W3CDTF">2022-08-29T15:24:54Z</dcterms:modified>
</cp:coreProperties>
</file>