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FINANCIERA\Finanzas 2022\BV\Estados Financieros Mensuales\EF Definitivos\"/>
    </mc:Choice>
  </mc:AlternateContent>
  <xr:revisionPtr revIDLastSave="0" documentId="13_ncr:1_{00E7641E-CC86-46D1-8C97-7BCC34C55EC4}" xr6:coauthVersionLast="47" xr6:coauthVersionMax="47" xr10:uidLastSave="{00000000-0000-0000-0000-000000000000}"/>
  <bookViews>
    <workbookView xWindow="20370" yWindow="-120" windowWidth="20730" windowHeight="11040" xr2:uid="{7B8592C1-83BC-456C-B753-247805DAA58F}"/>
  </bookViews>
  <sheets>
    <sheet name="situacion financiera" sheetId="1" r:id="rId1"/>
    <sheet name="resultado" sheetId="4" r:id="rId2"/>
    <sheet name="resultado (cust)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d" localSheetId="0">#REF!</definedName>
    <definedName name="\d">#REF!</definedName>
    <definedName name="\i" localSheetId="0">[2]resultados!#REF!</definedName>
    <definedName name="\i">[2]resultados!#REF!</definedName>
    <definedName name="\m" localSheetId="0">[2]resultados!#REF!</definedName>
    <definedName name="\m">[2]resultados!#REF!</definedName>
    <definedName name="\p" localSheetId="0">#REF!</definedName>
    <definedName name="\p">#REF!</definedName>
    <definedName name="\q" localSheetId="0">#REF!</definedName>
    <definedName name="\q">#REF!</definedName>
    <definedName name="\t" localSheetId="0">#REF!</definedName>
    <definedName name="\t">#REF!</definedName>
    <definedName name="\y" localSheetId="0">#REF!</definedName>
    <definedName name="\y">#REF!</definedName>
    <definedName name="____GL077804" localSheetId="0">#REF!</definedName>
    <definedName name="____GL077804">#REF!</definedName>
    <definedName name="___BOR1" localSheetId="0">#REF!</definedName>
    <definedName name="___BOR1">#REF!</definedName>
    <definedName name="___BOR2" localSheetId="0">#REF!</definedName>
    <definedName name="___BOR2">#REF!</definedName>
    <definedName name="___cr96" localSheetId="0">#REF!</definedName>
    <definedName name="___cr96">#REF!</definedName>
    <definedName name="___dia2" localSheetId="0">#REF!</definedName>
    <definedName name="___dia2">#REF!</definedName>
    <definedName name="___GL077803" localSheetId="0">#REF!</definedName>
    <definedName name="___GL077803">#REF!</definedName>
    <definedName name="___GL077804" localSheetId="0">#REF!</definedName>
    <definedName name="___GL077804">#REF!</definedName>
    <definedName name="___MES2" localSheetId="0">#REF!</definedName>
    <definedName name="___MES2">#REF!</definedName>
    <definedName name="___NIC94" localSheetId="0">#REF!</definedName>
    <definedName name="___NIC94">#REF!</definedName>
    <definedName name="___NIC95" localSheetId="0">#REF!</definedName>
    <definedName name="___NIC95">#REF!</definedName>
    <definedName name="___NIC96" localSheetId="0">#REF!</definedName>
    <definedName name="___NIC96">#REF!</definedName>
    <definedName name="___sav94" localSheetId="0">#REF!</definedName>
    <definedName name="___sav94">#REF!</definedName>
    <definedName name="__BOR1" localSheetId="0">#REF!</definedName>
    <definedName name="__BOR1">#REF!</definedName>
    <definedName name="__BOR2" localSheetId="0">#REF!</definedName>
    <definedName name="__BOR2">#REF!</definedName>
    <definedName name="__cr96" localSheetId="0">#REF!</definedName>
    <definedName name="__cr96">#REF!</definedName>
    <definedName name="__dia2" localSheetId="0">#REF!</definedName>
    <definedName name="__dia2">#REF!</definedName>
    <definedName name="__GL077803" localSheetId="0">#REF!</definedName>
    <definedName name="__GL077803">#REF!</definedName>
    <definedName name="__MES2" localSheetId="0">#REF!</definedName>
    <definedName name="__MES2">#REF!</definedName>
    <definedName name="__NIC94" localSheetId="0">#REF!</definedName>
    <definedName name="__NIC94">#REF!</definedName>
    <definedName name="__NIC95" localSheetId="0">#REF!</definedName>
    <definedName name="__NIC95">#REF!</definedName>
    <definedName name="__NIC96" localSheetId="0">#REF!</definedName>
    <definedName name="__NIC96">#REF!</definedName>
    <definedName name="__sav94" localSheetId="0">#REF!</definedName>
    <definedName name="__sav94">#REF!</definedName>
    <definedName name="_0_30_days" localSheetId="0">#REF!</definedName>
    <definedName name="_0_30_days">#REF!</definedName>
    <definedName name="_01" localSheetId="0">#REF!</definedName>
    <definedName name="_01">#REF!</definedName>
    <definedName name="_02" localSheetId="0">#REF!</definedName>
    <definedName name="_02">#REF!</definedName>
    <definedName name="_03" localSheetId="0">#REF!</definedName>
    <definedName name="_03">#REF!</definedName>
    <definedName name="_BOR1" localSheetId="0">#REF!</definedName>
    <definedName name="_BOR1">#REF!</definedName>
    <definedName name="_BOR2" localSheetId="0">#REF!</definedName>
    <definedName name="_BOR2">#REF!</definedName>
    <definedName name="_cr96" localSheetId="0">#REF!</definedName>
    <definedName name="_cr96">#REF!</definedName>
    <definedName name="_dia2" localSheetId="0">#REF!</definedName>
    <definedName name="_dia2">#REF!</definedName>
    <definedName name="_GL077803" localSheetId="0">#REF!</definedName>
    <definedName name="_GL077803">#REF!</definedName>
    <definedName name="_GL077804" localSheetId="0">#REF!</definedName>
    <definedName name="_GL077804">#REF!</definedName>
    <definedName name="_Key1" localSheetId="0" hidden="1">#REF!</definedName>
    <definedName name="_Key1" hidden="1">#REF!</definedName>
    <definedName name="_MES2" localSheetId="0">#REF!</definedName>
    <definedName name="_MES2">#REF!</definedName>
    <definedName name="_NIC94" localSheetId="0">#REF!</definedName>
    <definedName name="_NIC94">#REF!</definedName>
    <definedName name="_NIC95" localSheetId="0">#REF!</definedName>
    <definedName name="_NIC95">#REF!</definedName>
    <definedName name="_NIC96" localSheetId="0">#REF!</definedName>
    <definedName name="_NIC96">#REF!</definedName>
    <definedName name="_Order1" hidden="1">255</definedName>
    <definedName name="_sav94" localSheetId="0">#REF!</definedName>
    <definedName name="_sav94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CCESORIOS_PARA_SEGURIDAD_INDUSTRIAL" localSheetId="0">#REF!</definedName>
    <definedName name="ACCESORIOS_PARA_SEGURIDAD_INDUSTRIAL">#REF!</definedName>
    <definedName name="Accounts" localSheetId="0">#REF!</definedName>
    <definedName name="Accounts">#REF!</definedName>
    <definedName name="Act_Fijo1" localSheetId="0">#REF!</definedName>
    <definedName name="Act_Fijo1">#REF!</definedName>
    <definedName name="ActFijo_2" localSheetId="0">'[3]nota 7'!#REF!</definedName>
    <definedName name="ActFijo_2">'[3]nota 7'!#REF!</definedName>
    <definedName name="ActiFijo_1" localSheetId="0">'[3]nota 7'!#REF!</definedName>
    <definedName name="ActiFijo_1">'[3]nota 7'!#REF!</definedName>
    <definedName name="Activos" localSheetId="0">#REF!</definedName>
    <definedName name="Activos">#REF!</definedName>
    <definedName name="Adquisicion" localSheetId="0">#REF!</definedName>
    <definedName name="Adquisicion">#REF!</definedName>
    <definedName name="AFS_1" localSheetId="0">'[3]nota 4'!#REF!</definedName>
    <definedName name="AFS_1">'[3]nota 4'!#REF!</definedName>
    <definedName name="AFS_2" localSheetId="0">'[3]nota 4'!#REF!</definedName>
    <definedName name="AFS_2">'[3]nota 4'!#REF!</definedName>
    <definedName name="AGOSTO">'[4]SALDO FINAL'!$A$1:$L$2797</definedName>
    <definedName name="AGROINSA" localSheetId="0">#REF!</definedName>
    <definedName name="AGROINSA">#REF!</definedName>
    <definedName name="AGUA__LUZ__TELÉFONO_Y_CORREO" localSheetId="0">#REF!</definedName>
    <definedName name="AGUA__LUZ__TELÉFONO_Y_CORREO">#REF!</definedName>
    <definedName name="ANALISIS" localSheetId="0">#REF!</definedName>
    <definedName name="ANALISIS">#REF!</definedName>
    <definedName name="ANEXO_A_CALCULO_DE_ISR_2005">"anexo isr"</definedName>
    <definedName name="ANEXO1">'[5]Datos USD'!$B$51:$E$111</definedName>
    <definedName name="AÑO" localSheetId="0">#REF!</definedName>
    <definedName name="AÑO">#REF!</definedName>
    <definedName name="Application" localSheetId="0">#REF!</definedName>
    <definedName name="Application">#REF!</definedName>
    <definedName name="ArchivoBalanzas">[6]PM!$B$1</definedName>
    <definedName name="_xlnm.Extract" localSheetId="0">#REF!</definedName>
    <definedName name="_xlnm.Extract">#REF!</definedName>
    <definedName name="_xlnm.Print_Area" localSheetId="1">resultado!$A$4:$L$32</definedName>
    <definedName name="_xlnm.Print_Area" localSheetId="2">'resultado (cust)'!$A$4:$L$32</definedName>
    <definedName name="_xlnm.Print_Area" localSheetId="0">'situacion financiera'!$A$4:$L$73</definedName>
    <definedName name="_xlnm.Print_Area">#REF!</definedName>
    <definedName name="Arrenda_opera" localSheetId="0">#REF!</definedName>
    <definedName name="Arrenda_opera">#REF!</definedName>
    <definedName name="ARRENDAMIENTOS" localSheetId="0">#REF!</definedName>
    <definedName name="ARRENDAMIENTOS">#REF!</definedName>
    <definedName name="ARTÍCULOS_DE_LIMPIEZA" localSheetId="0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 localSheetId="0">#REF!</definedName>
    <definedName name="ATENCION_A_COMUNIDADES">#REF!</definedName>
    <definedName name="ATENCIÓN_A_CONSULTORES" localSheetId="0">#REF!</definedName>
    <definedName name="ATENCIÓN_A_CONSULTORES">#REF!</definedName>
    <definedName name="ATENCIÓN_A_VISITAS_Y__PERSONAL" localSheetId="0">#REF!</definedName>
    <definedName name="ATENCIÓN_A_VISITAS_Y__PERSONAL">#REF!</definedName>
    <definedName name="B" localSheetId="0">#REF!</definedName>
    <definedName name="B">#REF!</definedName>
    <definedName name="BACDELTASEPT">'[7]SALDO BAC'!$A$1:$K$3028</definedName>
    <definedName name="BALBB6" localSheetId="0">#REF!</definedName>
    <definedName name="BALBB6">#REF!</definedName>
    <definedName name="BALC.I." localSheetId="0">#REF!</definedName>
    <definedName name="BALC.I.">#REF!</definedName>
    <definedName name="BALC.I.C" localSheetId="0">#REF!</definedName>
    <definedName name="BALC.I.C">#REF!</definedName>
    <definedName name="BALCON100" localSheetId="0">#REF!</definedName>
    <definedName name="BALCON100">#REF!</definedName>
    <definedName name="BALCR" localSheetId="0">#REF!</definedName>
    <definedName name="BALCR">#REF!</definedName>
    <definedName name="BALGUAT" localSheetId="0">#REF!</definedName>
    <definedName name="BALGUAT">#REF!</definedName>
    <definedName name="BALHON100_" localSheetId="0">#REF!</definedName>
    <definedName name="BALHON100_">#REF!</definedName>
    <definedName name="BALHON52_" localSheetId="0">#REF!</definedName>
    <definedName name="BALHON52_">#REF!</definedName>
    <definedName name="BALSAL10" localSheetId="0">#REF!</definedName>
    <definedName name="BALSAL10">#REF!</definedName>
    <definedName name="BALSAL50_" localSheetId="0">#REF!</definedName>
    <definedName name="BALSAL50_">#REF!</definedName>
    <definedName name="BALVEN100_" localSheetId="0">#REF!</definedName>
    <definedName name="BALVEN100_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ORDER" localSheetId="0">#REF!</definedName>
    <definedName name="BORDER">#REF!</definedName>
    <definedName name="borrar" localSheetId="0">#REF!</definedName>
    <definedName name="borrar">#REF!</definedName>
    <definedName name="borrar1" localSheetId="0">#REF!</definedName>
    <definedName name="borrar1">#REF!</definedName>
    <definedName name="borrowings" localSheetId="0">#REF!</definedName>
    <definedName name="borrowings">#REF!</definedName>
    <definedName name="BuiltIn_Print_Titles" localSheetId="0">#REF!</definedName>
    <definedName name="BuiltIn_Print_Titles">#REF!</definedName>
    <definedName name="BuiltIn_Print_Titles___0___0" localSheetId="0">#REF!</definedName>
    <definedName name="BuiltIn_Print_Titles___0___0">#REF!</definedName>
    <definedName name="CA" localSheetId="0">#REF!</definedName>
    <definedName name="CA">#REF!</definedName>
    <definedName name="CAESALDO" localSheetId="0">#REF!</definedName>
    <definedName name="CAESALDO">#REF!</definedName>
    <definedName name="Calce_tasa1" localSheetId="0">#REF!</definedName>
    <definedName name="Calce_tasa1">#REF!</definedName>
    <definedName name="Calce_tasas2" localSheetId="0">#REF!</definedName>
    <definedName name="Calce_tasas2">#REF!</definedName>
    <definedName name="Calendario" localSheetId="0">#REF!</definedName>
    <definedName name="Calendario">#REF!</definedName>
    <definedName name="cambioi" localSheetId="0">#REF!</definedName>
    <definedName name="cambioi">#REF!</definedName>
    <definedName name="CELULAR" localSheetId="0">#REF!</definedName>
    <definedName name="CELULAR">#REF!</definedName>
    <definedName name="CEMENTO" localSheetId="0">#REF!</definedName>
    <definedName name="CEMENTO">#REF!</definedName>
    <definedName name="cmpSpoolPath">"C:\Program Files\Symtrax\Compleo\Temp\00000000.txt"</definedName>
    <definedName name="COCUYO" localSheetId="0">#REF!</definedName>
    <definedName name="COCUYO">#REF!</definedName>
    <definedName name="com" localSheetId="0">#REF!</definedName>
    <definedName name="com">#REF!</definedName>
    <definedName name="COMBUSTIBLES_Y_LUBRICANTES" localSheetId="0">#REF!</definedName>
    <definedName name="COMBUSTIBLES_Y_LUBRICANTES">#REF!</definedName>
    <definedName name="COMPROBANTE">#N/A</definedName>
    <definedName name="Concili_iSR" localSheetId="0">#REF!</definedName>
    <definedName name="Concili_iSR">#REF!</definedName>
    <definedName name="CONSOLIDADO" localSheetId="0">#REF!</definedName>
    <definedName name="CONSOLIDADO">#REF!</definedName>
    <definedName name="Contingencias" localSheetId="0">'[3]nota 15b'!#REF!</definedName>
    <definedName name="Contingencias">'[3]nota 15b'!#REF!</definedName>
    <definedName name="copia">[8]CAESALDO!$A$1:$K$2808</definedName>
    <definedName name="cost" localSheetId="0">#REF!</definedName>
    <definedName name="cost">#REF!</definedName>
    <definedName name="COSTARICA" localSheetId="0">#REF!</definedName>
    <definedName name="COSTARICA">#REF!</definedName>
    <definedName name="CR94_" localSheetId="0">#REF!</definedName>
    <definedName name="CR94_">#REF!</definedName>
    <definedName name="CR95_" localSheetId="0">#REF!</definedName>
    <definedName name="CR95_">#REF!</definedName>
    <definedName name="CR96_" localSheetId="0">#REF!</definedName>
    <definedName name="CR96_">#REF!</definedName>
    <definedName name="Criteria_MI" localSheetId="0">#REF!</definedName>
    <definedName name="Criteria_MI">#REF!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rrent" localSheetId="0">[9]ACTIVOS!#REF!</definedName>
    <definedName name="Current">[9]ACTIVOS!#REF!</definedName>
    <definedName name="cy_share_equity" localSheetId="0">[10]Patrimonio!#REF!</definedName>
    <definedName name="cy_share_equity">[10]Patrimonio!#REF!</definedName>
    <definedName name="d">'[11]Hyperion Settings'!$B$8</definedName>
    <definedName name="Database_MI" localSheetId="0">#REF!</definedName>
    <definedName name="Database_MI">#REF!</definedName>
    <definedName name="Datos">[12]Datos!$A$2:$A$32</definedName>
    <definedName name="deffered_tax" localSheetId="0">#REF!</definedName>
    <definedName name="deffered_tax">#REF!</definedName>
    <definedName name="Deffered_tax3" localSheetId="0">#REF!</definedName>
    <definedName name="Deffered_tax3">#REF!</definedName>
    <definedName name="Defferredtax_2" localSheetId="0">#REF!</definedName>
    <definedName name="Defferredtax_2">#REF!</definedName>
    <definedName name="DEPRECIACIÓN__COMBUSTIBLE_A_EMPLEADOS" localSheetId="0">#REF!</definedName>
    <definedName name="DEPRECIACIÓN__COMBUSTIBLE_A_EMPLEADOS">#REF!</definedName>
    <definedName name="DETALLE3" localSheetId="0">#REF!</definedName>
    <definedName name="DETALLE3">#REF!</definedName>
    <definedName name="DETALLE5" localSheetId="0">#REF!</definedName>
    <definedName name="DETALLE5">#REF!</definedName>
    <definedName name="dia" localSheetId="0">#REF!</definedName>
    <definedName name="dia">#REF!</definedName>
    <definedName name="días" localSheetId="0">'[13]ingresos y costos'!#REF!</definedName>
    <definedName name="días">'[13]ingresos y costos'!#REF!</definedName>
    <definedName name="e">'[11]Hyperion Settings'!$B$3</definedName>
    <definedName name="ef">'[11]Hyperion Settings'!$B$3</definedName>
    <definedName name="Elenco_Unità_con_UO">'[14]#RIF'!$A$1:$H$490</definedName>
    <definedName name="EM_A_M_Q" localSheetId="0">#REF!</definedName>
    <definedName name="EM_A_M_Q">#REF!</definedName>
    <definedName name="Entity" localSheetId="0">#REF!</definedName>
    <definedName name="Entity">#REF!</definedName>
    <definedName name="ER" localSheetId="0">#REF!</definedName>
    <definedName name="ER">#REF!</definedName>
    <definedName name="EXTRACCIÓN_IM" localSheetId="0">#REF!</definedName>
    <definedName name="EXTRACCIÓN_IM">#REF!</definedName>
    <definedName name="Extract_MI" localSheetId="0">#REF!</definedName>
    <definedName name="Extract_MI">#REF!</definedName>
    <definedName name="FIDELIDAD" localSheetId="0">#REF!</definedName>
    <definedName name="FIDELIDAD">#REF!</definedName>
    <definedName name="Fijos" localSheetId="0">#REF!</definedName>
    <definedName name="Fijos">#REF!</definedName>
    <definedName name="Flujo" localSheetId="0">[2]resultados!#REF!</definedName>
    <definedName name="Flujo">[2]resultados!#REF!</definedName>
    <definedName name="Flujo1" localSheetId="0">[15]B3!#REF!</definedName>
    <definedName name="Flujo1">[15]B3!#REF!</definedName>
    <definedName name="frank" localSheetId="0">#REF!</definedName>
    <definedName name="frank">#REF!</definedName>
    <definedName name="frank2" localSheetId="0">#REF!</definedName>
    <definedName name="frank2">#REF!</definedName>
    <definedName name="GASTO_POR_DEPRECIACIÓN" localSheetId="0">'[16]Anexos '!#REF!</definedName>
    <definedName name="GASTO_POR_DEPRECIACIÓN">'[16]Anexos '!#REF!</definedName>
    <definedName name="GASTOS_DE_IMPORTACION__FLETES_SEGUROS_Y_ALMACENAJE" localSheetId="0">#REF!</definedName>
    <definedName name="GASTOS_DE_IMPORTACION__FLETES_SEGUROS_Y_ALMACENAJE">#REF!</definedName>
    <definedName name="GASTOS_DE_RECREACION_AL_PERSONAL" localSheetId="0">#REF!</definedName>
    <definedName name="GASTOS_DE_RECREACION_AL_PERSONAL">#REF!</definedName>
    <definedName name="GASTOS_DE_VIAJE_MISIÓN_OFICIAL" localSheetId="0">#REF!</definedName>
    <definedName name="GASTOS_DE_VIAJE_MISIÓN_OFICIAL">#REF!</definedName>
    <definedName name="GASTOS_DE_VIAJE_POR_CAPACITACIÓN" localSheetId="0">#REF!</definedName>
    <definedName name="GASTOS_DE_VIAJE_POR_CAPACITACIÓN">#REF!</definedName>
    <definedName name="Ginteresdic03" localSheetId="0">#REF!</definedName>
    <definedName name="Ginteresdic03">#REF!</definedName>
    <definedName name="GLOBAL" localSheetId="0">#REF!</definedName>
    <definedName name="GLOBAL">#REF!</definedName>
    <definedName name="GUAT94" localSheetId="0">#REF!</definedName>
    <definedName name="GUAT94">#REF!</definedName>
    <definedName name="GUAT95" localSheetId="0">#REF!</definedName>
    <definedName name="GUAT95">#REF!</definedName>
    <definedName name="GUAT96" localSheetId="0">#REF!</definedName>
    <definedName name="GUAT96">#REF!</definedName>
    <definedName name="GUATEMALA" localSheetId="0">#REF!</definedName>
    <definedName name="GUATEMALA">#REF!</definedName>
    <definedName name="HERRAMIENTAS" localSheetId="0">#REF!</definedName>
    <definedName name="HERRAMIENTAS">#REF!</definedName>
    <definedName name="HOND94" localSheetId="0">#REF!</definedName>
    <definedName name="HOND94">#REF!</definedName>
    <definedName name="HOND95" localSheetId="0">#REF!</definedName>
    <definedName name="HOND95">#REF!</definedName>
    <definedName name="HOND96" localSheetId="0">#REF!</definedName>
    <definedName name="HOND96">#REF!</definedName>
    <definedName name="HONDURAS" localSheetId="0">#REF!</definedName>
    <definedName name="HONDURAS">#REF!</definedName>
    <definedName name="HTML_CodePage" hidden="1">1252</definedName>
    <definedName name="HTML_Control" localSheetId="1" hidden="1">{"'Retencion Renta'!$A$1:$J$135","'Retencion Renta'!$B$124:$C$128","'Retencion Renta'!$F$116:$F$120"}</definedName>
    <definedName name="HTML_Control" localSheetId="2" hidden="1">{"'Retencion Renta'!$A$1:$J$135","'Retencion Renta'!$B$124:$C$128","'Retencion Renta'!$F$116:$F$120"}</definedName>
    <definedName name="HTML_Control" hidden="1">{"'Retencion Renta'!$A$1:$J$135","'Retencion Renta'!$B$124:$C$128","'Retencion Renta'!$F$116:$F$120"}</definedName>
    <definedName name="HTML_Description" hidden="1">""</definedName>
    <definedName name="HTML_Email" hidden="1">""</definedName>
    <definedName name="HTML_Header" hidden="1">"Retencion Renta"</definedName>
    <definedName name="HTML_LastUpdate" hidden="1">"6/12/02"</definedName>
    <definedName name="HTML_LineAfter" hidden="1">FALSE</definedName>
    <definedName name="HTML_LineBefore" hidden="1">FALSE</definedName>
    <definedName name="HTML_Name" hidden="1">"Yvan Montes"</definedName>
    <definedName name="HTML_OBDlg2" hidden="1">TRUE</definedName>
    <definedName name="HTML_OBDlg4" hidden="1">TRUE</definedName>
    <definedName name="HTML_OS" hidden="1">0</definedName>
    <definedName name="HTML_PathFile" hidden="1">"C:\KPMG\Grupo Q\Servicial\MyHTML.htm"</definedName>
    <definedName name="HTML_PathFileMac" hidden="1">"Macintosh HD:HomePageStuff:New_Home_Page:datafile:histret.html"</definedName>
    <definedName name="HTML_Title" hidden="1">"Semana 03-06 -02"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mmcon" localSheetId="1" hidden="1">{"'Sheet1'!$A$1:$G$85"}</definedName>
    <definedName name="htmmcon" localSheetId="2" hidden="1">{"'Sheet1'!$A$1:$G$85"}</definedName>
    <definedName name="htmmcon" hidden="1">{"'Sheet1'!$A$1:$G$85"}</definedName>
    <definedName name="impuestos" localSheetId="0">#REF!</definedName>
    <definedName name="impuestos">#REF!</definedName>
    <definedName name="IMPUESTOS_MUNICIPALES" localSheetId="0">#REF!</definedName>
    <definedName name="IMPUESTOS_MUNICIPALES">#REF!</definedName>
    <definedName name="INDEMNIZACIÓN_POR_DAÑOS_A_TERCEROS" localSheetId="0">#REF!</definedName>
    <definedName name="INDEMNIZACIÓN_POR_DAÑOS_A_TERCEROS">#REF!</definedName>
    <definedName name="INSTALACIONES_Y_EQUIPOS" localSheetId="0">#REF!</definedName>
    <definedName name="INSTALACIONES_Y_EQUIPOS">#REF!</definedName>
    <definedName name="Investments" localSheetId="0">#REF!</definedName>
    <definedName name="Investments">#REF!</definedName>
    <definedName name="key_vs" localSheetId="0">#REF!</definedName>
    <definedName name="key_vs">#REF!</definedName>
    <definedName name="LIBROS__REVISTAS_Y_SUSCRIPCIONES" localSheetId="0">#REF!</definedName>
    <definedName name="LIBROS__REVISTAS_Y_SUSCRIPCIONES">#REF!</definedName>
    <definedName name="LICENCIAS" localSheetId="0">'[16]Anexos '!#REF!</definedName>
    <definedName name="LICENCIAS">'[16]Anexos '!#REF!</definedName>
    <definedName name="lop" localSheetId="0">#REF!</definedName>
    <definedName name="lop">#REF!</definedName>
    <definedName name="MANTENIMIENTO_CASA_CLUB_Y_CASA_DE_HUESPEDES" localSheetId="0">#REF!</definedName>
    <definedName name="MANTENIMIENTO_CASA_CLUB_Y_CASA_DE_HUESPEDES">#REF!</definedName>
    <definedName name="MANTENIMIENTO_DE_CAMPAMENTO" localSheetId="0">#REF!</definedName>
    <definedName name="MANTENIMIENTO_DE_CAMPAMENTO">#REF!</definedName>
    <definedName name="MANTENIMIENTO_DE_CAMPO" localSheetId="0">#REF!</definedName>
    <definedName name="MANTENIMIENTO_DE_CAMPO">#REF!</definedName>
    <definedName name="MANTENIMIENTO_DE_EQUIPOS" localSheetId="0">#REF!</definedName>
    <definedName name="MANTENIMIENTO_DE_EQUIPOS">#REF!</definedName>
    <definedName name="MANTENIMIENTO_DE_INSTALACIONES" localSheetId="0">#REF!</definedName>
    <definedName name="MANTENIMIENTO_DE_INSTALACIONES">#REF!</definedName>
    <definedName name="MANTENIMIENTO_DE_PLANTA" localSheetId="0">#REF!</definedName>
    <definedName name="MANTENIMIENTO_DE_PLANTA">#REF!</definedName>
    <definedName name="MANTENIMIENTO_DE_VEHÍCULOS" localSheetId="0">#REF!</definedName>
    <definedName name="MANTENIMIENTO_DE_VEHÍCULOS">#REF!</definedName>
    <definedName name="MANTENIMIENTO_MAYOR" localSheetId="0">#REF!</definedName>
    <definedName name="MANTENIMIENTO_MAYOR">#REF!</definedName>
    <definedName name="MANTENIMIENTO_POZOS_EXPLORATORIOS" localSheetId="0">#REF!</definedName>
    <definedName name="MANTENIMIENTO_POZOS_EXPLORATORIOS">#REF!</definedName>
    <definedName name="MANTENIMIENTO_POZOS_MONITOREO" localSheetId="0">#REF!</definedName>
    <definedName name="MANTENIMIENTO_POZOS_MONITOREO">#REF!</definedName>
    <definedName name="MANTENIMIENTO_POZOS_PRODUCTORES" localSheetId="0">#REF!</definedName>
    <definedName name="MANTENIMIENTO_POZOS_PRODUCTORES">#REF!</definedName>
    <definedName name="MANTENIMIENTO_POZOS_REINYECTORES" localSheetId="0">#REF!</definedName>
    <definedName name="MANTENIMIENTO_POZOS_REINYECTORES">#REF!</definedName>
    <definedName name="MATERIALES_Y_SUMINISTROS_PARA_ANALISIS" localSheetId="0">#REF!</definedName>
    <definedName name="MATERIALES_Y_SUMINISTROS_PARA_ANALISIS">#REF!</definedName>
    <definedName name="MAYOR10" localSheetId="0">#REF!</definedName>
    <definedName name="MAYOR10">#REF!</definedName>
    <definedName name="MENU" localSheetId="0">#REF!</definedName>
    <definedName name="MENU">#REF!</definedName>
    <definedName name="mes" localSheetId="0">#REF!</definedName>
    <definedName name="mes">#REF!</definedName>
    <definedName name="meses" localSheetId="0">#REF!</definedName>
    <definedName name="meses">#REF!</definedName>
    <definedName name="MOBILIARIO_Y_EQUIPO" localSheetId="0">#REF!</definedName>
    <definedName name="MOBILIARIO_Y_EQUIPO">#REF!</definedName>
    <definedName name="nalal" localSheetId="0">#REF!</definedName>
    <definedName name="nalal">#REF!</definedName>
    <definedName name="NEJAPA" localSheetId="0">#REF!</definedName>
    <definedName name="NEJAPA">#REF!</definedName>
    <definedName name="nommmama">[17]CAESALDO!$A$1:$N$2281</definedName>
    <definedName name="OCAL" localSheetId="0">#REF!</definedName>
    <definedName name="OCAL">#REF!</definedName>
    <definedName name="OTROS" localSheetId="0">#REF!</definedName>
    <definedName name="OTROS">#REF!</definedName>
    <definedName name="OXIGENO_Y_GASES_DE_EL_SALVADOR__S._A.__DE__C.V.">"calculo isr"</definedName>
    <definedName name="PAPELERÍA_Y_ARTÍCULOS_DE_OFICINA" localSheetId="0">#REF!</definedName>
    <definedName name="PAPELERÍA_Y_ARTÍCULOS_DE_OFICINA">#REF!</definedName>
    <definedName name="POPULAR" localSheetId="0">#REF!</definedName>
    <definedName name="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or" localSheetId="0">[18]B3!#REF!</definedName>
    <definedName name="Prior">[18]B3!#REF!</definedName>
    <definedName name="PRODUCTOS_WINDOWS" localSheetId="0">#REF!</definedName>
    <definedName name="PRODUCTOS_WINDOWS">#REF!</definedName>
    <definedName name="provisiones" localSheetId="0">#REF!</definedName>
    <definedName name="provisiones">#REF!</definedName>
    <definedName name="PRUEBA" localSheetId="0">#REF!</definedName>
    <definedName name="PRUEBA">#REF!</definedName>
    <definedName name="PUBLICACIONES" localSheetId="0">#REF!</definedName>
    <definedName name="PUBLICACIONES">#REF!</definedName>
    <definedName name="py_share_equity" localSheetId="0">[10]Patrimonio!#REF!</definedName>
    <definedName name="py_share_equity">[10]Patrimonio!#REF!</definedName>
    <definedName name="PYGBB5" localSheetId="0">#REF!</definedName>
    <definedName name="PYGBB5">#REF!</definedName>
    <definedName name="Rel.0703.bac" localSheetId="0">#REF!</definedName>
    <definedName name="Rel.0703.bac">#REF!</definedName>
    <definedName name="renato" localSheetId="0">#REF!</definedName>
    <definedName name="renato">#REF!</definedName>
    <definedName name="RESCON100_" localSheetId="0">#REF!</definedName>
    <definedName name="RESCON100_">#REF!</definedName>
    <definedName name="RESCRDIC88" localSheetId="0">#REF!</definedName>
    <definedName name="RESCRDIC88">#REF!</definedName>
    <definedName name="RESGUADIC88" localSheetId="0">#REF!</definedName>
    <definedName name="RESGUADIC88">#REF!</definedName>
    <definedName name="RESHOND100_" localSheetId="0">#REF!</definedName>
    <definedName name="RESHOND100_">#REF!</definedName>
    <definedName name="RESNIC100_" localSheetId="0">#REF!</definedName>
    <definedName name="RESNIC100_">#REF!</definedName>
    <definedName name="RESPONSABILIDAD_CIVIL" localSheetId="0">#REF!</definedName>
    <definedName name="RESPONSABILIDAD_CIVIL">#REF!</definedName>
    <definedName name="RESSAL100_" localSheetId="0">#REF!</definedName>
    <definedName name="RESSAL100_">#REF!</definedName>
    <definedName name="RESUL2010" localSheetId="1" hidden="1">{"'Retencion Renta'!$A$1:$J$135","'Retencion Renta'!$B$124:$C$128","'Retencion Renta'!$F$116:$F$120"}</definedName>
    <definedName name="RESUL2010" localSheetId="2" hidden="1">{"'Retencion Renta'!$A$1:$J$135","'Retencion Renta'!$B$124:$C$128","'Retencion Renta'!$F$116:$F$120"}</definedName>
    <definedName name="RESUL2010" hidden="1">{"'Retencion Renta'!$A$1:$J$135","'Retencion Renta'!$B$124:$C$128","'Retencion Renta'!$F$116:$F$120"}</definedName>
    <definedName name="REUNIONES_DE_TRABAJO" localSheetId="0">#REF!</definedName>
    <definedName name="REUNIONES_DE_TRABAJO">#REF!</definedName>
    <definedName name="s" localSheetId="0">#REF!</definedName>
    <definedName name="s">#REF!</definedName>
    <definedName name="SALDO" localSheetId="0">#REF!</definedName>
    <definedName name="SALDO">#REF!</definedName>
    <definedName name="SALV94" localSheetId="0">#REF!</definedName>
    <definedName name="SALV94">#REF!</definedName>
    <definedName name="SALV95" localSheetId="0">#REF!</definedName>
    <definedName name="SALV95">#REF!</definedName>
    <definedName name="SALV96" localSheetId="0">#REF!</definedName>
    <definedName name="SALV96">#REF!</definedName>
    <definedName name="SALVADOR" localSheetId="0">#REF!</definedName>
    <definedName name="SALVADOR">#REF!</definedName>
    <definedName name="SEGURIDAD" localSheetId="0">#REF!</definedName>
    <definedName name="SEGURIDAD">#REF!</definedName>
    <definedName name="SERGIO" localSheetId="0">#REF!</definedName>
    <definedName name="SERGIO">#REF!</definedName>
    <definedName name="SERVICIOS_DE_ANALISIS_DE_LABORATORIO" localSheetId="0">#REF!</definedName>
    <definedName name="SERVICIOS_DE_ANALISIS_DE_LABORATORIO">#REF!</definedName>
    <definedName name="SERVICIOS_DE_COMUNICACIÓN" localSheetId="0">#REF!</definedName>
    <definedName name="SERVICIOS_DE_COMUNICACIÓN">#REF!</definedName>
    <definedName name="SERVICIOS_DE_DIGITACION_CLASIFICACION__ARCHIVO_Y_OTROS" localSheetId="0">#REF!</definedName>
    <definedName name="SERVICIOS_DE_DIGITACION_CLASIFICACION__ARCHIVO_Y_OTROS">#REF!</definedName>
    <definedName name="SERVICIOS_DE_FOTOCOPIAS" localSheetId="0">#REF!</definedName>
    <definedName name="SERVICIOS_DE_FOTOCOPIAS">#REF!</definedName>
    <definedName name="SERVICIOS_DE_LIMPIEZA" localSheetId="0">#REF!</definedName>
    <definedName name="SERVICIOS_DE_LIMPIEZA">#REF!</definedName>
    <definedName name="SERVICIOS_PROFESIONALES" localSheetId="0">#REF!</definedName>
    <definedName name="SERVICIOS_PROFESIONALES">#REF!</definedName>
    <definedName name="SERVICIOS_SUBCONTRATADOS" localSheetId="0">#REF!</definedName>
    <definedName name="SERVICIOS_SUBCONTRATADOS">#REF!</definedName>
    <definedName name="SJ3BAL" localSheetId="0">#REF!</definedName>
    <definedName name="SJ3BAL">#REF!</definedName>
    <definedName name="SJ8BAL" localSheetId="0">#REF!</definedName>
    <definedName name="SJ8BAL">#REF!</definedName>
    <definedName name="SJ9BAL" localSheetId="0">#REF!</definedName>
    <definedName name="SJ9BAL">#REF!</definedName>
    <definedName name="SJOBAL" localSheetId="0">#REF!</definedName>
    <definedName name="SJOBAL">#REF!</definedName>
    <definedName name="SOCIETA_____..">'[14]#RIF'!$A$3:$I$64</definedName>
    <definedName name="SpoolPath">"C:\Program Files\Symtrax\Compleo\Temp\00000000.txt"</definedName>
    <definedName name="STA100_" localSheetId="0">#REF!</definedName>
    <definedName name="STA100_">#REF!</definedName>
    <definedName name="STAC.I.C" localSheetId="0">#REF!</definedName>
    <definedName name="STAC.I.C">#REF!</definedName>
    <definedName name="STACR" localSheetId="0">#REF!</definedName>
    <definedName name="STACR">#REF!</definedName>
    <definedName name="STAGLOBAL" localSheetId="0">#REF!</definedName>
    <definedName name="STAGLOBAL">#REF!</definedName>
    <definedName name="STAGUAT" localSheetId="0">#REF!</definedName>
    <definedName name="STAGUAT">#REF!</definedName>
    <definedName name="STAHOND" localSheetId="0">#REF!</definedName>
    <definedName name="STAHOND">#REF!</definedName>
    <definedName name="STANICA" localSheetId="0">#REF!</definedName>
    <definedName name="STANICA">#REF!</definedName>
    <definedName name="STASALV" localSheetId="0">#REF!</definedName>
    <definedName name="STASALV">#REF!</definedName>
    <definedName name="TASA" localSheetId="0">#REF!</definedName>
    <definedName name="TASA">#REF!</definedName>
    <definedName name="tcagosto" localSheetId="0">'[19]Pozo HMG-1°'!#REF!</definedName>
    <definedName name="tcagosto">'[19]Pozo HMG-1°'!#REF!</definedName>
    <definedName name="tcdiciembre" localSheetId="0">'[19]Pozo HMG-1°'!#REF!</definedName>
    <definedName name="tcdiciembre">'[19]Pozo HMG-1°'!#REF!</definedName>
    <definedName name="tcenero" localSheetId="0">'[19]Pozo HMG-1°'!#REF!</definedName>
    <definedName name="tcenero">'[19]Pozo HMG-1°'!#REF!</definedName>
    <definedName name="tcfebrero" localSheetId="0">'[19]Pozo HMG-1°'!#REF!</definedName>
    <definedName name="tcfebrero">'[19]Pozo HMG-1°'!#REF!</definedName>
    <definedName name="tcmarzo" localSheetId="0">'[19]Pozo HMG-1°'!#REF!</definedName>
    <definedName name="tcmarzo">'[19]Pozo HMG-1°'!#REF!</definedName>
    <definedName name="tcmayo" localSheetId="0">#REF!</definedName>
    <definedName name="tcmayo">#REF!</definedName>
    <definedName name="tcnoviembre" localSheetId="0">'[19]Pozo HMG-1°'!#REF!</definedName>
    <definedName name="tcnoviembre">'[19]Pozo HMG-1°'!#REF!</definedName>
    <definedName name="tcoctubre" localSheetId="0">'[19]Pozo HMG-1°'!#REF!</definedName>
    <definedName name="tcoctubre">'[19]Pozo HMG-1°'!#REF!</definedName>
    <definedName name="tcseptiembre" localSheetId="0">'[19]Pozo HMG-1°'!#REF!</definedName>
    <definedName name="tcseptiembre">'[19]Pozo HMG-1°'!#REF!</definedName>
    <definedName name="TINTAS_Y_TONER" localSheetId="0">#REF!</definedName>
    <definedName name="TINTAS_Y_TONER">#REF!</definedName>
    <definedName name="tipo_cambio" localSheetId="0">#REF!</definedName>
    <definedName name="tipo_cambio">#REF!</definedName>
    <definedName name="_xlnm.Print_Titles">#N/A</definedName>
    <definedName name="Títulos_a_imprimir_IM" localSheetId="0">#REF!,#REF!</definedName>
    <definedName name="Títulos_a_imprimir_IM">#REF!,#REF!</definedName>
    <definedName name="TODO_RIESGO" localSheetId="0">#REF!</definedName>
    <definedName name="TODO_RIESGO">#REF!</definedName>
    <definedName name="TRANSPORTE" localSheetId="0">#REF!</definedName>
    <definedName name="TRANSPORTE">#REF!</definedName>
    <definedName name="TRIPYG" localSheetId="0">#REF!</definedName>
    <definedName name="TRIPYG">#REF!</definedName>
    <definedName name="unnamed_0">[20]BAdjud!$A$9:$P$9</definedName>
    <definedName name="Untitled" localSheetId="0">#REF!</definedName>
    <definedName name="Untitled">#REF!</definedName>
    <definedName name="VEHÍCULOS" localSheetId="0">#REF!</definedName>
    <definedName name="VEHÍCULOS">#REF!</definedName>
    <definedName name="VEN25_" localSheetId="0">#REF!</definedName>
    <definedName name="VEN25_">#REF!</definedName>
    <definedName name="VENEZUELA" localSheetId="0">#REF!</definedName>
    <definedName name="VENEZUELA">#REF!</definedName>
    <definedName name="w" localSheetId="1" hidden="1">{"'Sheet1'!$A$1:$G$85"}</definedName>
    <definedName name="w" localSheetId="2" hidden="1">{"'Sheet1'!$A$1:$G$85"}</definedName>
    <definedName name="w" hidden="1">{"'Sheet1'!$A$1:$G$85"}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5" l="1"/>
  <c r="J31" i="5"/>
  <c r="L30" i="5"/>
  <c r="J30" i="5"/>
  <c r="L27" i="5"/>
  <c r="J27" i="5"/>
  <c r="L26" i="5"/>
  <c r="J26" i="5"/>
  <c r="L23" i="5"/>
  <c r="J23" i="5"/>
  <c r="L22" i="5"/>
  <c r="J22" i="5"/>
  <c r="L21" i="5"/>
  <c r="J21" i="5"/>
  <c r="L20" i="5"/>
  <c r="J20" i="5"/>
  <c r="L17" i="5"/>
  <c r="J17" i="5"/>
  <c r="L16" i="5"/>
  <c r="J16" i="5"/>
  <c r="A4" i="5"/>
  <c r="L31" i="4"/>
  <c r="J31" i="4"/>
  <c r="L30" i="4"/>
  <c r="J30" i="4"/>
  <c r="L27" i="4"/>
  <c r="J27" i="4"/>
  <c r="L26" i="4"/>
  <c r="J26" i="4"/>
  <c r="L23" i="4"/>
  <c r="J23" i="4"/>
  <c r="L22" i="4"/>
  <c r="J22" i="4"/>
  <c r="L21" i="4"/>
  <c r="J21" i="4"/>
  <c r="L20" i="4"/>
  <c r="J20" i="4"/>
  <c r="L17" i="4"/>
  <c r="J17" i="4"/>
  <c r="L16" i="4"/>
  <c r="J16" i="4"/>
  <c r="J18" i="4" s="1"/>
  <c r="A4" i="4"/>
  <c r="L18" i="5" l="1"/>
  <c r="L24" i="5" s="1"/>
  <c r="L28" i="5" s="1"/>
  <c r="L32" i="5" s="1"/>
  <c r="J18" i="5"/>
  <c r="J24" i="5" s="1"/>
  <c r="J28" i="5" s="1"/>
  <c r="J32" i="5" s="1"/>
  <c r="J24" i="4"/>
  <c r="J28" i="4" s="1"/>
  <c r="J32" i="4" s="1"/>
  <c r="L18" i="4"/>
  <c r="L24" i="4" s="1"/>
  <c r="L28" i="4" s="1"/>
  <c r="L32" i="4" s="1"/>
  <c r="L65" i="1" l="1"/>
  <c r="J65" i="1"/>
  <c r="L64" i="1"/>
  <c r="J64" i="1"/>
  <c r="L63" i="1"/>
  <c r="J63" i="1"/>
  <c r="L62" i="1"/>
  <c r="J62" i="1"/>
  <c r="L55" i="1"/>
  <c r="J55" i="1"/>
  <c r="L54" i="1"/>
  <c r="J54" i="1"/>
  <c r="L53" i="1"/>
  <c r="L52" i="1"/>
  <c r="J52" i="1"/>
  <c r="L51" i="1"/>
  <c r="J51" i="1"/>
  <c r="L50" i="1"/>
  <c r="J50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2" i="1"/>
  <c r="J22" i="1"/>
  <c r="L21" i="1"/>
  <c r="J21" i="1"/>
  <c r="L20" i="1"/>
  <c r="J20" i="1"/>
  <c r="L19" i="1"/>
  <c r="J19" i="1"/>
  <c r="L18" i="1"/>
  <c r="J18" i="1"/>
  <c r="L16" i="1"/>
  <c r="J16" i="1"/>
  <c r="L15" i="1"/>
  <c r="J15" i="1"/>
  <c r="A4" i="1"/>
  <c r="J33" i="1" l="1"/>
  <c r="L33" i="1"/>
  <c r="L56" i="1"/>
  <c r="J23" i="1"/>
  <c r="J34" i="1" s="1"/>
  <c r="L23" i="1"/>
  <c r="L34" i="1" s="1"/>
  <c r="J47" i="1"/>
  <c r="L47" i="1"/>
  <c r="L58" i="1" s="1"/>
  <c r="J56" i="1"/>
  <c r="J66" i="1"/>
  <c r="L66" i="1"/>
  <c r="J58" i="1" l="1"/>
  <c r="J67" i="1" s="1"/>
  <c r="L67" i="1"/>
</calcChain>
</file>

<file path=xl/sharedStrings.xml><?xml version="1.0" encoding="utf-8"?>
<sst xmlns="http://schemas.openxmlformats.org/spreadsheetml/2006/main" count="95" uniqueCount="69">
  <si>
    <t>(La Libertad, República de El Salvador)</t>
  </si>
  <si>
    <t>Estados de Situación Financiera</t>
  </si>
  <si>
    <t>Al 31 de Julio 2022 y 2021</t>
  </si>
  <si>
    <t>(Cifras en Dólares de los Estados Unidos de América)</t>
  </si>
  <si>
    <t>Activos</t>
  </si>
  <si>
    <t>Activo corrientes:</t>
  </si>
  <si>
    <t>Efectivo y equivalentes de efectivo</t>
  </si>
  <si>
    <t>Cuentas por cobrar comerciales y otras - neto</t>
  </si>
  <si>
    <t>Cuentas por cobrar a partes relacionadas:</t>
  </si>
  <si>
    <t>Cuentas por cobrar a compañías relacionadas</t>
  </si>
  <si>
    <t>Porción corriente de préstamo a largo plazo</t>
  </si>
  <si>
    <t>Inversiones en instrumentos de deuda</t>
  </si>
  <si>
    <t>Inventarios de repuestos - netos</t>
  </si>
  <si>
    <t>Gastos pagados por anticipado</t>
  </si>
  <si>
    <t>Total del activo corriente</t>
  </si>
  <si>
    <t>Activo no corrientes:</t>
  </si>
  <si>
    <t>Préstamos por cobrar a partes relacionadas</t>
  </si>
  <si>
    <t>Efectivo restringido</t>
  </si>
  <si>
    <t>Inversiones restringidas</t>
  </si>
  <si>
    <t>Inversiones en instrumentos de patrimonio</t>
  </si>
  <si>
    <t>Propiedad, maquinaria y equipo - neto</t>
  </si>
  <si>
    <t>Activos por derechos de uso</t>
  </si>
  <si>
    <t>Total de activos no corrientes</t>
  </si>
  <si>
    <t>Total de activos</t>
  </si>
  <si>
    <t>Pasivo y Patrimonio</t>
  </si>
  <si>
    <t>Pasivo corriente:</t>
  </si>
  <si>
    <t>Proveedores</t>
  </si>
  <si>
    <t>Impuesto sobre la Renta por Pagar</t>
  </si>
  <si>
    <t>Cuentas y préstamos por pagar a compañias relacionadas</t>
  </si>
  <si>
    <t>Dividendos por pagar</t>
  </si>
  <si>
    <t>Vencimiento corriente de obligaciones por titularización a largo plazo</t>
  </si>
  <si>
    <t>Obligaciones bursátiles emitidas</t>
  </si>
  <si>
    <t>Pasivo por arrendamiento</t>
  </si>
  <si>
    <t>Préstamos bancarios</t>
  </si>
  <si>
    <t>Otras cuentas por pagar y gastos acumuladas</t>
  </si>
  <si>
    <t xml:space="preserve">Total de pasivo corriente </t>
  </si>
  <si>
    <t>Pasivo no corriente</t>
  </si>
  <si>
    <t>Obligaciones por beneficios a empleados</t>
  </si>
  <si>
    <t>Obligaciones por titularización a largo plazo menos vencimiento corriente</t>
  </si>
  <si>
    <t>Impuesto sobre la renta diferido</t>
  </si>
  <si>
    <t xml:space="preserve">Total de pasivo no corriente </t>
  </si>
  <si>
    <t xml:space="preserve">Total de pasivo </t>
  </si>
  <si>
    <t>Patrimonio:</t>
  </si>
  <si>
    <t xml:space="preserve">Capital Social: 37,039,493 acciones comunes y emitidas </t>
  </si>
  <si>
    <t>con valor nominal de US$10 cada una</t>
  </si>
  <si>
    <t>Reserva Legal</t>
  </si>
  <si>
    <t>Utilidades acumuladas</t>
  </si>
  <si>
    <t>Otros componentes de patrimonio</t>
  </si>
  <si>
    <t xml:space="preserve">Total de patrimonio </t>
  </si>
  <si>
    <t xml:space="preserve">Total pasivo y patrimonio </t>
  </si>
  <si>
    <t>Este estado financiero ha sido preparado para propósitos locales y las cifras arriba mostradas están conforme con los registros auxiliares de  la Compañía.</t>
  </si>
  <si>
    <t>Estado del Resultado Integral</t>
  </si>
  <si>
    <t>Por los períodos terminados del 1 de enero al 30 de julio de 2022 y 2021</t>
  </si>
  <si>
    <t>US$</t>
  </si>
  <si>
    <t xml:space="preserve">Ingresos por venta de energía </t>
  </si>
  <si>
    <t xml:space="preserve">Costo de producción de energía </t>
  </si>
  <si>
    <t xml:space="preserve">Utilidad bruta </t>
  </si>
  <si>
    <t>Otros ingresos</t>
  </si>
  <si>
    <t>Gastos de administración y proyectos</t>
  </si>
  <si>
    <t>Gastos de venta</t>
  </si>
  <si>
    <t>Otros gastos</t>
  </si>
  <si>
    <t>Utilidad de operación</t>
  </si>
  <si>
    <t>Ingresos por intereses</t>
  </si>
  <si>
    <t>Gastos financieros</t>
  </si>
  <si>
    <t>Utilidad antes de impuesto sobre la renta y contribución</t>
  </si>
  <si>
    <t xml:space="preserve">Impuesto sobre la renta </t>
  </si>
  <si>
    <t>Contribución especial para la seguridad ciudadana</t>
  </si>
  <si>
    <t>Utilidad neta</t>
  </si>
  <si>
    <t>Por los períodos terminados del 1 de enero al 30 de abril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</si>
</sst>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0.00_ ;\-#,##0.00\ "/>
    <numFmt numFmtId="167" formatCode="_(* #,##0.00_);_(* \(#,##0.00\);_(* &quot;-&quot;??_);_(@_)"/>
    <numFmt numFmtId="168" formatCode="#,##0.00000000000_ ;\-#,##0.00000000000\ "/>
  </numFmts>
  <fonts count="18">
    <font>
      <sz val="10"/>
      <name val="Arial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u/>
      <sz val="10"/>
      <name val="Times New Roman"/>
      <family val="1"/>
    </font>
    <font>
      <b/>
      <sz val="10"/>
      <color theme="0"/>
      <name val="Times New Roman"/>
      <family val="1"/>
    </font>
    <font>
      <sz val="10"/>
      <name val="Univers for KPMG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Univers for KPMG"/>
    </font>
    <font>
      <sz val="10"/>
      <color rgb="FFFF0000"/>
      <name val="Univers for KPMG"/>
    </font>
    <font>
      <b/>
      <sz val="10"/>
      <name val="Univers for KPMG"/>
    </font>
    <font>
      <b/>
      <u/>
      <sz val="10"/>
      <name val="Univers for KPMG"/>
      <family val="2"/>
    </font>
    <font>
      <i/>
      <sz val="10"/>
      <name val="Univers for KPMG"/>
      <family val="2"/>
    </font>
    <font>
      <b/>
      <sz val="10"/>
      <name val="Univers for KPMG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99">
    <xf numFmtId="0" fontId="0" fillId="0" borderId="0" xfId="0"/>
    <xf numFmtId="0" fontId="2" fillId="0" borderId="0" xfId="2" applyFont="1"/>
    <xf numFmtId="0" fontId="3" fillId="0" borderId="0" xfId="2" applyFont="1"/>
    <xf numFmtId="165" fontId="5" fillId="0" borderId="0" xfId="1" applyNumberFormat="1" applyFont="1"/>
    <xf numFmtId="0" fontId="6" fillId="0" borderId="0" xfId="2" applyFont="1"/>
    <xf numFmtId="0" fontId="3" fillId="0" borderId="0" xfId="2" applyFont="1" applyAlignment="1">
      <alignment horizontal="left"/>
    </xf>
    <xf numFmtId="164" fontId="3" fillId="0" borderId="0" xfId="1" applyFont="1" applyFill="1"/>
    <xf numFmtId="0" fontId="3" fillId="0" borderId="1" xfId="2" applyFont="1" applyBorder="1"/>
    <xf numFmtId="0" fontId="7" fillId="0" borderId="0" xfId="2" applyFont="1"/>
    <xf numFmtId="15" fontId="7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7" fillId="0" borderId="0" xfId="2" applyFont="1" applyAlignment="1">
      <alignment horizontal="right"/>
    </xf>
    <xf numFmtId="0" fontId="3" fillId="0" borderId="0" xfId="2" applyFont="1" applyAlignment="1">
      <alignment horizontal="left" indent="1"/>
    </xf>
    <xf numFmtId="39" fontId="3" fillId="2" borderId="0" xfId="1" applyNumberFormat="1" applyFont="1" applyFill="1"/>
    <xf numFmtId="39" fontId="3" fillId="0" borderId="0" xfId="2" applyNumberFormat="1" applyFont="1"/>
    <xf numFmtId="39" fontId="3" fillId="0" borderId="0" xfId="1" applyNumberFormat="1" applyFont="1" applyFill="1"/>
    <xf numFmtId="39" fontId="3" fillId="0" borderId="0" xfId="2" applyNumberFormat="1" applyFont="1" applyAlignment="1">
      <alignment horizontal="center"/>
    </xf>
    <xf numFmtId="37" fontId="5" fillId="0" borderId="0" xfId="2" applyNumberFormat="1" applyFont="1"/>
    <xf numFmtId="37" fontId="6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left" indent="1"/>
    </xf>
    <xf numFmtId="39" fontId="3" fillId="2" borderId="2" xfId="1" applyNumberFormat="1" applyFont="1" applyFill="1" applyBorder="1"/>
    <xf numFmtId="39" fontId="3" fillId="0" borderId="2" xfId="1" applyNumberFormat="1" applyFont="1" applyFill="1" applyBorder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39" fontId="2" fillId="2" borderId="0" xfId="0" applyNumberFormat="1" applyFont="1" applyFill="1"/>
    <xf numFmtId="39" fontId="2" fillId="0" borderId="0" xfId="1" applyNumberFormat="1" applyFont="1" applyFill="1" applyAlignment="1">
      <alignment horizontal="left"/>
    </xf>
    <xf numFmtId="39" fontId="2" fillId="0" borderId="0" xfId="0" applyNumberFormat="1" applyFont="1"/>
    <xf numFmtId="166" fontId="5" fillId="0" borderId="0" xfId="2" applyNumberFormat="1" applyFont="1"/>
    <xf numFmtId="39" fontId="3" fillId="2" borderId="0" xfId="2" applyNumberFormat="1" applyFont="1" applyFill="1"/>
    <xf numFmtId="39" fontId="2" fillId="2" borderId="0" xfId="2" applyNumberFormat="1" applyFont="1" applyFill="1"/>
    <xf numFmtId="39" fontId="2" fillId="0" borderId="0" xfId="2" applyNumberFormat="1" applyFont="1"/>
    <xf numFmtId="0" fontId="8" fillId="0" borderId="0" xfId="2" applyFont="1"/>
    <xf numFmtId="0" fontId="9" fillId="0" borderId="0" xfId="0" applyFont="1"/>
    <xf numFmtId="39" fontId="3" fillId="2" borderId="0" xfId="1" applyNumberFormat="1" applyFont="1" applyFill="1" applyBorder="1"/>
    <xf numFmtId="39" fontId="3" fillId="0" borderId="0" xfId="1" applyNumberFormat="1" applyFont="1" applyFill="1" applyBorder="1"/>
    <xf numFmtId="167" fontId="3" fillId="0" borderId="0" xfId="2" applyNumberFormat="1" applyFont="1"/>
    <xf numFmtId="39" fontId="2" fillId="0" borderId="0" xfId="1" applyNumberFormat="1" applyFont="1" applyFill="1"/>
    <xf numFmtId="39" fontId="2" fillId="2" borderId="3" xfId="0" applyNumberFormat="1" applyFont="1" applyFill="1" applyBorder="1"/>
    <xf numFmtId="39" fontId="2" fillId="0" borderId="3" xfId="0" applyNumberFormat="1" applyFont="1" applyBorder="1"/>
    <xf numFmtId="39" fontId="2" fillId="0" borderId="4" xfId="1" applyNumberFormat="1" applyFont="1" applyFill="1" applyBorder="1"/>
    <xf numFmtId="164" fontId="3" fillId="0" borderId="0" xfId="2" applyNumberFormat="1" applyFont="1"/>
    <xf numFmtId="39" fontId="2" fillId="0" borderId="2" xfId="0" applyNumberFormat="1" applyFont="1" applyBorder="1"/>
    <xf numFmtId="39" fontId="2" fillId="0" borderId="2" xfId="1" applyNumberFormat="1" applyFont="1" applyFill="1" applyBorder="1"/>
    <xf numFmtId="39" fontId="2" fillId="0" borderId="5" xfId="1" applyNumberFormat="1" applyFont="1" applyFill="1" applyBorder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4" fillId="0" borderId="0" xfId="0" applyFont="1"/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right" vertical="center"/>
    </xf>
    <xf numFmtId="3" fontId="11" fillId="0" borderId="13" xfId="2" applyNumberFormat="1" applyFont="1" applyBorder="1" applyAlignment="1">
      <alignment vertical="center"/>
    </xf>
    <xf numFmtId="0" fontId="3" fillId="0" borderId="6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 wrapText="1"/>
    </xf>
    <xf numFmtId="39" fontId="2" fillId="0" borderId="0" xfId="1" applyNumberFormat="1" applyFont="1" applyFill="1" applyBorder="1"/>
    <xf numFmtId="0" fontId="12" fillId="0" borderId="0" xfId="2" applyFont="1"/>
    <xf numFmtId="0" fontId="12" fillId="0" borderId="0" xfId="2" applyFont="1" applyAlignment="1">
      <alignment horizontal="center"/>
    </xf>
    <xf numFmtId="0" fontId="13" fillId="0" borderId="0" xfId="2" applyFont="1"/>
    <xf numFmtId="0" fontId="14" fillId="0" borderId="0" xfId="2" applyFont="1"/>
    <xf numFmtId="0" fontId="12" fillId="0" borderId="0" xfId="2" applyFont="1" applyAlignment="1">
      <alignment horizontal="right"/>
    </xf>
    <xf numFmtId="0" fontId="12" fillId="0" borderId="0" xfId="2" applyFont="1" applyAlignment="1">
      <alignment horizontal="left"/>
    </xf>
    <xf numFmtId="0" fontId="12" fillId="0" borderId="1" xfId="2" applyFont="1" applyBorder="1"/>
    <xf numFmtId="0" fontId="12" fillId="0" borderId="1" xfId="2" applyFont="1" applyBorder="1" applyAlignment="1">
      <alignment horizontal="right"/>
    </xf>
    <xf numFmtId="0" fontId="15" fillId="0" borderId="0" xfId="2" applyFont="1"/>
    <xf numFmtId="0" fontId="9" fillId="0" borderId="0" xfId="3" applyFont="1"/>
    <xf numFmtId="0" fontId="15" fillId="0" borderId="0" xfId="2" applyFont="1" applyAlignment="1">
      <alignment horizontal="right"/>
    </xf>
    <xf numFmtId="1" fontId="15" fillId="2" borderId="0" xfId="2" applyNumberFormat="1" applyFont="1" applyFill="1" applyAlignment="1">
      <alignment horizontal="center"/>
    </xf>
    <xf numFmtId="0" fontId="15" fillId="0" borderId="0" xfId="2" applyFont="1" applyAlignment="1">
      <alignment horizontal="center"/>
    </xf>
    <xf numFmtId="1" fontId="16" fillId="2" borderId="0" xfId="2" applyNumberFormat="1" applyFont="1" applyFill="1" applyAlignment="1">
      <alignment horizontal="center"/>
    </xf>
    <xf numFmtId="0" fontId="16" fillId="0" borderId="0" xfId="2" applyFont="1" applyAlignment="1">
      <alignment horizontal="center"/>
    </xf>
    <xf numFmtId="0" fontId="9" fillId="0" borderId="0" xfId="3" applyFont="1" applyAlignment="1">
      <alignment horizontal="left"/>
    </xf>
    <xf numFmtId="0" fontId="9" fillId="0" borderId="0" xfId="2" applyFont="1" applyAlignment="1">
      <alignment horizontal="center"/>
    </xf>
    <xf numFmtId="168" fontId="12" fillId="0" borderId="0" xfId="2" applyNumberFormat="1" applyFont="1"/>
    <xf numFmtId="37" fontId="17" fillId="0" borderId="0" xfId="2" applyNumberFormat="1" applyFont="1" applyAlignment="1">
      <alignment horizontal="left"/>
    </xf>
    <xf numFmtId="37" fontId="9" fillId="0" borderId="0" xfId="2" applyNumberFormat="1" applyFont="1"/>
    <xf numFmtId="37" fontId="17" fillId="0" borderId="0" xfId="2" applyNumberFormat="1" applyFont="1"/>
    <xf numFmtId="39" fontId="12" fillId="0" borderId="0" xfId="2" applyNumberFormat="1" applyFont="1" applyAlignment="1">
      <alignment horizontal="right"/>
    </xf>
    <xf numFmtId="39" fontId="12" fillId="0" borderId="0" xfId="1" applyNumberFormat="1" applyFont="1" applyFill="1" applyAlignment="1">
      <alignment horizontal="right"/>
    </xf>
    <xf numFmtId="164" fontId="12" fillId="0" borderId="0" xfId="1" applyFont="1" applyFill="1" applyAlignment="1">
      <alignment horizontal="right"/>
    </xf>
    <xf numFmtId="166" fontId="12" fillId="0" borderId="0" xfId="2" applyNumberFormat="1" applyFont="1" applyAlignment="1">
      <alignment horizontal="right"/>
    </xf>
    <xf numFmtId="4" fontId="12" fillId="0" borderId="0" xfId="2" applyNumberFormat="1" applyFont="1" applyAlignment="1">
      <alignment horizontal="right"/>
    </xf>
    <xf numFmtId="167" fontId="9" fillId="0" borderId="0" xfId="2" applyNumberFormat="1" applyFont="1" applyAlignment="1">
      <alignment horizontal="right"/>
    </xf>
    <xf numFmtId="167" fontId="9" fillId="0" borderId="0" xfId="3" applyNumberFormat="1" applyFont="1"/>
    <xf numFmtId="167" fontId="9" fillId="0" borderId="2" xfId="1" applyNumberFormat="1" applyFont="1" applyBorder="1"/>
    <xf numFmtId="167" fontId="9" fillId="0" borderId="0" xfId="2" applyNumberFormat="1" applyFont="1"/>
    <xf numFmtId="167" fontId="9" fillId="2" borderId="0" xfId="1" applyNumberFormat="1" applyFont="1" applyFill="1"/>
    <xf numFmtId="167" fontId="9" fillId="0" borderId="0" xfId="1" applyNumberFormat="1" applyFont="1" applyBorder="1"/>
    <xf numFmtId="167" fontId="9" fillId="0" borderId="2" xfId="1" applyNumberFormat="1" applyFont="1" applyFill="1" applyBorder="1"/>
    <xf numFmtId="167" fontId="9" fillId="0" borderId="0" xfId="1" applyNumberFormat="1" applyFont="1"/>
    <xf numFmtId="167" fontId="9" fillId="0" borderId="4" xfId="2" applyNumberFormat="1" applyFont="1" applyBorder="1" applyAlignment="1">
      <alignment horizontal="right"/>
    </xf>
    <xf numFmtId="2" fontId="9" fillId="0" borderId="2" xfId="1" applyNumberFormat="1" applyFont="1" applyBorder="1"/>
  </cellXfs>
  <cellStyles count="4">
    <cellStyle name="Millares" xfId="1" builtinId="3"/>
    <cellStyle name="Normal" xfId="0" builtinId="0"/>
    <cellStyle name="Normal 2" xfId="3" xr:uid="{70DE4AB2-5797-49F8-B46F-014B5D255802}"/>
    <cellStyle name="Normal_Bal, Utl, Fluj y anex" xfId="2" xr:uid="{33279E94-E680-4C9C-B3F6-BEF2DC18F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35942</xdr:colOff>
      <xdr:row>0</xdr:row>
      <xdr:rowOff>62900</xdr:rowOff>
    </xdr:from>
    <xdr:to>
      <xdr:col>7</xdr:col>
      <xdr:colOff>403386</xdr:colOff>
      <xdr:row>2</xdr:row>
      <xdr:rowOff>134787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7D502F6-9082-4573-8CE0-7F653044A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2" y="62900"/>
          <a:ext cx="1140227" cy="413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26957</xdr:colOff>
      <xdr:row>73</xdr:row>
      <xdr:rowOff>35944</xdr:rowOff>
    </xdr:from>
    <xdr:to>
      <xdr:col>7</xdr:col>
      <xdr:colOff>1195117</xdr:colOff>
      <xdr:row>76</xdr:row>
      <xdr:rowOff>35944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B2544BB-1591-0F2D-F774-E6B635481E76}"/>
            </a:ext>
          </a:extLst>
        </xdr:cNvPr>
        <xdr:cNvSpPr txBox="1"/>
      </xdr:nvSpPr>
      <xdr:spPr>
        <a:xfrm>
          <a:off x="224646" y="11987123"/>
          <a:ext cx="1743254" cy="548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050">
              <a:latin typeface="Times New Roman" panose="02020603050405020304" pitchFamily="18" charset="0"/>
              <a:cs typeface="Times New Roman" panose="02020603050405020304" pitchFamily="18" charset="0"/>
            </a:rPr>
            <a:t>Lic. Mynor Gil</a:t>
          </a:r>
        </a:p>
        <a:p>
          <a:pPr algn="ctr"/>
          <a:r>
            <a:rPr lang="es-SV" sz="1050">
              <a:latin typeface="Times New Roman" panose="02020603050405020304" pitchFamily="18" charset="0"/>
              <a:cs typeface="Times New Roman" panose="02020603050405020304" pitchFamily="18" charset="0"/>
            </a:rPr>
            <a:t>Representante</a:t>
          </a:r>
          <a:r>
            <a:rPr lang="es-SV" sz="1050" baseline="0">
              <a:latin typeface="Times New Roman" panose="02020603050405020304" pitchFamily="18" charset="0"/>
              <a:cs typeface="Times New Roman" panose="02020603050405020304" pitchFamily="18" charset="0"/>
            </a:rPr>
            <a:t> legal</a:t>
          </a:r>
          <a:endParaRPr lang="es-SV" sz="10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1797170</xdr:colOff>
      <xdr:row>73</xdr:row>
      <xdr:rowOff>44930</xdr:rowOff>
    </xdr:from>
    <xdr:to>
      <xdr:col>8</xdr:col>
      <xdr:colOff>71886</xdr:colOff>
      <xdr:row>76</xdr:row>
      <xdr:rowOff>44930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9DC1E3B-1650-B0D5-D7CF-F1D410AF4FC5}"/>
            </a:ext>
          </a:extLst>
        </xdr:cNvPr>
        <xdr:cNvSpPr txBox="1"/>
      </xdr:nvSpPr>
      <xdr:spPr>
        <a:xfrm>
          <a:off x="2569953" y="11996109"/>
          <a:ext cx="1743254" cy="548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050">
              <a:latin typeface="Times New Roman" panose="02020603050405020304" pitchFamily="18" charset="0"/>
              <a:cs typeface="Times New Roman" panose="02020603050405020304" pitchFamily="18" charset="0"/>
            </a:rPr>
            <a:t>Licda. Jessica</a:t>
          </a:r>
          <a:r>
            <a:rPr lang="es-SV" sz="1050" baseline="0">
              <a:latin typeface="Times New Roman" panose="02020603050405020304" pitchFamily="18" charset="0"/>
              <a:cs typeface="Times New Roman" panose="02020603050405020304" pitchFamily="18" charset="0"/>
            </a:rPr>
            <a:t> López</a:t>
          </a:r>
          <a:endParaRPr lang="es-SV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SV" sz="1050">
              <a:latin typeface="Times New Roman" panose="02020603050405020304" pitchFamily="18" charset="0"/>
              <a:cs typeface="Times New Roman" panose="02020603050405020304" pitchFamily="18" charset="0"/>
            </a:rPr>
            <a:t>Contador</a:t>
          </a:r>
          <a:r>
            <a:rPr lang="es-SV" sz="1050" baseline="0">
              <a:latin typeface="Times New Roman" panose="02020603050405020304" pitchFamily="18" charset="0"/>
              <a:cs typeface="Times New Roman" panose="02020603050405020304" pitchFamily="18" charset="0"/>
            </a:rPr>
            <a:t> General</a:t>
          </a:r>
          <a:endParaRPr lang="es-SV" sz="10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123825</xdr:rowOff>
    </xdr:from>
    <xdr:to>
      <xdr:col>2</xdr:col>
      <xdr:colOff>473477</xdr:colOff>
      <xdr:row>2</xdr:row>
      <xdr:rowOff>156174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998F9799-FC96-4B79-8D43-53F3B1E5D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140227" cy="413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123825</xdr:rowOff>
    </xdr:from>
    <xdr:to>
      <xdr:col>2</xdr:col>
      <xdr:colOff>473477</xdr:colOff>
      <xdr:row>2</xdr:row>
      <xdr:rowOff>156174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64C8A7F-E16A-4203-9859-9CBE9633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140227" cy="413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FINANCIERA/Finanzas%202022/cierres%20del%20a&#241;o%202022/LaGeo/7-JULIO%20DEFINITIVO/LaGeo%20Hoja%20de%20Trabajo%20EF%20-%202022%2007%20(C&#237;a.%20014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BC Jul2022 con Cierre"/>
      <sheetName val="BC Jul2022 sin Cierre"/>
      <sheetName val="BC Jun2021 con Cierre"/>
      <sheetName val="BC Jun2021 sin cierre"/>
      <sheetName val="A1"/>
      <sheetName val="A2"/>
      <sheetName val="A2 (2)"/>
      <sheetName val="A3"/>
      <sheetName val="A4"/>
      <sheetName val="A4.1-2019"/>
      <sheetName val="A5"/>
      <sheetName val="Instrumentos Financieros"/>
      <sheetName val="ISR 2021"/>
      <sheetName val="ISR 2020"/>
      <sheetName val="ISR 2019"/>
      <sheetName val="Inventario de CP"/>
      <sheetName val="Intereses Arre"/>
      <sheetName val="Riesgo financiero"/>
      <sheetName val="Bancos"/>
    </sheetNames>
    <sheetDataSet>
      <sheetData sheetId="0">
        <row r="1">
          <cell r="A1" t="str">
            <v>LAGEO, S.A. DE C.V.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D13">
            <v>37689547.879999995</v>
          </cell>
          <cell r="F13">
            <v>29084076.960000001</v>
          </cell>
        </row>
        <row r="19">
          <cell r="D19">
            <v>4407278.91</v>
          </cell>
          <cell r="F19">
            <v>4127278.91</v>
          </cell>
        </row>
        <row r="31">
          <cell r="D31">
            <v>16944245.919999998</v>
          </cell>
          <cell r="F31">
            <v>20466258.479999997</v>
          </cell>
        </row>
        <row r="51">
          <cell r="D51">
            <v>3168781.05</v>
          </cell>
          <cell r="F51">
            <v>1855302.41</v>
          </cell>
        </row>
        <row r="68">
          <cell r="D68">
            <v>12627620.08</v>
          </cell>
          <cell r="F68">
            <v>12738560.369999999</v>
          </cell>
        </row>
        <row r="89">
          <cell r="D89">
            <v>357889184.02000004</v>
          </cell>
          <cell r="F89">
            <v>373560890.01000005</v>
          </cell>
        </row>
        <row r="109">
          <cell r="D109">
            <v>1729085.6199999999</v>
          </cell>
          <cell r="F109">
            <v>1611119.35</v>
          </cell>
        </row>
        <row r="120">
          <cell r="D120">
            <v>19375849.919999998</v>
          </cell>
          <cell r="F120">
            <v>31604930.330000002</v>
          </cell>
        </row>
        <row r="121">
          <cell r="D121">
            <v>0</v>
          </cell>
          <cell r="F121">
            <v>0</v>
          </cell>
        </row>
        <row r="129">
          <cell r="D129">
            <v>33060691.25</v>
          </cell>
          <cell r="F129">
            <v>1845192.94</v>
          </cell>
        </row>
        <row r="135">
          <cell r="D135">
            <v>6550339.4900000002</v>
          </cell>
          <cell r="F135">
            <v>43055058.390000001</v>
          </cell>
        </row>
        <row r="146">
          <cell r="D146">
            <v>8814230.6400000006</v>
          </cell>
          <cell r="F146">
            <v>6295553.8700000029</v>
          </cell>
        </row>
        <row r="148">
          <cell r="D148">
            <v>17881912.09</v>
          </cell>
          <cell r="F148">
            <v>17666508.859999999</v>
          </cell>
        </row>
        <row r="164">
          <cell r="D164">
            <v>4841589.0999999996</v>
          </cell>
          <cell r="F164">
            <v>6266449.46</v>
          </cell>
        </row>
        <row r="176">
          <cell r="D176">
            <v>13080386.020000001</v>
          </cell>
          <cell r="F176">
            <v>13229915.370000001</v>
          </cell>
        </row>
        <row r="199">
          <cell r="Z199">
            <v>229098816.70999986</v>
          </cell>
        </row>
        <row r="224">
          <cell r="Z224">
            <v>234701563.95000005</v>
          </cell>
        </row>
        <row r="247">
          <cell r="J247">
            <v>66808.169999999925</v>
          </cell>
        </row>
        <row r="267">
          <cell r="J267">
            <v>646032.75</v>
          </cell>
        </row>
        <row r="332">
          <cell r="D332">
            <v>69988.36</v>
          </cell>
          <cell r="F332">
            <v>289278.99</v>
          </cell>
        </row>
        <row r="333">
          <cell r="D333">
            <v>0</v>
          </cell>
          <cell r="F333">
            <v>408197.34</v>
          </cell>
        </row>
        <row r="339">
          <cell r="D339">
            <v>1623190.35</v>
          </cell>
          <cell r="F339">
            <v>3571315.14</v>
          </cell>
        </row>
        <row r="343">
          <cell r="D343">
            <v>14315572.73</v>
          </cell>
          <cell r="F343">
            <v>8012522.1600000001</v>
          </cell>
        </row>
        <row r="345">
          <cell r="D345">
            <v>15725411.939999999</v>
          </cell>
          <cell r="F345">
            <v>9007527.0700000003</v>
          </cell>
        </row>
        <row r="417">
          <cell r="D417">
            <v>1861361.82</v>
          </cell>
          <cell r="F417">
            <v>2810519.52</v>
          </cell>
        </row>
        <row r="442">
          <cell r="D442">
            <v>4006688.2199999997</v>
          </cell>
          <cell r="F442">
            <v>6943756.9699999997</v>
          </cell>
        </row>
        <row r="448">
          <cell r="D448">
            <v>0</v>
          </cell>
          <cell r="F448">
            <v>12709986.300000001</v>
          </cell>
        </row>
        <row r="458">
          <cell r="D458">
            <v>3150407.7</v>
          </cell>
          <cell r="F458">
            <v>7300219.6699999999</v>
          </cell>
        </row>
        <row r="466">
          <cell r="D466">
            <v>8381728.6600000001</v>
          </cell>
          <cell r="F466">
            <v>0</v>
          </cell>
        </row>
        <row r="467">
          <cell r="D467">
            <v>205792844.75</v>
          </cell>
        </row>
        <row r="469">
          <cell r="F469">
            <v>214174573.41</v>
          </cell>
        </row>
        <row r="475">
          <cell r="D475">
            <v>0</v>
          </cell>
          <cell r="F475">
            <v>3000000</v>
          </cell>
        </row>
        <row r="479">
          <cell r="F479">
            <v>0</v>
          </cell>
        </row>
        <row r="486">
          <cell r="D486">
            <v>370394930</v>
          </cell>
          <cell r="F486">
            <v>370394930</v>
          </cell>
        </row>
        <row r="495">
          <cell r="D495">
            <v>45111467.149999999</v>
          </cell>
          <cell r="F495">
            <v>31209510.66</v>
          </cell>
        </row>
        <row r="502">
          <cell r="D502">
            <v>74078986</v>
          </cell>
          <cell r="F502">
            <v>74078986</v>
          </cell>
        </row>
        <row r="509">
          <cell r="D509">
            <v>-3770669.95</v>
          </cell>
          <cell r="F509">
            <v>-2581203.1100000003</v>
          </cell>
        </row>
        <row r="526">
          <cell r="D526">
            <v>91401870.090000004</v>
          </cell>
          <cell r="F526">
            <v>75000704.350000009</v>
          </cell>
        </row>
        <row r="527">
          <cell r="D527">
            <v>98421844.980000004</v>
          </cell>
          <cell r="F527">
            <v>82911901.260000005</v>
          </cell>
        </row>
        <row r="552">
          <cell r="D552">
            <v>35131933.680000007</v>
          </cell>
          <cell r="F552">
            <v>33120473.919999998</v>
          </cell>
        </row>
        <row r="556">
          <cell r="D556">
            <v>28111958.790000007</v>
          </cell>
          <cell r="F556">
            <v>25209277.009999998</v>
          </cell>
        </row>
        <row r="577">
          <cell r="D577">
            <v>1286206.0900000001</v>
          </cell>
          <cell r="F577">
            <v>1121818.6499999999</v>
          </cell>
        </row>
        <row r="653">
          <cell r="D653">
            <v>10363027.790000001</v>
          </cell>
          <cell r="F653">
            <v>12091647.139999999</v>
          </cell>
        </row>
        <row r="679">
          <cell r="D679">
            <v>704794.06</v>
          </cell>
          <cell r="F679">
            <v>1065919.3399999999</v>
          </cell>
        </row>
        <row r="697">
          <cell r="D697">
            <v>1568657.9400000002</v>
          </cell>
          <cell r="F697">
            <v>8295382.6199999992</v>
          </cell>
        </row>
        <row r="713">
          <cell r="D713">
            <v>10462698.82</v>
          </cell>
          <cell r="F713">
            <v>10478052.940000001</v>
          </cell>
        </row>
        <row r="729">
          <cell r="D729">
            <v>7565457.3299999991</v>
          </cell>
          <cell r="F729">
            <v>7946652.9199999999</v>
          </cell>
        </row>
        <row r="735">
          <cell r="D735">
            <v>0</v>
          </cell>
          <cell r="F73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698F-2FFA-4CEB-ACD8-A802B223A016}">
  <sheetPr>
    <pageSetUpPr fitToPage="1"/>
  </sheetPr>
  <dimension ref="A4:Q78"/>
  <sheetViews>
    <sheetView showGridLines="0" tabSelected="1" zoomScale="106" zoomScaleNormal="106" workbookViewId="0">
      <selection activeCell="P67" sqref="P67"/>
    </sheetView>
  </sheetViews>
  <sheetFormatPr baseColWidth="10" defaultColWidth="10.7109375" defaultRowHeight="13.7" customHeight="1"/>
  <cols>
    <col min="1" max="1" width="0.7109375" style="2" customWidth="1"/>
    <col min="2" max="2" width="2.28515625" style="2" customWidth="1"/>
    <col min="3" max="3" width="2" style="2" customWidth="1"/>
    <col min="4" max="4" width="1.7109375" style="2" customWidth="1"/>
    <col min="5" max="5" width="1.5703125" style="2" customWidth="1"/>
    <col min="6" max="6" width="1.7109375" style="2" customWidth="1"/>
    <col min="7" max="7" width="1.42578125" style="2" customWidth="1"/>
    <col min="8" max="8" width="45.42578125" style="2" customWidth="1"/>
    <col min="9" max="9" width="3.7109375" style="2" customWidth="1"/>
    <col min="10" max="10" width="15.85546875" style="2" customWidth="1"/>
    <col min="11" max="11" width="2.7109375" style="2" customWidth="1"/>
    <col min="12" max="12" width="15.85546875" style="2" customWidth="1"/>
    <col min="13" max="13" width="2.28515625" style="2" customWidth="1"/>
    <col min="14" max="14" width="12.7109375" style="4" bestFit="1" customWidth="1"/>
    <col min="15" max="16384" width="10.7109375" style="2"/>
  </cols>
  <sheetData>
    <row r="4" spans="1:14" ht="15" customHeight="1">
      <c r="A4" s="1" t="str">
        <f>+[1]Índice!A1</f>
        <v>LAGEO, S.A. DE C.V.</v>
      </c>
    </row>
    <row r="5" spans="1:14" ht="15" customHeight="1">
      <c r="A5" s="5" t="s">
        <v>0</v>
      </c>
    </row>
    <row r="6" spans="1:14" ht="5.0999999999999996" customHeight="1">
      <c r="A6" s="5"/>
    </row>
    <row r="7" spans="1:14" ht="15" customHeight="1">
      <c r="A7" s="1" t="s">
        <v>1</v>
      </c>
    </row>
    <row r="8" spans="1:14" ht="5.0999999999999996" customHeight="1"/>
    <row r="9" spans="1:14" ht="15" customHeight="1">
      <c r="A9" s="5" t="s">
        <v>2</v>
      </c>
      <c r="J9" s="6"/>
      <c r="L9" s="6"/>
    </row>
    <row r="10" spans="1:14" ht="15" customHeight="1">
      <c r="A10" s="2" t="s">
        <v>3</v>
      </c>
    </row>
    <row r="11" spans="1:14" ht="15" customHeight="1" thickBot="1"/>
    <row r="12" spans="1:14" ht="13.7" customHeight="1" thickTop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ht="13.7" customHeight="1">
      <c r="A13" s="8" t="s">
        <v>4</v>
      </c>
      <c r="J13" s="9">
        <v>44773</v>
      </c>
      <c r="K13" s="10"/>
      <c r="L13" s="9">
        <v>44408</v>
      </c>
    </row>
    <row r="14" spans="1:14" ht="13.7" customHeight="1">
      <c r="A14" s="1" t="s">
        <v>5</v>
      </c>
      <c r="J14" s="11"/>
      <c r="L14" s="11"/>
    </row>
    <row r="15" spans="1:14" ht="13.7" customHeight="1">
      <c r="A15" s="12"/>
      <c r="B15" s="2" t="s">
        <v>6</v>
      </c>
      <c r="J15" s="13">
        <f>+[1]A5!D13</f>
        <v>37689547.879999995</v>
      </c>
      <c r="K15" s="14"/>
      <c r="L15" s="15">
        <f>+[1]A5!F13</f>
        <v>29084076.960000001</v>
      </c>
      <c r="M15" s="16"/>
      <c r="N15" s="18"/>
    </row>
    <row r="16" spans="1:14" ht="13.7" customHeight="1">
      <c r="A16" s="12"/>
      <c r="B16" s="2" t="s">
        <v>7</v>
      </c>
      <c r="J16" s="13">
        <f>+[1]A5!D31</f>
        <v>16944245.919999998</v>
      </c>
      <c r="K16" s="14"/>
      <c r="L16" s="15">
        <f>+[1]A5!F31</f>
        <v>20466258.479999997</v>
      </c>
      <c r="M16" s="16"/>
      <c r="N16" s="18"/>
    </row>
    <row r="17" spans="1:14" ht="13.7" customHeight="1">
      <c r="A17" s="12"/>
      <c r="B17" s="2" t="s">
        <v>8</v>
      </c>
      <c r="J17" s="13"/>
      <c r="K17" s="14"/>
      <c r="L17" s="15"/>
      <c r="M17" s="16"/>
      <c r="N17" s="18"/>
    </row>
    <row r="18" spans="1:14" ht="13.7" customHeight="1">
      <c r="A18" s="12"/>
      <c r="C18" s="19" t="s">
        <v>9</v>
      </c>
      <c r="J18" s="13">
        <f>+[1]A5!D51</f>
        <v>3168781.05</v>
      </c>
      <c r="K18" s="14"/>
      <c r="L18" s="13">
        <f>+[1]A5!F51+[1]A5!F64</f>
        <v>1855302.41</v>
      </c>
      <c r="M18" s="16"/>
      <c r="N18" s="18"/>
    </row>
    <row r="19" spans="1:14" ht="13.7" customHeight="1">
      <c r="A19" s="12"/>
      <c r="C19" s="19" t="s">
        <v>10</v>
      </c>
      <c r="J19" s="13">
        <f>+[1]A5!D68</f>
        <v>12627620.08</v>
      </c>
      <c r="K19" s="14"/>
      <c r="L19" s="13">
        <f>+[1]A5!F68-[1]A5!F64</f>
        <v>12738560.369999999</v>
      </c>
      <c r="M19" s="16"/>
      <c r="N19" s="18"/>
    </row>
    <row r="20" spans="1:14" ht="13.7" customHeight="1">
      <c r="A20" s="12"/>
      <c r="B20" s="19" t="s">
        <v>11</v>
      </c>
      <c r="C20" s="20"/>
      <c r="J20" s="13">
        <f>+[1]A5!D129</f>
        <v>33060691.25</v>
      </c>
      <c r="K20" s="14"/>
      <c r="L20" s="15">
        <f>+[1]A5!F129</f>
        <v>1845192.94</v>
      </c>
      <c r="M20" s="16"/>
      <c r="N20" s="18"/>
    </row>
    <row r="21" spans="1:14" ht="13.7" customHeight="1">
      <c r="A21" s="12"/>
      <c r="B21" s="2" t="s">
        <v>12</v>
      </c>
      <c r="J21" s="15">
        <f>+[1]A5!D146</f>
        <v>8814230.6400000006</v>
      </c>
      <c r="K21" s="14"/>
      <c r="L21" s="15">
        <f>+[1]A5!F146</f>
        <v>6295553.8700000029</v>
      </c>
      <c r="M21" s="16"/>
      <c r="N21" s="18"/>
    </row>
    <row r="22" spans="1:14" ht="13.7" customHeight="1">
      <c r="A22" s="12"/>
      <c r="B22" s="2" t="s">
        <v>13</v>
      </c>
      <c r="J22" s="21">
        <f>+[1]A5!D164</f>
        <v>4841589.0999999996</v>
      </c>
      <c r="K22" s="15"/>
      <c r="L22" s="22">
        <f>+[1]A5!F164</f>
        <v>6266449.46</v>
      </c>
      <c r="M22" s="16"/>
      <c r="N22" s="18"/>
    </row>
    <row r="23" spans="1:14" ht="13.7" customHeight="1">
      <c r="A23" s="23" t="s">
        <v>14</v>
      </c>
      <c r="B23" s="23"/>
      <c r="C23" s="23"/>
      <c r="D23" s="23"/>
      <c r="E23" s="23"/>
      <c r="F23" s="23"/>
      <c r="G23" s="23"/>
      <c r="H23" s="23"/>
      <c r="I23" s="24"/>
      <c r="J23" s="25">
        <f>SUM(J15:J22)</f>
        <v>117146705.91999999</v>
      </c>
      <c r="K23" s="26"/>
      <c r="L23" s="27">
        <f>SUM(L15:L22)</f>
        <v>78551394.48999998</v>
      </c>
      <c r="M23" s="16"/>
      <c r="N23" s="28"/>
    </row>
    <row r="24" spans="1:14" ht="5.0999999999999996" customHeight="1">
      <c r="A24" s="1"/>
      <c r="J24" s="29"/>
      <c r="K24" s="14"/>
      <c r="L24" s="14"/>
      <c r="M24" s="16"/>
    </row>
    <row r="25" spans="1:14" s="1" customFormat="1" ht="14.25" customHeight="1">
      <c r="A25" s="1" t="s">
        <v>15</v>
      </c>
      <c r="J25" s="30"/>
      <c r="K25" s="31"/>
      <c r="L25" s="31"/>
      <c r="M25" s="16"/>
      <c r="N25" s="32"/>
    </row>
    <row r="26" spans="1:14" s="1" customFormat="1" ht="14.25" customHeight="1">
      <c r="B26" s="2" t="s">
        <v>16</v>
      </c>
      <c r="C26" s="2"/>
      <c r="D26" s="2"/>
      <c r="E26" s="2"/>
      <c r="F26" s="2"/>
      <c r="G26" s="2"/>
      <c r="H26" s="2"/>
      <c r="I26" s="2"/>
      <c r="J26" s="29">
        <f>+[1]A5!D89</f>
        <v>357889184.02000004</v>
      </c>
      <c r="K26" s="14"/>
      <c r="L26" s="14">
        <f>+[1]A5!F89</f>
        <v>373560890.01000005</v>
      </c>
      <c r="M26" s="16"/>
      <c r="N26" s="18"/>
    </row>
    <row r="27" spans="1:14" s="1" customFormat="1" ht="14.25" customHeight="1">
      <c r="B27" s="2" t="s">
        <v>17</v>
      </c>
      <c r="C27" s="2"/>
      <c r="D27" s="2"/>
      <c r="E27" s="2"/>
      <c r="F27" s="2"/>
      <c r="G27" s="2"/>
      <c r="H27" s="2"/>
      <c r="I27" s="2"/>
      <c r="J27" s="14">
        <f>+[1]A5!D19</f>
        <v>4407278.91</v>
      </c>
      <c r="K27" s="14"/>
      <c r="L27" s="14">
        <f>+[1]A5!F19</f>
        <v>4127278.91</v>
      </c>
      <c r="M27" s="16"/>
      <c r="N27" s="18"/>
    </row>
    <row r="28" spans="1:14" s="1" customFormat="1" ht="14.25" customHeight="1">
      <c r="B28" s="33" t="s">
        <v>18</v>
      </c>
      <c r="C28" s="2"/>
      <c r="D28" s="2"/>
      <c r="E28" s="2"/>
      <c r="F28" s="2"/>
      <c r="G28" s="2"/>
      <c r="H28" s="2"/>
      <c r="I28" s="2"/>
      <c r="J28" s="29">
        <f>+[1]A5!D135</f>
        <v>6550339.4900000002</v>
      </c>
      <c r="K28" s="14"/>
      <c r="L28" s="14">
        <f>+[1]A5!F135</f>
        <v>43055058.390000001</v>
      </c>
      <c r="M28" s="16"/>
      <c r="N28" s="18"/>
    </row>
    <row r="29" spans="1:14" ht="13.7" customHeight="1">
      <c r="B29" s="2" t="s">
        <v>12</v>
      </c>
      <c r="J29" s="15">
        <f>+[1]A5!D148</f>
        <v>17881912.09</v>
      </c>
      <c r="K29" s="14"/>
      <c r="L29" s="15">
        <f>+[1]A5!F148</f>
        <v>17666508.859999999</v>
      </c>
      <c r="M29" s="16"/>
      <c r="N29" s="18"/>
    </row>
    <row r="30" spans="1:14" ht="13.7" customHeight="1">
      <c r="B30" s="2" t="s">
        <v>19</v>
      </c>
      <c r="J30" s="15">
        <f>+[1]A5!D176</f>
        <v>13080386.020000001</v>
      </c>
      <c r="K30" s="14"/>
      <c r="L30" s="15">
        <f>+[1]A5!F176</f>
        <v>13229915.370000001</v>
      </c>
      <c r="M30" s="16"/>
      <c r="N30" s="18"/>
    </row>
    <row r="31" spans="1:14" ht="13.7" customHeight="1">
      <c r="B31" s="2" t="s">
        <v>20</v>
      </c>
      <c r="J31" s="34">
        <f>+[1]A5!Z199</f>
        <v>229098816.70999986</v>
      </c>
      <c r="K31" s="14"/>
      <c r="L31" s="35">
        <f>+[1]A5!Z224</f>
        <v>234701563.95000005</v>
      </c>
      <c r="M31" s="16"/>
      <c r="N31" s="18"/>
    </row>
    <row r="32" spans="1:14" ht="13.7" customHeight="1">
      <c r="B32" s="2" t="s">
        <v>21</v>
      </c>
      <c r="J32" s="21">
        <f>+[1]A5!J247</f>
        <v>66808.169999999925</v>
      </c>
      <c r="K32" s="14"/>
      <c r="L32" s="22">
        <f>+[1]A5!J267</f>
        <v>646032.75</v>
      </c>
      <c r="M32" s="16"/>
      <c r="N32" s="18"/>
    </row>
    <row r="33" spans="1:14" ht="13.7" customHeight="1">
      <c r="A33" s="1" t="s">
        <v>22</v>
      </c>
      <c r="B33" s="1"/>
      <c r="H33" s="36"/>
      <c r="J33" s="25">
        <f>SUM(J26:J32)</f>
        <v>628974725.40999985</v>
      </c>
      <c r="K33" s="37"/>
      <c r="L33" s="27">
        <f>SUM(L26:L32)</f>
        <v>686987248.24000013</v>
      </c>
      <c r="M33" s="16"/>
    </row>
    <row r="34" spans="1:14" ht="15.75" customHeight="1" thickBot="1">
      <c r="A34" s="23" t="s">
        <v>23</v>
      </c>
      <c r="B34" s="23"/>
      <c r="C34" s="23"/>
      <c r="D34" s="23"/>
      <c r="E34" s="23"/>
      <c r="F34" s="23"/>
      <c r="G34" s="23"/>
      <c r="H34" s="23"/>
      <c r="I34" s="24"/>
      <c r="J34" s="38">
        <f>+J23+J33</f>
        <v>746121431.3299998</v>
      </c>
      <c r="K34" s="26"/>
      <c r="L34" s="39">
        <f>+L23+L33</f>
        <v>765538642.73000014</v>
      </c>
      <c r="M34" s="16"/>
    </row>
    <row r="35" spans="1:14" ht="13.7" customHeight="1" thickTop="1">
      <c r="A35" s="1"/>
      <c r="J35" s="13"/>
      <c r="K35" s="15"/>
      <c r="L35" s="15"/>
      <c r="M35" s="16"/>
    </row>
    <row r="36" spans="1:14" ht="13.7" customHeight="1">
      <c r="A36" s="8" t="s">
        <v>24</v>
      </c>
      <c r="J36" s="29"/>
      <c r="K36" s="14"/>
      <c r="L36" s="29"/>
      <c r="M36" s="16"/>
    </row>
    <row r="37" spans="1:14" ht="13.7" customHeight="1">
      <c r="A37" s="1" t="s">
        <v>25</v>
      </c>
      <c r="J37" s="29"/>
      <c r="K37" s="14"/>
      <c r="L37" s="14"/>
      <c r="M37" s="16"/>
    </row>
    <row r="38" spans="1:14" ht="12.75">
      <c r="B38" s="2" t="s">
        <v>26</v>
      </c>
      <c r="J38" s="15">
        <f>+[1]A5!D339</f>
        <v>1623190.35</v>
      </c>
      <c r="K38" s="14"/>
      <c r="L38" s="15">
        <f>+[1]A5!F339</f>
        <v>3571315.14</v>
      </c>
      <c r="M38" s="16"/>
      <c r="N38" s="18"/>
    </row>
    <row r="39" spans="1:14" ht="12.75">
      <c r="B39" s="2" t="s">
        <v>27</v>
      </c>
      <c r="J39" s="15">
        <f>+[1]A5!D343</f>
        <v>14315572.73</v>
      </c>
      <c r="K39" s="14"/>
      <c r="L39" s="15">
        <f>+[1]A5!F343</f>
        <v>8012522.1600000001</v>
      </c>
      <c r="M39" s="16"/>
      <c r="N39" s="18"/>
    </row>
    <row r="40" spans="1:14" ht="12.75">
      <c r="A40" s="12"/>
      <c r="B40" s="2" t="s">
        <v>28</v>
      </c>
      <c r="J40" s="15">
        <f>+[1]A5!D109</f>
        <v>1729085.6199999999</v>
      </c>
      <c r="K40" s="14"/>
      <c r="L40" s="15">
        <f>+[1]A5!F109</f>
        <v>1611119.35</v>
      </c>
      <c r="M40" s="16"/>
      <c r="N40" s="18"/>
    </row>
    <row r="41" spans="1:14" ht="12.75">
      <c r="A41" s="12"/>
      <c r="B41" s="2" t="s">
        <v>29</v>
      </c>
      <c r="J41" s="15">
        <f>+[1]A5!D120</f>
        <v>19375849.919999998</v>
      </c>
      <c r="K41" s="14"/>
      <c r="L41" s="15">
        <f>+[1]A5!F120</f>
        <v>31604930.330000002</v>
      </c>
      <c r="M41" s="16"/>
      <c r="N41" s="18"/>
    </row>
    <row r="42" spans="1:14" ht="12.75">
      <c r="A42" s="12"/>
      <c r="B42" s="2" t="s">
        <v>30</v>
      </c>
      <c r="J42" s="15">
        <f>+[1]A5!D466</f>
        <v>8381728.6600000001</v>
      </c>
      <c r="K42" s="14"/>
      <c r="L42" s="15">
        <f>+[1]A5!F466</f>
        <v>0</v>
      </c>
      <c r="M42" s="16"/>
      <c r="N42" s="18"/>
    </row>
    <row r="43" spans="1:14" ht="12.75">
      <c r="A43" s="12"/>
      <c r="B43" s="2" t="s">
        <v>31</v>
      </c>
      <c r="J43" s="15">
        <f>+[1]A5!D475</f>
        <v>0</v>
      </c>
      <c r="K43" s="14"/>
      <c r="L43" s="15">
        <f>+[1]A5!F475</f>
        <v>3000000</v>
      </c>
      <c r="M43" s="16"/>
      <c r="N43" s="18"/>
    </row>
    <row r="44" spans="1:14" ht="12.75">
      <c r="A44" s="12"/>
      <c r="B44" s="2" t="s">
        <v>32</v>
      </c>
      <c r="J44" s="15">
        <f>+[1]A5!D332</f>
        <v>69988.36</v>
      </c>
      <c r="K44" s="14"/>
      <c r="L44" s="15">
        <f>+[1]A5!F332</f>
        <v>289278.99</v>
      </c>
      <c r="M44" s="16"/>
      <c r="N44" s="18"/>
    </row>
    <row r="45" spans="1:14" ht="12.75">
      <c r="A45" s="12"/>
      <c r="B45" s="2" t="s">
        <v>33</v>
      </c>
      <c r="J45" s="15">
        <f>+[1]A5!D448</f>
        <v>0</v>
      </c>
      <c r="K45" s="14"/>
      <c r="L45" s="15">
        <f>+[1]A5!F448</f>
        <v>12709986.300000001</v>
      </c>
      <c r="M45" s="16"/>
      <c r="N45" s="18"/>
    </row>
    <row r="46" spans="1:14" ht="12.75">
      <c r="A46" s="12"/>
      <c r="B46" s="2" t="s">
        <v>34</v>
      </c>
      <c r="J46" s="15">
        <f>+[1]A5!D442</f>
        <v>4006688.2199999997</v>
      </c>
      <c r="K46" s="14"/>
      <c r="L46" s="15">
        <f>+[1]A5!F442</f>
        <v>6943756.9699999997</v>
      </c>
      <c r="M46" s="16"/>
      <c r="N46" s="18"/>
    </row>
    <row r="47" spans="1:14" ht="13.7" customHeight="1">
      <c r="A47" s="23" t="s">
        <v>35</v>
      </c>
      <c r="B47" s="23"/>
      <c r="C47" s="23"/>
      <c r="D47" s="23"/>
      <c r="E47" s="23"/>
      <c r="F47" s="23"/>
      <c r="G47" s="23"/>
      <c r="H47" s="23"/>
      <c r="I47" s="24"/>
      <c r="J47" s="40">
        <f>SUM(J38:J46)</f>
        <v>49502103.859999999</v>
      </c>
      <c r="K47" s="26"/>
      <c r="L47" s="40">
        <f>SUM(L38:L46)</f>
        <v>67742909.24000001</v>
      </c>
      <c r="M47" s="16"/>
    </row>
    <row r="48" spans="1:14" ht="5.0999999999999996" customHeight="1">
      <c r="A48" s="1"/>
      <c r="J48" s="14"/>
      <c r="K48" s="14"/>
      <c r="L48" s="14"/>
      <c r="M48" s="16"/>
    </row>
    <row r="49" spans="1:14" ht="13.7" customHeight="1">
      <c r="A49" s="1" t="s">
        <v>36</v>
      </c>
      <c r="J49" s="14"/>
      <c r="K49" s="14"/>
      <c r="L49" s="14"/>
      <c r="M49" s="16"/>
    </row>
    <row r="50" spans="1:14" ht="12.75">
      <c r="B50" s="2" t="s">
        <v>37</v>
      </c>
      <c r="H50" s="41"/>
      <c r="J50" s="15">
        <f>+[1]A5!D458</f>
        <v>3150407.7</v>
      </c>
      <c r="K50" s="15"/>
      <c r="L50" s="15">
        <f>+[1]A5!F458</f>
        <v>7300219.6699999999</v>
      </c>
      <c r="M50" s="16"/>
      <c r="N50" s="18"/>
    </row>
    <row r="51" spans="1:14" ht="12.75">
      <c r="B51" s="2" t="s">
        <v>38</v>
      </c>
      <c r="H51" s="41"/>
      <c r="J51" s="15">
        <f>+[1]A5!D467</f>
        <v>205792844.75</v>
      </c>
      <c r="K51" s="15"/>
      <c r="L51" s="15">
        <f>+[1]A5!F469</f>
        <v>214174573.41</v>
      </c>
      <c r="M51" s="16"/>
      <c r="N51" s="18"/>
    </row>
    <row r="52" spans="1:14" ht="12.75">
      <c r="B52" s="2" t="s">
        <v>39</v>
      </c>
      <c r="H52" s="41"/>
      <c r="J52" s="15">
        <f>+[1]A5!D417</f>
        <v>1861361.82</v>
      </c>
      <c r="K52" s="14"/>
      <c r="L52" s="15">
        <f>+[1]A5!F417</f>
        <v>2810519.52</v>
      </c>
      <c r="M52" s="16"/>
      <c r="N52" s="18"/>
    </row>
    <row r="53" spans="1:14" ht="12.75">
      <c r="B53" s="2" t="s">
        <v>31</v>
      </c>
      <c r="H53" s="41"/>
      <c r="J53" s="15">
        <v>0</v>
      </c>
      <c r="K53" s="15"/>
      <c r="L53" s="15">
        <f>+[1]A5!F479</f>
        <v>0</v>
      </c>
      <c r="M53" s="16"/>
      <c r="N53" s="18"/>
    </row>
    <row r="54" spans="1:14" ht="12.75">
      <c r="B54" s="2" t="s">
        <v>32</v>
      </c>
      <c r="H54" s="41"/>
      <c r="J54" s="15">
        <f>+[1]A5!D333</f>
        <v>0</v>
      </c>
      <c r="K54" s="15"/>
      <c r="L54" s="15">
        <f>+[1]A5!F333</f>
        <v>408197.34</v>
      </c>
      <c r="M54" s="16"/>
      <c r="N54" s="18"/>
    </row>
    <row r="55" spans="1:14" ht="12.75">
      <c r="B55" s="2" t="s">
        <v>29</v>
      </c>
      <c r="H55" s="41"/>
      <c r="J55" s="22">
        <f>+[1]A5!D121</f>
        <v>0</v>
      </c>
      <c r="K55" s="15"/>
      <c r="L55" s="22">
        <f>+[1]A5!F121</f>
        <v>0</v>
      </c>
      <c r="M55" s="16"/>
      <c r="N55" s="18"/>
    </row>
    <row r="56" spans="1:14" ht="13.7" customHeight="1">
      <c r="A56" s="23" t="s">
        <v>40</v>
      </c>
      <c r="B56" s="23"/>
      <c r="C56" s="23"/>
      <c r="D56" s="23"/>
      <c r="E56" s="23"/>
      <c r="F56" s="23"/>
      <c r="G56" s="23"/>
      <c r="H56" s="23"/>
      <c r="I56" s="24"/>
      <c r="J56" s="42">
        <f>SUM(J50:J55)</f>
        <v>210804614.26999998</v>
      </c>
      <c r="K56" s="37"/>
      <c r="L56" s="42">
        <f>SUM(L50:L55)</f>
        <v>224693509.94</v>
      </c>
      <c r="M56" s="16"/>
    </row>
    <row r="57" spans="1:14" ht="5.0999999999999996" customHeight="1">
      <c r="J57" s="37"/>
      <c r="K57" s="37"/>
      <c r="L57" s="37"/>
      <c r="M57" s="16"/>
    </row>
    <row r="58" spans="1:14" ht="13.7" customHeight="1">
      <c r="A58" s="23" t="s">
        <v>41</v>
      </c>
      <c r="B58" s="23"/>
      <c r="C58" s="23"/>
      <c r="D58" s="23"/>
      <c r="E58" s="23"/>
      <c r="F58" s="23"/>
      <c r="G58" s="23"/>
      <c r="H58" s="23"/>
      <c r="I58" s="24"/>
      <c r="J58" s="43">
        <f>+J47+J56</f>
        <v>260306718.13</v>
      </c>
      <c r="K58" s="26"/>
      <c r="L58" s="43">
        <f>+L47+L56</f>
        <v>292436419.18000001</v>
      </c>
      <c r="M58" s="16"/>
    </row>
    <row r="59" spans="1:14" ht="13.7" customHeight="1">
      <c r="A59" s="12"/>
      <c r="J59" s="14"/>
      <c r="K59" s="14"/>
      <c r="L59" s="14"/>
      <c r="M59" s="16"/>
    </row>
    <row r="60" spans="1:14" ht="13.7" customHeight="1">
      <c r="A60" s="24" t="s">
        <v>42</v>
      </c>
      <c r="J60" s="14"/>
      <c r="K60" s="14"/>
      <c r="L60" s="14"/>
      <c r="M60" s="16"/>
    </row>
    <row r="61" spans="1:14" ht="13.7" customHeight="1">
      <c r="A61" s="12"/>
      <c r="B61" s="2" t="s">
        <v>43</v>
      </c>
      <c r="J61" s="15"/>
      <c r="K61" s="14"/>
      <c r="L61" s="15"/>
      <c r="M61" s="16"/>
    </row>
    <row r="62" spans="1:14" ht="13.7" customHeight="1">
      <c r="A62" s="12"/>
      <c r="B62" s="2" t="s">
        <v>44</v>
      </c>
      <c r="J62" s="15">
        <f>+[1]A5!D486</f>
        <v>370394930</v>
      </c>
      <c r="K62" s="14"/>
      <c r="L62" s="15">
        <f>+[1]A5!F486</f>
        <v>370394930</v>
      </c>
      <c r="M62" s="16"/>
      <c r="N62" s="18"/>
    </row>
    <row r="63" spans="1:14" ht="13.7" customHeight="1">
      <c r="A63" s="12"/>
      <c r="B63" s="2" t="s">
        <v>45</v>
      </c>
      <c r="J63" s="15">
        <f>+[1]A5!D502</f>
        <v>74078986</v>
      </c>
      <c r="K63" s="14"/>
      <c r="L63" s="15">
        <f>+[1]A5!F502</f>
        <v>74078986</v>
      </c>
      <c r="M63" s="16"/>
      <c r="N63" s="18"/>
    </row>
    <row r="64" spans="1:14" ht="13.7" customHeight="1">
      <c r="B64" s="2" t="s">
        <v>46</v>
      </c>
      <c r="J64" s="35">
        <f>+[1]A5!D495</f>
        <v>45111467.149999999</v>
      </c>
      <c r="K64" s="14"/>
      <c r="L64" s="35">
        <f>+[1]A5!F495</f>
        <v>31209510.66</v>
      </c>
      <c r="M64" s="16"/>
      <c r="N64" s="18"/>
    </row>
    <row r="65" spans="1:17" ht="13.7" customHeight="1">
      <c r="B65" s="2" t="s">
        <v>47</v>
      </c>
      <c r="J65" s="22">
        <f>+[1]A5!D509</f>
        <v>-3770669.95</v>
      </c>
      <c r="K65" s="14"/>
      <c r="L65" s="22">
        <f>+[1]A5!F509</f>
        <v>-2581203.1100000003</v>
      </c>
      <c r="M65" s="16"/>
      <c r="N65" s="18"/>
    </row>
    <row r="66" spans="1:17" ht="18" customHeight="1">
      <c r="A66" s="23" t="s">
        <v>48</v>
      </c>
      <c r="B66" s="23"/>
      <c r="C66" s="23"/>
      <c r="D66" s="23"/>
      <c r="E66" s="23"/>
      <c r="F66" s="23"/>
      <c r="G66" s="23"/>
      <c r="H66" s="23"/>
      <c r="I66" s="24"/>
      <c r="J66" s="43">
        <f>SUM(J62:J65)</f>
        <v>485814713.19999999</v>
      </c>
      <c r="K66" s="31"/>
      <c r="L66" s="43">
        <f>SUM(L62:L65)</f>
        <v>473102223.55000001</v>
      </c>
      <c r="M66" s="14"/>
    </row>
    <row r="67" spans="1:17" ht="18" customHeight="1" thickBot="1">
      <c r="A67" s="23" t="s">
        <v>49</v>
      </c>
      <c r="B67" s="23"/>
      <c r="C67" s="23"/>
      <c r="D67" s="23"/>
      <c r="E67" s="23"/>
      <c r="F67" s="23"/>
      <c r="G67" s="23"/>
      <c r="H67" s="23"/>
      <c r="I67" s="24"/>
      <c r="J67" s="44">
        <f>+J58+J66</f>
        <v>746121431.32999992</v>
      </c>
      <c r="K67" s="31"/>
      <c r="L67" s="44">
        <f>+L58+L66</f>
        <v>765538642.73000002</v>
      </c>
      <c r="M67" s="14"/>
    </row>
    <row r="68" spans="1:17" ht="18" customHeight="1" thickTop="1">
      <c r="A68" s="24"/>
      <c r="B68" s="24"/>
      <c r="C68" s="24"/>
      <c r="D68" s="24"/>
      <c r="E68" s="24"/>
      <c r="F68" s="24"/>
      <c r="G68" s="24"/>
      <c r="H68" s="24"/>
      <c r="I68" s="24"/>
      <c r="J68" s="62"/>
      <c r="K68" s="31"/>
      <c r="L68" s="62"/>
      <c r="M68" s="14"/>
    </row>
    <row r="69" spans="1:17" ht="18" customHeight="1">
      <c r="A69" s="24"/>
      <c r="B69" s="24"/>
      <c r="C69" s="24"/>
      <c r="D69" s="24"/>
      <c r="E69" s="24"/>
      <c r="F69" s="24"/>
      <c r="G69" s="24"/>
      <c r="H69" s="24"/>
      <c r="I69" s="24"/>
      <c r="J69" s="62"/>
      <c r="K69" s="31"/>
      <c r="L69" s="62"/>
      <c r="M69" s="14"/>
    </row>
    <row r="70" spans="1:17" ht="18" customHeight="1">
      <c r="A70" s="24"/>
      <c r="B70" s="24"/>
      <c r="C70" s="24"/>
      <c r="D70" s="24"/>
      <c r="E70" s="24"/>
      <c r="F70" s="24"/>
      <c r="G70" s="24"/>
      <c r="H70" s="24"/>
      <c r="I70" s="24"/>
      <c r="J70" s="62"/>
      <c r="K70" s="31"/>
      <c r="L70" s="62"/>
      <c r="M70" s="14"/>
    </row>
    <row r="71" spans="1:17" ht="18" customHeight="1">
      <c r="A71" s="24"/>
      <c r="B71" s="24"/>
      <c r="C71" s="24"/>
      <c r="D71" s="24"/>
      <c r="E71" s="24"/>
      <c r="F71" s="24"/>
      <c r="G71" s="24"/>
      <c r="H71" s="24"/>
      <c r="I71" s="24"/>
      <c r="J71" s="62"/>
      <c r="K71" s="31"/>
      <c r="L71" s="62"/>
      <c r="M71" s="14"/>
    </row>
    <row r="72" spans="1:17" s="3" customFormat="1" ht="20.100000000000001" customHeight="1">
      <c r="A72" s="2"/>
      <c r="B72" s="2"/>
      <c r="C72" s="2"/>
      <c r="D72" s="2"/>
      <c r="E72" s="2"/>
      <c r="F72" s="2"/>
      <c r="G72" s="2"/>
      <c r="H72" s="2"/>
      <c r="I72" s="2"/>
      <c r="J72" s="14"/>
      <c r="K72" s="14"/>
      <c r="L72" s="14"/>
      <c r="M72" s="14"/>
      <c r="N72" s="4"/>
      <c r="O72" s="2"/>
      <c r="P72" s="2"/>
      <c r="Q72" s="2"/>
    </row>
    <row r="73" spans="1:17" s="3" customFormat="1" ht="20.100000000000001" customHeight="1">
      <c r="A73" s="2"/>
      <c r="B73" s="2"/>
      <c r="C73" s="2"/>
      <c r="D73" s="2"/>
      <c r="E73" s="2"/>
      <c r="F73" s="2"/>
      <c r="G73" s="2"/>
      <c r="H73" s="2"/>
      <c r="I73" s="2"/>
      <c r="J73" s="53" t="s">
        <v>50</v>
      </c>
      <c r="K73" s="54"/>
      <c r="L73" s="55"/>
      <c r="M73" s="14"/>
      <c r="N73" s="4"/>
      <c r="O73" s="2"/>
      <c r="P73" s="2"/>
      <c r="Q73" s="2"/>
    </row>
    <row r="74" spans="1:17" s="47" customFormat="1" ht="16.5" customHeight="1">
      <c r="A74" s="45"/>
      <c r="B74" s="45"/>
      <c r="C74" s="45"/>
      <c r="D74" s="45"/>
      <c r="E74" s="45"/>
      <c r="F74" s="45"/>
      <c r="G74" s="45"/>
      <c r="H74" s="46"/>
      <c r="J74" s="56"/>
      <c r="K74" s="57"/>
      <c r="L74" s="58"/>
    </row>
    <row r="75" spans="1:17" s="47" customFormat="1" ht="12.75">
      <c r="A75" s="48"/>
      <c r="B75" s="49"/>
      <c r="C75" s="49"/>
      <c r="D75" s="49"/>
      <c r="E75" s="48"/>
      <c r="F75" s="49"/>
      <c r="G75" s="49"/>
      <c r="H75" s="49"/>
      <c r="J75" s="56"/>
      <c r="K75" s="57"/>
      <c r="L75" s="58"/>
    </row>
    <row r="76" spans="1:17" s="47" customFormat="1" ht="14.25" customHeight="1">
      <c r="A76" s="48"/>
      <c r="B76" s="49"/>
      <c r="C76" s="49"/>
      <c r="D76" s="49"/>
      <c r="E76" s="48"/>
      <c r="F76" s="49"/>
      <c r="G76" s="49"/>
      <c r="H76" s="49"/>
      <c r="J76" s="59"/>
      <c r="K76" s="60"/>
      <c r="L76" s="61"/>
    </row>
    <row r="77" spans="1:17" s="47" customFormat="1" ht="6" customHeight="1" thickBot="1">
      <c r="A77" s="50"/>
      <c r="B77" s="50"/>
      <c r="C77" s="50"/>
      <c r="D77" s="50"/>
      <c r="E77" s="50"/>
      <c r="F77" s="50"/>
      <c r="G77" s="50"/>
      <c r="H77" s="51"/>
      <c r="I77" s="50"/>
      <c r="J77" s="52"/>
      <c r="K77" s="52"/>
      <c r="L77" s="52"/>
      <c r="M77" s="52"/>
    </row>
    <row r="78" spans="1:17" s="47" customFormat="1" ht="12.75"/>
  </sheetData>
  <mergeCells count="12">
    <mergeCell ref="J73:L76"/>
    <mergeCell ref="A67:H67"/>
    <mergeCell ref="B75:D75"/>
    <mergeCell ref="F75:H75"/>
    <mergeCell ref="B76:D76"/>
    <mergeCell ref="F76:H76"/>
    <mergeCell ref="A23:H23"/>
    <mergeCell ref="A34:H34"/>
    <mergeCell ref="A47:H47"/>
    <mergeCell ref="A56:H56"/>
    <mergeCell ref="A58:H58"/>
    <mergeCell ref="A66:H66"/>
  </mergeCells>
  <printOptions horizontalCentered="1"/>
  <pageMargins left="0.70866141732283472" right="0.70866141732283472" top="0.74803149606299213" bottom="0.74803149606299213" header="0.31496062992125984" footer="0.31496062992125984"/>
  <pageSetup scale="80" firstPageNumber="2" orientation="portrait" blackAndWhite="1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D254-A72A-4161-B25B-B258D8ECF1F7}">
  <sheetPr>
    <pageSetUpPr fitToPage="1"/>
  </sheetPr>
  <dimension ref="A4:T40"/>
  <sheetViews>
    <sheetView showGridLines="0" topLeftCell="A13" zoomScaleNormal="100" workbookViewId="0">
      <selection activeCell="O31" sqref="O31"/>
    </sheetView>
  </sheetViews>
  <sheetFormatPr baseColWidth="10" defaultColWidth="10.7109375" defaultRowHeight="15" customHeight="1"/>
  <cols>
    <col min="1" max="1" width="1.140625" style="63" customWidth="1"/>
    <col min="2" max="8" width="9.85546875" style="63" customWidth="1"/>
    <col min="9" max="9" width="3.7109375" style="67" customWidth="1"/>
    <col min="10" max="10" width="14.42578125" style="67" bestFit="1" customWidth="1"/>
    <col min="11" max="11" width="3.7109375" style="67" customWidth="1"/>
    <col min="12" max="12" width="17.85546875" style="67" bestFit="1" customWidth="1"/>
    <col min="13" max="13" width="15.5703125" style="63" bestFit="1" customWidth="1"/>
    <col min="14" max="15" width="10.7109375" style="65"/>
    <col min="16" max="16" width="18.42578125" style="63" bestFit="1" customWidth="1"/>
    <col min="17" max="16384" width="10.7109375" style="63"/>
  </cols>
  <sheetData>
    <row r="4" spans="1:16" ht="15" customHeight="1">
      <c r="A4" s="1" t="str">
        <f>+[1]Índice!A1</f>
        <v>LAGEO, S.A. DE C.V.</v>
      </c>
      <c r="I4" s="64"/>
      <c r="J4" s="64"/>
      <c r="K4" s="64"/>
      <c r="L4" s="64"/>
    </row>
    <row r="5" spans="1:16" ht="15" customHeight="1">
      <c r="A5" s="68" t="s">
        <v>0</v>
      </c>
    </row>
    <row r="6" spans="1:16" ht="5.0999999999999996" customHeight="1">
      <c r="A6" s="68"/>
    </row>
    <row r="7" spans="1:16" ht="15" customHeight="1">
      <c r="A7" s="66" t="s">
        <v>51</v>
      </c>
    </row>
    <row r="8" spans="1:16" ht="5.0999999999999996" customHeight="1"/>
    <row r="9" spans="1:16" ht="15" customHeight="1">
      <c r="A9" s="68" t="s">
        <v>52</v>
      </c>
    </row>
    <row r="10" spans="1:16" ht="15" customHeight="1">
      <c r="A10" s="63" t="s">
        <v>3</v>
      </c>
      <c r="I10" s="64"/>
      <c r="J10" s="64"/>
      <c r="K10" s="64"/>
      <c r="L10" s="64"/>
    </row>
    <row r="11" spans="1:16" ht="5.0999999999999996" customHeight="1" thickBot="1"/>
    <row r="12" spans="1:16" ht="15" customHeight="1" thickTop="1">
      <c r="A12" s="69"/>
      <c r="B12" s="69"/>
      <c r="C12" s="69"/>
      <c r="D12" s="69"/>
      <c r="E12" s="69"/>
      <c r="F12" s="69"/>
      <c r="G12" s="69"/>
      <c r="H12" s="69"/>
      <c r="I12" s="70"/>
      <c r="J12" s="70"/>
      <c r="K12" s="70"/>
      <c r="L12" s="70"/>
    </row>
    <row r="13" spans="1:16" ht="15" customHeight="1">
      <c r="A13" s="71"/>
      <c r="B13" s="72"/>
      <c r="C13" s="72"/>
      <c r="D13" s="72"/>
      <c r="E13" s="72"/>
      <c r="F13" s="72"/>
      <c r="G13" s="72"/>
      <c r="H13" s="72"/>
      <c r="I13" s="73"/>
      <c r="J13" s="74">
        <v>2022</v>
      </c>
      <c r="K13" s="75"/>
      <c r="L13" s="74">
        <v>2021</v>
      </c>
    </row>
    <row r="14" spans="1:16" ht="15" customHeight="1">
      <c r="A14" s="71"/>
      <c r="B14" s="72"/>
      <c r="C14" s="72"/>
      <c r="D14" s="72"/>
      <c r="E14" s="72"/>
      <c r="F14" s="72"/>
      <c r="G14" s="72"/>
      <c r="H14" s="72"/>
      <c r="I14" s="73"/>
      <c r="J14" s="76" t="s">
        <v>53</v>
      </c>
      <c r="K14" s="77"/>
      <c r="L14" s="76" t="s">
        <v>53</v>
      </c>
    </row>
    <row r="15" spans="1:16" ht="15" customHeight="1">
      <c r="A15" s="71"/>
      <c r="B15" s="72"/>
      <c r="C15" s="72"/>
      <c r="D15" s="72"/>
      <c r="E15" s="72"/>
      <c r="F15" s="72"/>
      <c r="G15" s="72"/>
      <c r="H15" s="72"/>
      <c r="I15" s="73"/>
      <c r="J15" s="76"/>
      <c r="K15" s="77"/>
      <c r="L15" s="76"/>
    </row>
    <row r="16" spans="1:16" ht="15" customHeight="1">
      <c r="A16" s="78" t="s">
        <v>54</v>
      </c>
      <c r="B16" s="78"/>
      <c r="C16" s="78"/>
      <c r="D16" s="78"/>
      <c r="E16" s="78"/>
      <c r="F16" s="78"/>
      <c r="G16" s="78"/>
      <c r="H16" s="78"/>
      <c r="I16" s="79"/>
      <c r="J16" s="89">
        <f>+[1]A5!D526</f>
        <v>91401870.090000004</v>
      </c>
      <c r="K16" s="90"/>
      <c r="L16" s="89">
        <f>+[1]A5!F526</f>
        <v>75000704.350000009</v>
      </c>
      <c r="N16" s="17"/>
      <c r="P16" s="80"/>
    </row>
    <row r="17" spans="1:20" ht="15" customHeight="1">
      <c r="A17" s="78" t="s">
        <v>55</v>
      </c>
      <c r="B17" s="78"/>
      <c r="C17" s="78"/>
      <c r="D17" s="78"/>
      <c r="E17" s="78"/>
      <c r="F17" s="78"/>
      <c r="G17" s="78"/>
      <c r="H17" s="78"/>
      <c r="I17" s="79"/>
      <c r="J17" s="91">
        <f>+[1]A5!D556*-1</f>
        <v>-28111958.790000007</v>
      </c>
      <c r="K17" s="92"/>
      <c r="L17" s="91">
        <f>+[1]A5!F556*-1</f>
        <v>-25209277.009999998</v>
      </c>
      <c r="N17" s="17"/>
    </row>
    <row r="18" spans="1:20" ht="15" customHeight="1">
      <c r="A18" s="81" t="s">
        <v>56</v>
      </c>
      <c r="B18" s="81"/>
      <c r="C18" s="81"/>
      <c r="D18" s="81"/>
      <c r="E18" s="81"/>
      <c r="F18" s="81"/>
      <c r="G18" s="81"/>
      <c r="H18" s="81"/>
      <c r="I18" s="72"/>
      <c r="J18" s="89">
        <f>SUM(J16:J17)</f>
        <v>63289911.299999997</v>
      </c>
      <c r="K18" s="92"/>
      <c r="L18" s="89">
        <f>SUM(L16:L17)</f>
        <v>49791427.340000011</v>
      </c>
      <c r="N18" s="17"/>
    </row>
    <row r="19" spans="1:20" ht="15" customHeight="1">
      <c r="A19" s="72"/>
      <c r="B19" s="72"/>
      <c r="C19" s="82"/>
      <c r="D19" s="82"/>
      <c r="E19" s="83"/>
      <c r="F19" s="82"/>
      <c r="G19" s="82"/>
      <c r="H19" s="82"/>
      <c r="I19" s="72"/>
      <c r="J19" s="89"/>
      <c r="K19" s="92"/>
      <c r="L19" s="89"/>
      <c r="N19" s="17"/>
    </row>
    <row r="20" spans="1:20" ht="15" customHeight="1">
      <c r="A20" s="72" t="s">
        <v>57</v>
      </c>
      <c r="B20" s="72"/>
      <c r="C20" s="82"/>
      <c r="D20" s="82"/>
      <c r="E20" s="83"/>
      <c r="F20" s="82"/>
      <c r="G20" s="82"/>
      <c r="H20" s="82"/>
      <c r="I20" s="72"/>
      <c r="J20" s="89">
        <f>+[1]A5!D577</f>
        <v>1286206.0900000001</v>
      </c>
      <c r="K20" s="92"/>
      <c r="L20" s="89">
        <f>+[1]A5!F577</f>
        <v>1121818.6499999999</v>
      </c>
      <c r="N20" s="17"/>
    </row>
    <row r="21" spans="1:20" ht="15" customHeight="1">
      <c r="A21" s="78" t="s">
        <v>58</v>
      </c>
      <c r="B21" s="72"/>
      <c r="C21" s="72"/>
      <c r="D21" s="72"/>
      <c r="E21" s="72"/>
      <c r="F21" s="72"/>
      <c r="G21" s="72"/>
      <c r="H21" s="72"/>
      <c r="I21" s="79"/>
      <c r="J21" s="93">
        <f>+[1]A5!D653*-1</f>
        <v>-10363027.790000001</v>
      </c>
      <c r="K21" s="92"/>
      <c r="L21" s="93">
        <f>+[1]A5!F653*-1</f>
        <v>-12091647.139999999</v>
      </c>
      <c r="N21" s="17"/>
    </row>
    <row r="22" spans="1:20" ht="15" customHeight="1">
      <c r="A22" s="78" t="s">
        <v>59</v>
      </c>
      <c r="B22" s="72"/>
      <c r="C22" s="72"/>
      <c r="D22" s="72"/>
      <c r="E22" s="72"/>
      <c r="F22" s="72"/>
      <c r="G22" s="72"/>
      <c r="H22" s="72"/>
      <c r="I22" s="79"/>
      <c r="J22" s="94">
        <f>+[1]A5!D679*-1</f>
        <v>-704794.06</v>
      </c>
      <c r="K22" s="92"/>
      <c r="L22" s="94">
        <f>+[1]A5!F679*-1</f>
        <v>-1065919.3399999999</v>
      </c>
      <c r="N22" s="17"/>
    </row>
    <row r="23" spans="1:20" ht="15" customHeight="1">
      <c r="A23" s="78" t="s">
        <v>60</v>
      </c>
      <c r="B23" s="72"/>
      <c r="C23" s="72"/>
      <c r="D23" s="72"/>
      <c r="E23" s="72"/>
      <c r="F23" s="72"/>
      <c r="G23" s="72"/>
      <c r="H23" s="72"/>
      <c r="I23" s="79"/>
      <c r="J23" s="95">
        <f>+[1]A5!D697*-1</f>
        <v>-1568657.9400000002</v>
      </c>
      <c r="K23" s="92"/>
      <c r="L23" s="95">
        <f>+[1]A5!F697*-1</f>
        <v>-8295382.6199999992</v>
      </c>
      <c r="N23" s="17"/>
    </row>
    <row r="24" spans="1:20" ht="15" customHeight="1">
      <c r="A24" s="81" t="s">
        <v>61</v>
      </c>
      <c r="B24" s="81"/>
      <c r="C24" s="81"/>
      <c r="D24" s="81"/>
      <c r="E24" s="81"/>
      <c r="F24" s="81"/>
      <c r="G24" s="81"/>
      <c r="H24" s="81"/>
      <c r="I24" s="72"/>
      <c r="J24" s="89">
        <f>SUM(J18:J23)</f>
        <v>51939637.600000001</v>
      </c>
      <c r="K24" s="92"/>
      <c r="L24" s="89">
        <f>SUM(L18:L23)</f>
        <v>29460296.890000008</v>
      </c>
      <c r="N24" s="17"/>
    </row>
    <row r="25" spans="1:20" ht="15" customHeight="1">
      <c r="A25" s="83"/>
      <c r="B25" s="72"/>
      <c r="C25" s="72"/>
      <c r="D25" s="82"/>
      <c r="E25" s="83"/>
      <c r="F25" s="82"/>
      <c r="G25" s="82"/>
      <c r="H25" s="82"/>
      <c r="I25" s="72"/>
      <c r="J25" s="89"/>
      <c r="K25" s="92"/>
      <c r="L25" s="89"/>
      <c r="N25" s="17"/>
      <c r="T25" s="63">
        <v>2215</v>
      </c>
    </row>
    <row r="26" spans="1:20" ht="15" customHeight="1">
      <c r="A26" s="72" t="s">
        <v>62</v>
      </c>
      <c r="B26" s="72"/>
      <c r="C26" s="82"/>
      <c r="D26" s="82"/>
      <c r="E26" s="83"/>
      <c r="F26" s="82"/>
      <c r="G26" s="82"/>
      <c r="H26" s="82"/>
      <c r="I26" s="79"/>
      <c r="J26" s="89">
        <f>+[1]A5!D713</f>
        <v>10462698.82</v>
      </c>
      <c r="K26" s="92"/>
      <c r="L26" s="89">
        <f>+[1]A5!F713</f>
        <v>10478052.940000001</v>
      </c>
      <c r="N26" s="17"/>
    </row>
    <row r="27" spans="1:20" ht="15" customHeight="1">
      <c r="A27" s="72" t="s">
        <v>63</v>
      </c>
      <c r="B27" s="72"/>
      <c r="C27" s="82"/>
      <c r="D27" s="82"/>
      <c r="E27" s="82"/>
      <c r="F27" s="82"/>
      <c r="G27" s="82"/>
      <c r="H27" s="82"/>
      <c r="I27" s="79"/>
      <c r="J27" s="91">
        <f>+[1]A5!D729*-1</f>
        <v>-7565457.3299999991</v>
      </c>
      <c r="K27" s="92"/>
      <c r="L27" s="91">
        <f>+[1]A5!F729*-1</f>
        <v>-7946652.9199999999</v>
      </c>
      <c r="N27" s="17"/>
    </row>
    <row r="28" spans="1:20" ht="15" customHeight="1">
      <c r="A28" s="81" t="s">
        <v>64</v>
      </c>
      <c r="B28" s="81"/>
      <c r="C28" s="81"/>
      <c r="D28" s="81"/>
      <c r="E28" s="81"/>
      <c r="F28" s="81"/>
      <c r="G28" s="81"/>
      <c r="H28" s="81"/>
      <c r="I28" s="72"/>
      <c r="J28" s="89">
        <f>SUM(J24:J27)</f>
        <v>54836879.090000004</v>
      </c>
      <c r="K28" s="92"/>
      <c r="L28" s="89">
        <f>SUM(L24:L27)</f>
        <v>31991696.910000011</v>
      </c>
      <c r="N28" s="17"/>
    </row>
    <row r="29" spans="1:20" ht="15" customHeight="1">
      <c r="A29" s="83"/>
      <c r="B29" s="72"/>
      <c r="C29" s="72"/>
      <c r="D29" s="82"/>
      <c r="E29" s="83"/>
      <c r="F29" s="82"/>
      <c r="G29" s="82"/>
      <c r="H29" s="82"/>
      <c r="I29" s="72"/>
      <c r="J29" s="89"/>
      <c r="K29" s="92"/>
      <c r="L29" s="89"/>
      <c r="N29" s="17"/>
    </row>
    <row r="30" spans="1:20" ht="15" customHeight="1">
      <c r="A30" s="82" t="s">
        <v>65</v>
      </c>
      <c r="B30" s="72"/>
      <c r="C30" s="72"/>
      <c r="D30" s="82"/>
      <c r="E30" s="83"/>
      <c r="F30" s="82"/>
      <c r="G30" s="82"/>
      <c r="H30" s="82"/>
      <c r="I30" s="79"/>
      <c r="J30" s="96">
        <f>-[1]A5!D345</f>
        <v>-15725411.939999999</v>
      </c>
      <c r="K30" s="92"/>
      <c r="L30" s="96">
        <f>-[1]A5!F345</f>
        <v>-9007527.0700000003</v>
      </c>
      <c r="N30" s="17"/>
    </row>
    <row r="31" spans="1:20" ht="15" customHeight="1">
      <c r="A31" s="82" t="s">
        <v>66</v>
      </c>
      <c r="B31" s="72"/>
      <c r="C31" s="72"/>
      <c r="D31" s="82"/>
      <c r="E31" s="83"/>
      <c r="F31" s="82"/>
      <c r="G31" s="82"/>
      <c r="H31" s="82"/>
      <c r="I31" s="79"/>
      <c r="J31" s="98">
        <f>-[1]A5!D735</f>
        <v>0</v>
      </c>
      <c r="K31" s="92"/>
      <c r="L31" s="98">
        <f>-[1]A5!F735</f>
        <v>0</v>
      </c>
      <c r="N31" s="17"/>
    </row>
    <row r="32" spans="1:20" ht="15" customHeight="1">
      <c r="A32" s="81" t="s">
        <v>67</v>
      </c>
      <c r="B32" s="81"/>
      <c r="C32" s="81"/>
      <c r="D32" s="81"/>
      <c r="E32" s="81"/>
      <c r="F32" s="81"/>
      <c r="G32" s="81"/>
      <c r="H32" s="81"/>
      <c r="I32" s="72"/>
      <c r="J32" s="97">
        <f>SUM(J28:J31)</f>
        <v>39111467.150000006</v>
      </c>
      <c r="K32" s="92"/>
      <c r="L32" s="97">
        <f>+L28+L30+L31</f>
        <v>22984169.840000011</v>
      </c>
      <c r="N32" s="17"/>
    </row>
    <row r="33" spans="10:14" ht="15" customHeight="1">
      <c r="J33" s="84"/>
      <c r="K33" s="84"/>
      <c r="L33" s="84"/>
      <c r="N33" s="17"/>
    </row>
    <row r="34" spans="10:14" ht="15" customHeight="1">
      <c r="J34" s="85"/>
      <c r="K34" s="84"/>
      <c r="L34" s="85"/>
      <c r="N34" s="17"/>
    </row>
    <row r="35" spans="10:14" ht="15" customHeight="1">
      <c r="J35" s="85"/>
      <c r="K35" s="84"/>
      <c r="L35" s="85"/>
    </row>
    <row r="36" spans="10:14" ht="15" customHeight="1">
      <c r="J36" s="86"/>
    </row>
    <row r="37" spans="10:14" ht="15" customHeight="1">
      <c r="J37" s="86"/>
    </row>
    <row r="38" spans="10:14" ht="15" customHeight="1">
      <c r="J38" s="87"/>
    </row>
    <row r="39" spans="10:14" ht="15" customHeight="1">
      <c r="J39" s="88"/>
    </row>
    <row r="40" spans="10:14" ht="15" customHeight="1">
      <c r="L40" s="86"/>
    </row>
  </sheetData>
  <printOptions horizontalCentered="1"/>
  <pageMargins left="0.70866141732283472" right="0.70866141732283472" top="0.74803149606299213" bottom="0.74803149606299213" header="0.31496062992125984" footer="0.31496062992125984"/>
  <pageSetup scale="83" fitToHeight="2" orientation="portrait" blackAndWhite="1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AE482-2E77-4123-AF6F-B004EDD7E84B}">
  <sheetPr>
    <pageSetUpPr fitToPage="1"/>
  </sheetPr>
  <dimension ref="A4:P35"/>
  <sheetViews>
    <sheetView showGridLines="0" topLeftCell="A22" zoomScaleNormal="100" workbookViewId="0">
      <selection activeCell="N20" sqref="N20"/>
    </sheetView>
  </sheetViews>
  <sheetFormatPr baseColWidth="10" defaultColWidth="10.7109375" defaultRowHeight="15" customHeight="1"/>
  <cols>
    <col min="1" max="1" width="1.140625" style="63" customWidth="1"/>
    <col min="2" max="8" width="9.85546875" style="63" customWidth="1"/>
    <col min="9" max="9" width="3.7109375" style="67" customWidth="1"/>
    <col min="10" max="10" width="14.42578125" style="67" bestFit="1" customWidth="1"/>
    <col min="11" max="11" width="3.7109375" style="67" customWidth="1"/>
    <col min="12" max="12" width="15" style="67" customWidth="1"/>
    <col min="13" max="13" width="15.5703125" style="63" bestFit="1" customWidth="1"/>
    <col min="14" max="15" width="10.7109375" style="65"/>
    <col min="16" max="16384" width="10.7109375" style="63"/>
  </cols>
  <sheetData>
    <row r="4" spans="1:16" s="65" customFormat="1" ht="15" customHeight="1">
      <c r="A4" s="1" t="str">
        <f>+[1]Índice!A1</f>
        <v>LAGEO, S.A. DE C.V.</v>
      </c>
      <c r="B4" s="63"/>
      <c r="C4" s="63"/>
      <c r="D4" s="63"/>
      <c r="E4" s="63"/>
      <c r="F4" s="63"/>
      <c r="G4" s="63"/>
      <c r="H4" s="63"/>
      <c r="I4" s="64"/>
      <c r="J4" s="64"/>
      <c r="K4" s="64"/>
      <c r="L4" s="64"/>
      <c r="M4" s="63"/>
      <c r="P4" s="63"/>
    </row>
    <row r="5" spans="1:16" s="65" customFormat="1" ht="15" customHeight="1">
      <c r="A5" s="68" t="s">
        <v>0</v>
      </c>
      <c r="B5" s="63"/>
      <c r="C5" s="63"/>
      <c r="D5" s="63"/>
      <c r="E5" s="63"/>
      <c r="F5" s="63"/>
      <c r="G5" s="63"/>
      <c r="H5" s="63"/>
      <c r="I5" s="67"/>
      <c r="J5" s="67"/>
      <c r="K5" s="67"/>
      <c r="L5" s="67"/>
      <c r="M5" s="63"/>
      <c r="P5" s="63"/>
    </row>
    <row r="6" spans="1:16" s="65" customFormat="1" ht="5.0999999999999996" customHeight="1">
      <c r="A6" s="68"/>
      <c r="B6" s="63"/>
      <c r="C6" s="63"/>
      <c r="D6" s="63"/>
      <c r="E6" s="63"/>
      <c r="F6" s="63"/>
      <c r="G6" s="63"/>
      <c r="H6" s="63"/>
      <c r="I6" s="67"/>
      <c r="J6" s="67"/>
      <c r="K6" s="67"/>
      <c r="L6" s="67"/>
      <c r="M6" s="63"/>
      <c r="P6" s="63"/>
    </row>
    <row r="7" spans="1:16" s="65" customFormat="1" ht="15" customHeight="1">
      <c r="A7" s="66" t="s">
        <v>51</v>
      </c>
      <c r="B7" s="63"/>
      <c r="C7" s="63"/>
      <c r="D7" s="63"/>
      <c r="E7" s="63"/>
      <c r="F7" s="63"/>
      <c r="G7" s="63"/>
      <c r="H7" s="63"/>
      <c r="I7" s="67"/>
      <c r="J7" s="67"/>
      <c r="K7" s="67"/>
      <c r="L7" s="67"/>
      <c r="M7" s="63"/>
      <c r="P7" s="63"/>
    </row>
    <row r="8" spans="1:16" s="65" customFormat="1" ht="5.0999999999999996" customHeight="1">
      <c r="A8" s="63"/>
      <c r="B8" s="63"/>
      <c r="C8" s="63"/>
      <c r="D8" s="63"/>
      <c r="E8" s="63"/>
      <c r="F8" s="63"/>
      <c r="G8" s="63"/>
      <c r="H8" s="63"/>
      <c r="I8" s="67"/>
      <c r="J8" s="67"/>
      <c r="K8" s="67"/>
      <c r="L8" s="67"/>
      <c r="M8" s="63"/>
      <c r="P8" s="63"/>
    </row>
    <row r="9" spans="1:16" s="65" customFormat="1" ht="15" customHeight="1">
      <c r="A9" s="68" t="s">
        <v>68</v>
      </c>
      <c r="B9" s="63"/>
      <c r="C9" s="63"/>
      <c r="D9" s="63"/>
      <c r="E9" s="63"/>
      <c r="F9" s="63"/>
      <c r="G9" s="63"/>
      <c r="H9" s="63"/>
      <c r="I9" s="67"/>
      <c r="J9" s="67"/>
      <c r="K9" s="67"/>
      <c r="L9" s="67"/>
      <c r="M9" s="63"/>
      <c r="P9" s="63"/>
    </row>
    <row r="10" spans="1:16" s="65" customFormat="1" ht="15" customHeight="1">
      <c r="A10" s="63" t="s">
        <v>3</v>
      </c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P10" s="63"/>
    </row>
    <row r="11" spans="1:16" s="65" customFormat="1" ht="5.0999999999999996" customHeight="1" thickBot="1">
      <c r="A11" s="63"/>
      <c r="B11" s="63"/>
      <c r="C11" s="63"/>
      <c r="D11" s="63"/>
      <c r="E11" s="63"/>
      <c r="F11" s="63"/>
      <c r="G11" s="63"/>
      <c r="H11" s="63"/>
      <c r="I11" s="67"/>
      <c r="J11" s="67"/>
      <c r="K11" s="67"/>
      <c r="L11" s="67"/>
      <c r="M11" s="63"/>
      <c r="P11" s="63"/>
    </row>
    <row r="12" spans="1:16" s="65" customFormat="1" ht="15" customHeight="1" thickTop="1">
      <c r="A12" s="69"/>
      <c r="B12" s="69"/>
      <c r="C12" s="69"/>
      <c r="D12" s="69"/>
      <c r="E12" s="69"/>
      <c r="F12" s="69"/>
      <c r="G12" s="69"/>
      <c r="H12" s="69"/>
      <c r="I12" s="70"/>
      <c r="J12" s="70"/>
      <c r="K12" s="70"/>
      <c r="L12" s="70"/>
      <c r="M12" s="63"/>
      <c r="P12" s="63"/>
    </row>
    <row r="13" spans="1:16" s="65" customFormat="1" ht="15" customHeight="1">
      <c r="A13" s="71"/>
      <c r="B13" s="72"/>
      <c r="C13" s="72"/>
      <c r="D13" s="72"/>
      <c r="E13" s="72"/>
      <c r="F13" s="72"/>
      <c r="G13" s="72"/>
      <c r="H13" s="72"/>
      <c r="I13" s="73"/>
      <c r="J13" s="74">
        <v>2022</v>
      </c>
      <c r="K13" s="75"/>
      <c r="L13" s="74">
        <v>2021</v>
      </c>
      <c r="M13" s="63"/>
      <c r="P13" s="63"/>
    </row>
    <row r="14" spans="1:16" s="65" customFormat="1" ht="15" customHeight="1">
      <c r="A14" s="71"/>
      <c r="B14" s="72"/>
      <c r="C14" s="72"/>
      <c r="D14" s="72"/>
      <c r="E14" s="72"/>
      <c r="F14" s="72"/>
      <c r="G14" s="72"/>
      <c r="H14" s="72"/>
      <c r="I14" s="73"/>
      <c r="J14" s="76" t="s">
        <v>53</v>
      </c>
      <c r="K14" s="77"/>
      <c r="L14" s="76" t="s">
        <v>53</v>
      </c>
      <c r="M14" s="63"/>
      <c r="P14" s="63"/>
    </row>
    <row r="15" spans="1:16" s="65" customFormat="1" ht="15" customHeight="1">
      <c r="A15" s="71"/>
      <c r="B15" s="72"/>
      <c r="C15" s="72"/>
      <c r="D15" s="72"/>
      <c r="E15" s="72"/>
      <c r="F15" s="72"/>
      <c r="G15" s="72"/>
      <c r="H15" s="72"/>
      <c r="I15" s="73"/>
      <c r="J15" s="76"/>
      <c r="K15" s="77"/>
      <c r="L15" s="76"/>
      <c r="M15" s="63"/>
      <c r="P15" s="63"/>
    </row>
    <row r="16" spans="1:16" s="65" customFormat="1" ht="15" customHeight="1">
      <c r="A16" s="78" t="s">
        <v>54</v>
      </c>
      <c r="B16" s="78"/>
      <c r="C16" s="78"/>
      <c r="D16" s="78"/>
      <c r="E16" s="78"/>
      <c r="F16" s="78"/>
      <c r="G16" s="78"/>
      <c r="H16" s="78"/>
      <c r="I16" s="79"/>
      <c r="J16" s="89">
        <f>+[1]A5!D527</f>
        <v>98421844.980000004</v>
      </c>
      <c r="K16" s="90"/>
      <c r="L16" s="89">
        <f>+[1]A5!F527</f>
        <v>82911901.260000005</v>
      </c>
      <c r="M16" s="63"/>
      <c r="N16" s="17"/>
      <c r="P16" s="63"/>
    </row>
    <row r="17" spans="1:16" s="65" customFormat="1" ht="15" customHeight="1">
      <c r="A17" s="78" t="s">
        <v>55</v>
      </c>
      <c r="B17" s="78"/>
      <c r="C17" s="78"/>
      <c r="D17" s="78"/>
      <c r="E17" s="78"/>
      <c r="F17" s="78"/>
      <c r="G17" s="78"/>
      <c r="H17" s="78"/>
      <c r="I17" s="79"/>
      <c r="J17" s="91">
        <f>+[1]A5!D552*-1</f>
        <v>-35131933.680000007</v>
      </c>
      <c r="K17" s="92"/>
      <c r="L17" s="91">
        <f>+[1]A5!F552*-1</f>
        <v>-33120473.919999998</v>
      </c>
      <c r="M17" s="63"/>
      <c r="N17" s="17"/>
      <c r="P17" s="63"/>
    </row>
    <row r="18" spans="1:16" s="65" customFormat="1" ht="15" customHeight="1">
      <c r="A18" s="81" t="s">
        <v>56</v>
      </c>
      <c r="B18" s="81"/>
      <c r="C18" s="81"/>
      <c r="D18" s="81"/>
      <c r="E18" s="81"/>
      <c r="F18" s="81"/>
      <c r="G18" s="81"/>
      <c r="H18" s="81"/>
      <c r="I18" s="72"/>
      <c r="J18" s="89">
        <f>SUM(J16:J17)</f>
        <v>63289911.299999997</v>
      </c>
      <c r="K18" s="92"/>
      <c r="L18" s="89">
        <f>SUM(L16:L17)</f>
        <v>49791427.340000004</v>
      </c>
      <c r="M18" s="63"/>
      <c r="N18" s="17"/>
      <c r="P18" s="63"/>
    </row>
    <row r="19" spans="1:16" s="65" customFormat="1" ht="15" customHeight="1">
      <c r="A19" s="72"/>
      <c r="B19" s="72"/>
      <c r="C19" s="82"/>
      <c r="D19" s="82"/>
      <c r="E19" s="83"/>
      <c r="F19" s="82"/>
      <c r="G19" s="82"/>
      <c r="H19" s="82"/>
      <c r="I19" s="72"/>
      <c r="J19" s="89"/>
      <c r="K19" s="92"/>
      <c r="L19" s="89"/>
      <c r="M19" s="63"/>
      <c r="N19" s="17"/>
      <c r="P19" s="63"/>
    </row>
    <row r="20" spans="1:16" s="65" customFormat="1" ht="15" customHeight="1">
      <c r="A20" s="72" t="s">
        <v>57</v>
      </c>
      <c r="B20" s="72"/>
      <c r="C20" s="82"/>
      <c r="D20" s="82"/>
      <c r="E20" s="83"/>
      <c r="F20" s="82"/>
      <c r="G20" s="82"/>
      <c r="H20" s="82"/>
      <c r="I20" s="72"/>
      <c r="J20" s="89">
        <f>+[1]A5!D577</f>
        <v>1286206.0900000001</v>
      </c>
      <c r="K20" s="92"/>
      <c r="L20" s="89">
        <f>+[1]A5!F577</f>
        <v>1121818.6499999999</v>
      </c>
      <c r="M20" s="63"/>
      <c r="N20" s="17"/>
      <c r="P20" s="63"/>
    </row>
    <row r="21" spans="1:16" s="65" customFormat="1" ht="15" customHeight="1">
      <c r="A21" s="78" t="s">
        <v>58</v>
      </c>
      <c r="B21" s="72"/>
      <c r="C21" s="72"/>
      <c r="D21" s="72"/>
      <c r="E21" s="72"/>
      <c r="F21" s="72"/>
      <c r="G21" s="72"/>
      <c r="H21" s="72"/>
      <c r="I21" s="79"/>
      <c r="J21" s="93">
        <f>+[1]A5!D653*-1</f>
        <v>-10363027.790000001</v>
      </c>
      <c r="K21" s="92"/>
      <c r="L21" s="93">
        <f>+[1]A5!F653*-1</f>
        <v>-12091647.139999999</v>
      </c>
      <c r="M21" s="63"/>
      <c r="N21" s="17"/>
      <c r="P21" s="63"/>
    </row>
    <row r="22" spans="1:16" s="65" customFormat="1" ht="15" customHeight="1">
      <c r="A22" s="78" t="s">
        <v>59</v>
      </c>
      <c r="B22" s="72"/>
      <c r="C22" s="72"/>
      <c r="D22" s="72"/>
      <c r="E22" s="72"/>
      <c r="F22" s="72"/>
      <c r="G22" s="72"/>
      <c r="H22" s="72"/>
      <c r="I22" s="79"/>
      <c r="J22" s="94">
        <f>+[1]A5!D679*-1</f>
        <v>-704794.06</v>
      </c>
      <c r="K22" s="92"/>
      <c r="L22" s="94">
        <f>+[1]A5!F679*-1</f>
        <v>-1065919.3399999999</v>
      </c>
      <c r="M22" s="63"/>
      <c r="N22" s="17"/>
      <c r="P22" s="63"/>
    </row>
    <row r="23" spans="1:16" s="65" customFormat="1" ht="15" customHeight="1">
      <c r="A23" s="78" t="s">
        <v>60</v>
      </c>
      <c r="B23" s="72"/>
      <c r="C23" s="72"/>
      <c r="D23" s="72"/>
      <c r="E23" s="72"/>
      <c r="F23" s="72"/>
      <c r="G23" s="72"/>
      <c r="H23" s="72"/>
      <c r="I23" s="79"/>
      <c r="J23" s="95">
        <f>+[1]A5!D697*-1</f>
        <v>-1568657.9400000002</v>
      </c>
      <c r="K23" s="92"/>
      <c r="L23" s="95">
        <f>+[1]A5!F697*-1</f>
        <v>-8295382.6199999992</v>
      </c>
      <c r="M23" s="63"/>
      <c r="N23" s="17"/>
      <c r="P23" s="63"/>
    </row>
    <row r="24" spans="1:16" s="65" customFormat="1" ht="15" customHeight="1">
      <c r="A24" s="81" t="s">
        <v>61</v>
      </c>
      <c r="B24" s="81"/>
      <c r="C24" s="81"/>
      <c r="D24" s="81"/>
      <c r="E24" s="81"/>
      <c r="F24" s="81"/>
      <c r="G24" s="81"/>
      <c r="H24" s="81"/>
      <c r="I24" s="72"/>
      <c r="J24" s="89">
        <f>SUM(J18:J23)</f>
        <v>51939637.600000001</v>
      </c>
      <c r="K24" s="92"/>
      <c r="L24" s="89">
        <f>SUM(L18:L23)</f>
        <v>29460296.890000008</v>
      </c>
      <c r="M24" s="63"/>
      <c r="N24" s="17"/>
      <c r="P24" s="63"/>
    </row>
    <row r="25" spans="1:16" s="65" customFormat="1" ht="15" customHeight="1">
      <c r="A25" s="83"/>
      <c r="B25" s="72"/>
      <c r="C25" s="72"/>
      <c r="D25" s="82"/>
      <c r="E25" s="83"/>
      <c r="F25" s="82"/>
      <c r="G25" s="82"/>
      <c r="H25" s="82"/>
      <c r="I25" s="72"/>
      <c r="J25" s="89"/>
      <c r="K25" s="92"/>
      <c r="L25" s="89"/>
      <c r="M25" s="63"/>
      <c r="N25" s="17"/>
      <c r="P25" s="63"/>
    </row>
    <row r="26" spans="1:16" s="65" customFormat="1" ht="15" customHeight="1">
      <c r="A26" s="72" t="s">
        <v>62</v>
      </c>
      <c r="B26" s="72"/>
      <c r="C26" s="82"/>
      <c r="D26" s="82"/>
      <c r="E26" s="83"/>
      <c r="F26" s="82"/>
      <c r="G26" s="82"/>
      <c r="H26" s="82"/>
      <c r="I26" s="79"/>
      <c r="J26" s="89">
        <f>+[1]A5!D713</f>
        <v>10462698.82</v>
      </c>
      <c r="K26" s="92"/>
      <c r="L26" s="89">
        <f>+[1]A5!F713</f>
        <v>10478052.940000001</v>
      </c>
      <c r="M26" s="63"/>
      <c r="N26" s="17"/>
      <c r="P26" s="63"/>
    </row>
    <row r="27" spans="1:16" s="65" customFormat="1" ht="15" customHeight="1">
      <c r="A27" s="72" t="s">
        <v>63</v>
      </c>
      <c r="B27" s="72"/>
      <c r="C27" s="82"/>
      <c r="D27" s="82"/>
      <c r="E27" s="82"/>
      <c r="F27" s="82"/>
      <c r="G27" s="82"/>
      <c r="H27" s="82"/>
      <c r="I27" s="79"/>
      <c r="J27" s="91">
        <f>+[1]A5!D729*-1</f>
        <v>-7565457.3299999991</v>
      </c>
      <c r="K27" s="92"/>
      <c r="L27" s="91">
        <f>+[1]A5!F729*-1</f>
        <v>-7946652.9199999999</v>
      </c>
      <c r="M27" s="63"/>
      <c r="N27" s="17"/>
      <c r="P27" s="63"/>
    </row>
    <row r="28" spans="1:16" s="65" customFormat="1" ht="15" customHeight="1">
      <c r="A28" s="81" t="s">
        <v>64</v>
      </c>
      <c r="B28" s="81"/>
      <c r="C28" s="81"/>
      <c r="D28" s="81"/>
      <c r="E28" s="81"/>
      <c r="F28" s="81"/>
      <c r="G28" s="81"/>
      <c r="H28" s="81"/>
      <c r="I28" s="72"/>
      <c r="J28" s="89">
        <f>SUM(J24:J27)</f>
        <v>54836879.090000004</v>
      </c>
      <c r="K28" s="92"/>
      <c r="L28" s="89">
        <f>SUM(L24:L27)</f>
        <v>31991696.910000011</v>
      </c>
      <c r="M28" s="63"/>
      <c r="N28" s="17"/>
      <c r="P28" s="63"/>
    </row>
    <row r="29" spans="1:16" s="65" customFormat="1" ht="15" customHeight="1">
      <c r="A29" s="83"/>
      <c r="B29" s="72"/>
      <c r="C29" s="72"/>
      <c r="D29" s="82"/>
      <c r="E29" s="83"/>
      <c r="F29" s="82"/>
      <c r="G29" s="82"/>
      <c r="H29" s="82"/>
      <c r="I29" s="72"/>
      <c r="J29" s="89"/>
      <c r="K29" s="92"/>
      <c r="L29" s="89"/>
      <c r="M29" s="63"/>
      <c r="N29" s="17"/>
      <c r="P29" s="63"/>
    </row>
    <row r="30" spans="1:16" s="65" customFormat="1" ht="15" customHeight="1">
      <c r="A30" s="82" t="s">
        <v>65</v>
      </c>
      <c r="B30" s="72"/>
      <c r="C30" s="72"/>
      <c r="D30" s="82"/>
      <c r="E30" s="83"/>
      <c r="F30" s="82"/>
      <c r="G30" s="82"/>
      <c r="H30" s="82"/>
      <c r="I30" s="79"/>
      <c r="J30" s="96">
        <f>-[1]A5!D345</f>
        <v>-15725411.939999999</v>
      </c>
      <c r="K30" s="92"/>
      <c r="L30" s="96">
        <f>-[1]A5!F345</f>
        <v>-9007527.0700000003</v>
      </c>
      <c r="M30" s="63"/>
      <c r="N30" s="17"/>
      <c r="P30" s="63"/>
    </row>
    <row r="31" spans="1:16" s="65" customFormat="1" ht="15" customHeight="1">
      <c r="A31" s="82" t="s">
        <v>66</v>
      </c>
      <c r="B31" s="72"/>
      <c r="C31" s="72"/>
      <c r="D31" s="82"/>
      <c r="E31" s="83"/>
      <c r="F31" s="82"/>
      <c r="G31" s="82"/>
      <c r="H31" s="82"/>
      <c r="I31" s="79"/>
      <c r="J31" s="91">
        <f>-[1]A5!D735</f>
        <v>0</v>
      </c>
      <c r="K31" s="92"/>
      <c r="L31" s="91">
        <f>-[1]A5!F735</f>
        <v>0</v>
      </c>
      <c r="M31" s="63"/>
      <c r="N31" s="17"/>
      <c r="P31" s="63"/>
    </row>
    <row r="32" spans="1:16" s="65" customFormat="1" ht="15" customHeight="1">
      <c r="A32" s="81" t="s">
        <v>67</v>
      </c>
      <c r="B32" s="81"/>
      <c r="C32" s="81"/>
      <c r="D32" s="81"/>
      <c r="E32" s="81"/>
      <c r="F32" s="81"/>
      <c r="G32" s="81"/>
      <c r="H32" s="81"/>
      <c r="I32" s="72"/>
      <c r="J32" s="97">
        <f>SUM(J28:J31)</f>
        <v>39111467.150000006</v>
      </c>
      <c r="K32" s="92"/>
      <c r="L32" s="97">
        <f>+L28+L30+L31</f>
        <v>22984169.840000011</v>
      </c>
      <c r="M32" s="63"/>
      <c r="N32" s="17"/>
      <c r="P32" s="63"/>
    </row>
    <row r="33" spans="1:16" s="65" customFormat="1" ht="15" customHeight="1">
      <c r="A33" s="63"/>
      <c r="B33" s="63"/>
      <c r="C33" s="63"/>
      <c r="D33" s="63"/>
      <c r="E33" s="63"/>
      <c r="F33" s="63"/>
      <c r="G33" s="63"/>
      <c r="H33" s="63"/>
      <c r="I33" s="67"/>
      <c r="J33" s="84"/>
      <c r="K33" s="84"/>
      <c r="L33" s="84"/>
      <c r="M33" s="63"/>
      <c r="N33" s="17"/>
      <c r="P33" s="63"/>
    </row>
    <row r="34" spans="1:16" s="65" customFormat="1" ht="15" customHeight="1">
      <c r="A34" s="63"/>
      <c r="B34" s="63"/>
      <c r="C34" s="63"/>
      <c r="D34" s="63"/>
      <c r="E34" s="63"/>
      <c r="F34" s="63"/>
      <c r="G34" s="63"/>
      <c r="H34" s="63"/>
      <c r="I34" s="67"/>
      <c r="J34" s="85"/>
      <c r="K34" s="84"/>
      <c r="L34" s="85"/>
      <c r="M34" s="63"/>
      <c r="N34" s="17"/>
      <c r="P34" s="63"/>
    </row>
    <row r="35" spans="1:16" ht="15" customHeight="1">
      <c r="J35" s="85"/>
      <c r="K35" s="84"/>
      <c r="L35" s="85"/>
    </row>
  </sheetData>
  <printOptions horizontalCentered="1"/>
  <pageMargins left="0.70866141732283472" right="0.70866141732283472" top="0.74803149606299213" bottom="0.74803149606299213" header="0.31496062992125984" footer="0.31496062992125984"/>
  <pageSetup scale="83" fitToHeight="2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situacion financiera</vt:lpstr>
      <vt:lpstr>resultado</vt:lpstr>
      <vt:lpstr>resultado (cust)</vt:lpstr>
      <vt:lpstr>resultado!Área_de_impresión</vt:lpstr>
      <vt:lpstr>'resultado (cust)'!Área_de_impresión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Raul Castro Aldana</dc:creator>
  <cp:lastModifiedBy>Jose Raul Castro Aldana</cp:lastModifiedBy>
  <dcterms:created xsi:type="dcterms:W3CDTF">2022-08-25T21:03:10Z</dcterms:created>
  <dcterms:modified xsi:type="dcterms:W3CDTF">2022-08-25T21:41:21Z</dcterms:modified>
</cp:coreProperties>
</file>