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sultores y Asesor\Documents\Grupo EMCO\DIVISION ACERO\ALUTECH\ALUTECH EL SALVADOR\Emision de Bonos\Bolsa de El Salvador\Reportes Regulatorios\Mensuales\2022\"/>
    </mc:Choice>
  </mc:AlternateContent>
  <xr:revisionPtr revIDLastSave="0" documentId="8_{BD28BB9D-DEC2-482C-A3F1-029FFB8DEB4D}" xr6:coauthVersionLast="47" xr6:coauthVersionMax="47" xr10:uidLastSave="{00000000-0000-0000-0000-000000000000}"/>
  <bookViews>
    <workbookView xWindow="-110" yWindow="-110" windowWidth="19420" windowHeight="10420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3" l="1"/>
  <c r="I28" i="1" l="1"/>
  <c r="I23" i="3"/>
  <c r="I68" i="1"/>
  <c r="I71" i="1" s="1"/>
  <c r="I58" i="1"/>
  <c r="I47" i="1"/>
  <c r="I19" i="1"/>
  <c r="I59" i="1" l="1"/>
  <c r="I72" i="1" s="1"/>
  <c r="I29" i="1"/>
  <c r="I82" i="1" l="1"/>
</calcChain>
</file>

<file path=xl/sharedStrings.xml><?xml version="1.0" encoding="utf-8"?>
<sst xmlns="http://schemas.openxmlformats.org/spreadsheetml/2006/main" count="92" uniqueCount="84">
  <si>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</si>
  <si>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</si>
  <si>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</si>
  <si>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</si>
  <si>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</si>
  <si>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</si>
  <si>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</si>
  <si>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</si>
  <si>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</si>
  <si>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</si>
  <si>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</si>
  <si>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</si>
  <si>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</si>
  <si>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</si>
  <si>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</si>
  <si>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</si>
  <si>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</si>
  <si>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</si>
  <si>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</si>
  <si>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</si>
  <si>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</si>
  <si>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</si>
  <si>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</si>
  <si>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</si>
  <si>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</si>
  <si>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</si>
  <si>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</si>
  <si>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</si>
  <si>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</si>
  <si>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</si>
  <si>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</si>
  <si>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</si>
  <si>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</si>
  <si>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</si>
  <si>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</si>
  <si>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</si>
  <si>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</si>
  <si>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</si>
  <si>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</si>
  <si>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</si>
  <si>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</si>
  <si>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</si>
  <si>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</si>
  <si>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Prospero Flores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</si>
  <si>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</si>
  <si>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</si>
  <si>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</si>
  <si>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</si>
  <si>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</si>
  <si>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</si>
  <si>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</si>
  <si>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</si>
  <si>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</si>
  <si>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</si>
  <si>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</si>
  <si>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</si>
  <si>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</si>
  <si>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Aportaciones de capital</t>
  </si>
  <si>
    <t>Superávit por revaluación</t>
  </si>
  <si>
    <t>Capital social y utilidades retenidas atribuidas a la</t>
  </si>
  <si>
    <t>participación no controladora</t>
  </si>
  <si>
    <t xml:space="preserve">Utilidad neta atribuible </t>
  </si>
  <si>
    <t>Participación controladora</t>
  </si>
  <si>
    <t>Participación no controladora</t>
  </si>
  <si>
    <t>Marco Vinicio Castro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</si>
  <si>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</si>
  <si>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</si>
  <si>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</si>
  <si>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</si>
  <si>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Cuentas por pagar a partes relacionadas</t>
  </si>
  <si>
    <t>Certificados de inversion por pagar a largo plazo</t>
  </si>
  <si>
    <t>Arrendamientos por pagar a largo plazo</t>
  </si>
  <si>
    <t>Porción circulante de los arrendamientos por pagar</t>
  </si>
  <si>
    <t>Documentos por pagar a largo plazo</t>
  </si>
  <si>
    <t>Certificados de depósitos a largo plazo</t>
  </si>
  <si>
    <t>Activos intangibles y crédito mercantil</t>
  </si>
  <si>
    <t xml:space="preserve">Porción corriente de la obligación por </t>
  </si>
  <si>
    <t>derechos titularizados</t>
  </si>
  <si>
    <t>Obligación por derechos titularizados</t>
  </si>
  <si>
    <t>Bonos Corporativos por pagar</t>
  </si>
  <si>
    <t>Ingresos diferidos por prima en emision de bonos</t>
  </si>
  <si>
    <t>Al 31 de julio de 2022</t>
  </si>
  <si>
    <t>Documentos por cobrar</t>
  </si>
  <si>
    <t>Arrendamientos por pagar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</si>
</sst>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7"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(&quot;L&quot;\ * #,##0_);_(&quot;L&quot;\ * \(#,##0\);_(&quot;L&quot;\ * &quot;-&quot;_);_(@_)"/>
    <numFmt numFmtId="171" formatCode="_ * #,##0_ ;_ * \-#,##0_ ;_ * &quot;-&quot;??_ ;_ @_ "/>
    <numFmt numFmtId="172" formatCode="0.0%"/>
    <numFmt numFmtId="173" formatCode="_ * #,##0.00_ ;_ * \-#,##0.00_ ;_ * &quot;-&quot;??_ ;_ @_ "/>
    <numFmt numFmtId="174" formatCode="_(&quot;L.&quot;\ * #,##0.00_);_(&quot;L.&quot;\ * \(#,##0.00\);_(&quot;L.&quot;\ * &quot;-&quot;??_);_(@_)"/>
    <numFmt numFmtId="175" formatCode="_ * #,##0_ ;_ * \-#,##0_ ;_ * &quot;-&quot;_ ;_ @_ "/>
    <numFmt numFmtId="176" formatCode="_ &quot;L.&quot;\ * #,##0.00_ ;_ &quot;L.&quot;\ * \-#,##0.00_ ;_ &quot;L.&quot;\ * &quot;-&quot;??_ ;_ @_ "/>
    <numFmt numFmtId="177" formatCode="&quot;$&quot;#,##0_);\(&quot;$&quot;#,##0\)"/>
    <numFmt numFmtId="178" formatCode="&quot;$&quot;#,##0_);[Red]\(&quot;$&quot;#,##0\)"/>
    <numFmt numFmtId="179" formatCode="&quot;$&quot;#,##0.00_);\(&quot;$&quot;#,##0.00\)"/>
    <numFmt numFmtId="180" formatCode="&quot;$&quot;#,##0.00_);[Red]\(&quot;$&quot;#,##0.00\)"/>
    <numFmt numFmtId="181" formatCode="_(&quot;$&quot;* #,##0.00_);_(&quot;$&quot;* \(#,##0.00\);_(&quot;$&quot;* &quot;-&quot;??_);_(@_)"/>
    <numFmt numFmtId="182" formatCode="_(* #,##0.0_);_(* \(#,##0.0\);_(* &quot;-&quot;??_);_(@_)"/>
    <numFmt numFmtId="183" formatCode="_-* #,##0.00\ _€_-;\-* #,##0.00\ _€_-;_-* &quot;-&quot;??\ _€_-;_-@_-"/>
    <numFmt numFmtId="184" formatCode="_-* #,##0.00\ &quot;€&quot;_-;\-* #,##0.00\ &quot;€&quot;_-;_-* &quot;-&quot;??\ &quot;€&quot;_-;_-@_-"/>
    <numFmt numFmtId="185" formatCode="#,##0.0"/>
    <numFmt numFmtId="186" formatCode="#,##0.0_);[Red]\(#,##0.0\)"/>
    <numFmt numFmtId="187" formatCode="&quot;$&quot;#,##0.0_);[Red]\(&quot;$&quot;#,##0.0\)"/>
    <numFmt numFmtId="188" formatCode="General_)"/>
    <numFmt numFmtId="189" formatCode="#,##0_)_%;\(#,##0\)_%;"/>
    <numFmt numFmtId="190" formatCode=".000"/>
    <numFmt numFmtId="191" formatCode="_([$L.-480A]\ * #,##0.00_);_([$L.-480A]\ * \(#,##0.00\);_([$L.-480A]\ * &quot;-&quot;??_);_(@_)"/>
    <numFmt numFmtId="192" formatCode="#,##0.0,,_);[Red]\(#,##0.0,,\)"/>
    <numFmt numFmtId="193" formatCode="_._.* #,##0.0_)_%;_._.* \(#,##0.0\)_%"/>
    <numFmt numFmtId="194" formatCode="#,##0.0_)_%;\(#,##0.0\)_%;\ \ .0_)_%"/>
    <numFmt numFmtId="195" formatCode="_._.* #,##0.00_)_%;_._.* \(#,##0.00\)_%"/>
    <numFmt numFmtId="196" formatCode="#,##0.00_)_%;\(#,##0.00\)_%;\ \ .00_)_%"/>
    <numFmt numFmtId="197" formatCode="_._.* #,##0.000_)_%;_._.* \(#,##0.000\)_%"/>
    <numFmt numFmtId="198" formatCode="#,##0.000_)_%;\(#,##0.000\)_%;\ \ .000_)_%"/>
    <numFmt numFmtId="199" formatCode="&quot;$&quot;\ #,##0.0000&quot; /kWh&quot;"/>
    <numFmt numFmtId="200" formatCode="_._.* \(#,##0\)_%;_._.* #,##0_)_%;_._.* 0_)_%;_._.@_)_%"/>
    <numFmt numFmtId="201" formatCode="_._.&quot;$&quot;* \(#,##0\)_%;_._.&quot;$&quot;* #,##0_)_%;_._.&quot;$&quot;* 0_)_%;_._.@_)_%"/>
    <numFmt numFmtId="202" formatCode="* \(#,##0\);* #,##0_);&quot;-&quot;??_);@"/>
    <numFmt numFmtId="203" formatCode="&quot;$&quot;* #,##0_)_%;&quot;$&quot;* \(#,##0\)_%;&quot;$&quot;* &quot;-&quot;??_)_%;@_)_%"/>
    <numFmt numFmtId="204" formatCode="#,##0.0;\(#,##0.0\)"/>
    <numFmt numFmtId="205" formatCode="_._.&quot;$&quot;* #,##0.0_)_%;_._.&quot;$&quot;* \(#,##0.0\)_%"/>
    <numFmt numFmtId="206" formatCode="&quot;$&quot;* #,##0.0_)_%;&quot;$&quot;* \(#,##0.0\)_%;&quot;$&quot;* \ .0_)_%"/>
    <numFmt numFmtId="207" formatCode="_._.&quot;$&quot;* #,##0.00_)_%;_._.&quot;$&quot;* \(#,##0.00\)_%"/>
    <numFmt numFmtId="208" formatCode="&quot;$&quot;* #,##0.00_)_%;&quot;$&quot;* \(#,##0.00\)_%;&quot;$&quot;* \ .00_)_%"/>
    <numFmt numFmtId="209" formatCode="_._.&quot;$&quot;* #,##0.000_)_%;_._.&quot;$&quot;* \(#,##0.000\)_%"/>
    <numFmt numFmtId="210" formatCode="&quot;$&quot;* #,##0.000_)_%;&quot;$&quot;* \(#,##0.000\)_%;&quot;$&quot;* \ .000_)_%"/>
    <numFmt numFmtId="211" formatCode="_-* #,##0.00\ &quot;$&quot;_-;\-* #,##0.00\ &quot;$&quot;_-;_-* &quot;-&quot;??\ &quot;$&quot;_-;_-@_-"/>
    <numFmt numFmtId="212" formatCode="mmmm\-yy"/>
    <numFmt numFmtId="213" formatCode="#,##0.000_);\(#,##0.000\)"/>
    <numFmt numFmtId="214" formatCode="_(* #,##0.000_);_(* \(#,##0.000\);_(* &quot;-&quot;??_);_(@_)"/>
    <numFmt numFmtId="215" formatCode=";;;"/>
    <numFmt numFmtId="216" formatCode="&quot;$&quot;#,##0.00"/>
    <numFmt numFmtId="217" formatCode="m\o\n\th\ d\,\ \y\y\y\y"/>
    <numFmt numFmtId="218" formatCode="yyyy"/>
    <numFmt numFmtId="219" formatCode="* #,##0_);* \(#,##0\);&quot;-&quot;??_);@"/>
    <numFmt numFmtId="220" formatCode="0.000\x"/>
    <numFmt numFmtId="221" formatCode="#,###.0"/>
    <numFmt numFmtId="222" formatCode="&quot;$&quot;0.0\ &quot;(e)&quot;"/>
    <numFmt numFmtId="223" formatCode="_([$€-2]* #,##0.00_);_([$€-2]* \(#,##0.00\);_([$€-2]* &quot;-&quot;??_)"/>
    <numFmt numFmtId="224" formatCode="_([$€]\ * #,##0.00_);_([$€]\ * \(#,##0.00\);_([$€]\ * &quot;-&quot;??_);_(@_)"/>
    <numFmt numFmtId="225" formatCode="0.00%_);[Red]\(0.00%\)"/>
    <numFmt numFmtId="226" formatCode="[$-409]mmm\-yy;@"/>
    <numFmt numFmtId="227" formatCode="[$L.-480A]\ #,##0_);\([$L.-480A]\ #,##0\)"/>
    <numFmt numFmtId="228" formatCode="_-* #,##0.00\ _€_-;\-* #,##0.00\ _€_-;_-* \-??\ _€_-;_-@_-"/>
    <numFmt numFmtId="229" formatCode="_-* #,##0.00&quot; €&quot;_-;\-* #,##0.00&quot; €&quot;_-;_-* \-??&quot; €&quot;_-;_-@_-"/>
    <numFmt numFmtId="230" formatCode="_([$€]\ * #,##0.00_);_([$€]\ * \(#,##0.00\);_([$€]\ * \-??_);_(@_)"/>
  </numFmts>
  <fonts count="10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125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3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6" fontId="41" fillId="0" borderId="0" applyFont="0" applyFill="0" applyBorder="0" applyAlignment="0" applyProtection="0"/>
    <xf numFmtId="186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7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6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188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8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9" fontId="3" fillId="0" borderId="0" applyFont="0" applyFill="0" applyBorder="0" applyAlignment="0" applyProtection="0"/>
    <xf numFmtId="190" fontId="62" fillId="0" borderId="0"/>
    <xf numFmtId="175" fontId="63" fillId="0" borderId="0">
      <alignment vertical="center"/>
    </xf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0" fontId="62" fillId="0" borderId="0"/>
    <xf numFmtId="192" fontId="64" fillId="0" borderId="0" applyFont="0" applyFill="0" applyBorder="0" applyAlignment="0" applyProtection="0"/>
    <xf numFmtId="193" fontId="65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97" fontId="66" fillId="0" borderId="0" applyFont="0" applyFill="0" applyBorder="0" applyAlignment="0" applyProtection="0"/>
    <xf numFmtId="198" fontId="44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8" fillId="0" borderId="0" applyFont="0" applyFill="0" applyBorder="0" applyAlignment="0" applyProtection="0"/>
    <xf numFmtId="173" fontId="38" fillId="0" borderId="0" applyFont="0" applyFill="0" applyBorder="0" applyAlignment="0" applyProtection="0"/>
    <xf numFmtId="227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3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42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39" fillId="0" borderId="0" applyFont="0" applyFill="0" applyBorder="0" applyAlignment="0" applyProtection="0"/>
    <xf numFmtId="228" fontId="3" fillId="0" borderId="0" applyFill="0" applyBorder="0" applyAlignment="0" applyProtection="0"/>
    <xf numFmtId="173" fontId="28" fillId="0" borderId="0" applyFont="0" applyFill="0" applyBorder="0" applyAlignment="0" applyProtection="0"/>
    <xf numFmtId="173" fontId="67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200" fontId="69" fillId="0" borderId="0" applyFill="0" applyBorder="0" applyProtection="0"/>
    <xf numFmtId="201" fontId="65" fillId="0" borderId="0" applyFont="0" applyFill="0" applyBorder="0" applyAlignment="0" applyProtection="0"/>
    <xf numFmtId="202" fontId="42" fillId="0" borderId="0" applyFill="0" applyBorder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8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2" fontId="42" fillId="0" borderId="19" applyFill="0" applyProtection="0"/>
    <xf numFmtId="203" fontId="3" fillId="0" borderId="0" applyFont="0" applyFill="0" applyBorder="0" applyAlignment="0" applyProtection="0"/>
    <xf numFmtId="204" fontId="62" fillId="0" borderId="0"/>
    <xf numFmtId="204" fontId="62" fillId="0" borderId="0"/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180" fontId="70" fillId="0" borderId="20">
      <protection locked="0"/>
    </xf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209" fontId="66" fillId="0" borderId="0" applyFont="0" applyFill="0" applyBorder="0" applyAlignment="0" applyProtection="0"/>
    <xf numFmtId="210" fontId="44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84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211" fontId="28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6" fontId="28" fillId="0" borderId="0" applyFont="0" applyFill="0" applyBorder="0" applyAlignment="0" applyProtection="0"/>
    <xf numFmtId="229" fontId="3" fillId="0" borderId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176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6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214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6" fontId="72" fillId="34" borderId="21">
      <alignment horizontal="right"/>
    </xf>
    <xf numFmtId="216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8" fontId="41" fillId="0" borderId="0" applyFont="0" applyFill="0" applyBorder="0" applyProtection="0">
      <alignment horizontal="right"/>
    </xf>
    <xf numFmtId="0" fontId="75" fillId="0" borderId="0"/>
    <xf numFmtId="217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8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9" fontId="42" fillId="0" borderId="0" applyFill="0" applyBorder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8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219" fontId="42" fillId="0" borderId="19" applyFill="0" applyProtection="0"/>
    <xf numFmtId="180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8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20" fontId="62" fillId="0" borderId="0"/>
    <xf numFmtId="0" fontId="47" fillId="61" borderId="0"/>
    <xf numFmtId="221" fontId="79" fillId="61" borderId="0"/>
    <xf numFmtId="222" fontId="3" fillId="0" borderId="0"/>
    <xf numFmtId="182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3" fontId="3" fillId="0" borderId="0" applyFont="0" applyFill="0" applyBorder="0" applyAlignment="0" applyProtection="0"/>
    <xf numFmtId="224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30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5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6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6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4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4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4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5" fillId="0" borderId="0"/>
    <xf numFmtId="17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</cellStyleXfs>
  <cellXfs count="68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3" fillId="2" borderId="0" xfId="0" applyNumberFormat="1" applyFont="1" applyFill="1" applyAlignment="1">
      <alignment vertical="top"/>
    </xf>
    <xf numFmtId="164" fontId="5" fillId="0" borderId="0" xfId="0" applyNumberFormat="1" applyFont="1" applyAlignment="1">
      <alignment vertical="top"/>
    </xf>
    <xf numFmtId="167" fontId="6" fillId="0" borderId="0" xfId="2" applyNumberFormat="1" applyFont="1" applyFill="1" applyAlignment="1">
      <alignment horizontal="right"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70" fontId="3" fillId="0" borderId="0" xfId="0" applyNumberFormat="1" applyFont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167" fontId="0" fillId="0" borderId="0" xfId="0" applyNumberFormat="1"/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0" fontId="0" fillId="0" borderId="0" xfId="0"/>
    <xf numFmtId="0" fontId="0" fillId="0" borderId="0" xfId="0"/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Fill="1" applyAlignment="1">
      <alignment vertical="top"/>
    </xf>
    <xf numFmtId="164" fontId="3" fillId="0" borderId="0" xfId="38051" applyNumberFormat="1" applyFont="1" applyFill="1" applyAlignment="1">
      <alignment vertical="top"/>
    </xf>
    <xf numFmtId="172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Fill="1" applyAlignment="1">
      <alignment vertical="top"/>
    </xf>
    <xf numFmtId="164" fontId="3" fillId="0" borderId="0" xfId="38051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7" fontId="3" fillId="0" borderId="0" xfId="38090" applyNumberFormat="1" applyFont="1" applyFill="1" applyAlignment="1">
      <alignment horizontal="right" vertical="top"/>
    </xf>
    <xf numFmtId="164" fontId="3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3" fillId="2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4" fontId="3" fillId="0" borderId="0" xfId="0" applyNumberFormat="1" applyFont="1" applyFill="1" applyBorder="1" applyAlignment="1">
      <alignment vertical="top"/>
    </xf>
    <xf numFmtId="164" fontId="3" fillId="0" borderId="0" xfId="0" applyNumberFormat="1" applyFont="1" applyFill="1" applyBorder="1" applyAlignment="1">
      <alignment vertical="top"/>
    </xf>
    <xf numFmtId="164" fontId="3" fillId="0" borderId="0" xfId="0" applyNumberFormat="1" applyFont="1" applyFill="1" applyBorder="1" applyAlignment="1">
      <alignment vertical="top"/>
    </xf>
    <xf numFmtId="164" fontId="5" fillId="0" borderId="0" xfId="0" applyNumberFormat="1" applyFont="1" applyFill="1" applyAlignment="1">
      <alignment vertical="top"/>
    </xf>
    <xf numFmtId="164" fontId="3" fillId="0" borderId="0" xfId="0" applyNumberFormat="1" applyFont="1" applyFill="1" applyBorder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4" fontId="5" fillId="0" borderId="0" xfId="0" applyNumberFormat="1" applyFont="1" applyFill="1" applyAlignment="1">
      <alignment vertical="top"/>
    </xf>
    <xf numFmtId="171" fontId="3" fillId="0" borderId="0" xfId="38075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  <xf numFmtId="164" fontId="5" fillId="0" borderId="0" xfId="0" applyNumberFormat="1" applyFont="1" applyFill="1" applyAlignment="1">
      <alignment vertical="top"/>
    </xf>
  </cellXfs>
  <cellStyles count="38125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3" xfId="1191" xr:uid="{A7B8B905-4410-4D90-8706-69CF97953077}"/>
    <cellStyle name="Comma 2 3 2" xfId="1192" xr:uid="{59C8604F-0CC9-4CA9-9981-337FD2D15013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5" xfId="5560" xr:uid="{50F18770-1209-49BB-A19F-FB4320141F98}"/>
    <cellStyle name="Moneda 5 2" xfId="5561" xr:uid="{565909E6-32EE-4CF6-ABCE-F990253EEB81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0"/>
  <tableStyles count="1" defaultTableStyle="TableStyleMedium2" defaultPivotStyle="PivotStyleLight16"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Q82"/>
  <sheetViews>
    <sheetView showGridLines="0" tabSelected="1" workbookViewId="0">
      <selection activeCell="I46" sqref="I46"/>
    </sheetView>
  </sheetViews>
  <sheetFormatPr baseColWidth="10" defaultRowHeight="14.5"/>
  <cols>
    <col min="1" max="6" width="1.6328125" customWidth="1"/>
    <col min="7" max="7" width="36.453125" customWidth="1"/>
    <col min="9" max="9" width="14.08984375" customWidth="1"/>
    <col min="10" max="10" width="13.81640625" style="36" bestFit="1" customWidth="1"/>
    <col min="11" max="17" width="11.54296875" style="36"/>
  </cols>
  <sheetData>
    <row r="1" spans="1:9">
      <c r="G1" t="s">
        <v>67</v>
      </c>
    </row>
    <row r="2" spans="1:9">
      <c r="G2" t="s">
        <v>66</v>
      </c>
    </row>
    <row r="3" spans="1:9">
      <c r="G3" t="s">
        <v>68</v>
      </c>
    </row>
    <row r="4" spans="1:9">
      <c r="G4" t="s">
        <v>81</v>
      </c>
    </row>
    <row r="5" spans="1:9">
      <c r="G5" s="1" t="s">
        <v>0</v>
      </c>
    </row>
    <row r="6" spans="1:9">
      <c r="B6" s="2"/>
      <c r="C6" s="2"/>
      <c r="D6" s="2"/>
      <c r="E6" s="2"/>
      <c r="F6" s="2"/>
      <c r="G6" s="2"/>
      <c r="H6" s="3"/>
      <c r="I6" s="18">
        <v>2022</v>
      </c>
    </row>
    <row r="7" spans="1:9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45">
        <v>23494059.638099927</v>
      </c>
    </row>
    <row r="11" spans="1:9">
      <c r="A11" s="2"/>
      <c r="B11" s="2" t="s">
        <v>4</v>
      </c>
      <c r="C11" s="2"/>
      <c r="D11" s="2"/>
      <c r="E11" s="2"/>
      <c r="F11" s="2"/>
      <c r="G11" s="2"/>
      <c r="H11" s="7"/>
      <c r="I11" s="46">
        <v>22000000</v>
      </c>
    </row>
    <row r="12" spans="1:9">
      <c r="A12" s="2"/>
      <c r="B12" s="2" t="s">
        <v>5</v>
      </c>
      <c r="C12" s="2"/>
      <c r="D12" s="2"/>
      <c r="E12" s="2"/>
      <c r="F12" s="2"/>
      <c r="G12" s="2"/>
      <c r="H12" s="7"/>
      <c r="I12" s="47">
        <v>56491280.905326918</v>
      </c>
    </row>
    <row r="13" spans="1:9">
      <c r="A13" s="2"/>
      <c r="B13" s="2" t="s">
        <v>6</v>
      </c>
      <c r="C13" s="2"/>
      <c r="D13" s="2"/>
      <c r="E13" s="2"/>
      <c r="F13" s="2"/>
      <c r="G13" s="2"/>
      <c r="H13" s="7"/>
      <c r="I13" s="48">
        <v>130690096.00564098</v>
      </c>
    </row>
    <row r="14" spans="1:9">
      <c r="A14" s="2"/>
      <c r="B14" s="2" t="s">
        <v>7</v>
      </c>
      <c r="C14" s="2"/>
      <c r="D14" s="2"/>
      <c r="E14" s="2"/>
      <c r="F14" s="2"/>
      <c r="G14" s="2"/>
      <c r="H14" s="7"/>
      <c r="I14" s="9">
        <v>924000</v>
      </c>
    </row>
    <row r="15" spans="1:9" s="36" customFormat="1">
      <c r="A15" s="32"/>
      <c r="B15" s="32" t="s">
        <v>82</v>
      </c>
      <c r="C15" s="32"/>
      <c r="D15" s="32"/>
      <c r="E15" s="32"/>
      <c r="F15" s="32"/>
      <c r="G15" s="32"/>
      <c r="H15" s="7"/>
      <c r="I15" s="48">
        <v>2893524.1799441506</v>
      </c>
    </row>
    <row r="16" spans="1:9">
      <c r="A16" s="2"/>
      <c r="B16" s="2" t="s">
        <v>8</v>
      </c>
      <c r="C16" s="2"/>
      <c r="D16" s="2"/>
      <c r="E16" s="2"/>
      <c r="F16" s="2"/>
      <c r="G16" s="2"/>
      <c r="H16" s="7"/>
      <c r="I16" s="49">
        <v>88224118.458390504</v>
      </c>
    </row>
    <row r="17" spans="1:9">
      <c r="A17" s="2"/>
      <c r="B17" s="2" t="s">
        <v>9</v>
      </c>
      <c r="C17" s="2"/>
      <c r="D17" s="2"/>
      <c r="E17" s="2"/>
      <c r="F17" s="2"/>
      <c r="G17" s="2"/>
      <c r="H17" s="7"/>
      <c r="I17" s="50">
        <v>166854061.67153081</v>
      </c>
    </row>
    <row r="18" spans="1:9">
      <c r="A18" s="2"/>
      <c r="B18" s="2" t="s">
        <v>10</v>
      </c>
      <c r="C18" s="2"/>
      <c r="D18" s="2"/>
      <c r="E18" s="2"/>
      <c r="F18" s="2"/>
      <c r="G18" s="2"/>
      <c r="H18" s="7"/>
      <c r="I18" s="51">
        <v>5722373.857378928</v>
      </c>
    </row>
    <row r="19" spans="1:9">
      <c r="A19" s="2"/>
      <c r="B19" s="2"/>
      <c r="C19" s="2"/>
      <c r="D19" s="2"/>
      <c r="E19" s="2"/>
      <c r="F19" s="2" t="s">
        <v>11</v>
      </c>
      <c r="G19" s="2"/>
      <c r="H19" s="7"/>
      <c r="I19" s="8">
        <f>SUM(I10:I18)</f>
        <v>497293514.71631223</v>
      </c>
    </row>
    <row r="20" spans="1:9">
      <c r="A20" s="2"/>
      <c r="B20" s="2"/>
      <c r="C20" s="2"/>
      <c r="D20" s="2"/>
      <c r="E20" s="2"/>
      <c r="F20" s="2"/>
      <c r="G20" s="2"/>
      <c r="H20" s="7"/>
      <c r="I20" s="8"/>
    </row>
    <row r="21" spans="1:9">
      <c r="A21" s="2" t="s">
        <v>12</v>
      </c>
      <c r="B21" s="2"/>
      <c r="C21" s="2"/>
      <c r="D21" s="2"/>
      <c r="E21" s="2"/>
      <c r="F21" s="2"/>
      <c r="G21" s="2"/>
      <c r="H21" s="7"/>
      <c r="I21" s="8"/>
    </row>
    <row r="22" spans="1:9">
      <c r="A22" s="2"/>
      <c r="B22" s="26" t="s">
        <v>74</v>
      </c>
      <c r="C22" s="2"/>
      <c r="D22" s="2"/>
      <c r="E22" s="2"/>
      <c r="F22" s="2"/>
      <c r="G22" s="2"/>
      <c r="H22" s="7"/>
      <c r="I22" s="8">
        <v>999999.99999999988</v>
      </c>
    </row>
    <row r="23" spans="1:9">
      <c r="A23" s="2"/>
      <c r="B23" s="2" t="s">
        <v>13</v>
      </c>
      <c r="C23" s="2"/>
      <c r="D23" s="2"/>
      <c r="E23" s="2"/>
      <c r="F23" s="2"/>
      <c r="G23" s="2"/>
      <c r="H23" s="7"/>
      <c r="I23" s="52">
        <v>25798025.519747499</v>
      </c>
    </row>
    <row r="24" spans="1:9">
      <c r="A24" s="2"/>
      <c r="B24" s="2" t="s">
        <v>14</v>
      </c>
      <c r="C24" s="2"/>
      <c r="D24" s="2"/>
      <c r="E24" s="2"/>
      <c r="F24" s="2"/>
      <c r="G24" s="2"/>
      <c r="H24" s="7"/>
      <c r="I24" s="53">
        <v>5863941.8718469357</v>
      </c>
    </row>
    <row r="25" spans="1:9">
      <c r="A25" s="2"/>
      <c r="B25" s="2" t="s">
        <v>15</v>
      </c>
      <c r="C25" s="2"/>
      <c r="D25" s="2"/>
      <c r="E25" s="2"/>
      <c r="F25" s="2"/>
      <c r="G25" s="2"/>
      <c r="H25" s="7"/>
      <c r="I25" s="53">
        <v>118050038.11134493</v>
      </c>
    </row>
    <row r="26" spans="1:9">
      <c r="A26" s="2"/>
      <c r="B26" s="27" t="s">
        <v>75</v>
      </c>
      <c r="C26" s="2"/>
      <c r="D26" s="2"/>
      <c r="E26" s="2"/>
      <c r="F26" s="2"/>
      <c r="G26" s="2"/>
      <c r="H26" s="7"/>
      <c r="I26" s="53">
        <v>15091040.658911575</v>
      </c>
    </row>
    <row r="27" spans="1:9">
      <c r="A27" s="2"/>
      <c r="B27" s="2" t="s">
        <v>16</v>
      </c>
      <c r="C27" s="2"/>
      <c r="D27" s="2"/>
      <c r="E27" s="2"/>
      <c r="F27" s="2"/>
      <c r="G27" s="2"/>
      <c r="H27" s="7"/>
      <c r="I27" s="54">
        <v>465286.97364903503</v>
      </c>
    </row>
    <row r="28" spans="1:9">
      <c r="A28" s="2"/>
      <c r="B28" s="2"/>
      <c r="C28" s="2"/>
      <c r="D28" s="2"/>
      <c r="E28" s="2"/>
      <c r="F28" s="2" t="s">
        <v>17</v>
      </c>
      <c r="G28" s="2"/>
      <c r="H28" s="7"/>
      <c r="I28" s="10">
        <f>SUM(I22:I27)</f>
        <v>166268333.13549998</v>
      </c>
    </row>
    <row r="29" spans="1:9">
      <c r="A29" s="2"/>
      <c r="B29" s="2"/>
      <c r="C29" s="2"/>
      <c r="D29" s="2"/>
      <c r="E29" s="2"/>
      <c r="F29" s="4" t="s">
        <v>18</v>
      </c>
      <c r="G29" s="4"/>
      <c r="H29" s="33"/>
      <c r="I29" s="34">
        <f>+I28+I19</f>
        <v>663561847.85181224</v>
      </c>
    </row>
    <row r="30" spans="1:9">
      <c r="A30" s="2"/>
      <c r="B30" s="2"/>
      <c r="C30" s="2"/>
      <c r="D30" s="2"/>
      <c r="E30" s="2"/>
      <c r="F30" s="2"/>
      <c r="G30" s="2"/>
      <c r="H30" s="7"/>
      <c r="I30" s="12"/>
    </row>
    <row r="31" spans="1:9">
      <c r="A31" s="4" t="s">
        <v>19</v>
      </c>
      <c r="B31" s="2"/>
      <c r="C31" s="2"/>
      <c r="D31" s="2"/>
      <c r="E31" s="2"/>
      <c r="F31" s="2"/>
      <c r="G31" s="2"/>
      <c r="H31" s="7"/>
      <c r="I31" s="13"/>
    </row>
    <row r="32" spans="1:9">
      <c r="A32" s="2" t="s">
        <v>20</v>
      </c>
      <c r="B32" s="2"/>
      <c r="C32" s="2"/>
      <c r="D32" s="2"/>
      <c r="E32" s="2"/>
      <c r="F32" s="2"/>
      <c r="G32" s="2"/>
      <c r="H32" s="7"/>
      <c r="I32" s="14"/>
    </row>
    <row r="33" spans="1:9">
      <c r="A33" s="2"/>
      <c r="B33" s="2" t="s">
        <v>21</v>
      </c>
      <c r="C33" s="2"/>
      <c r="D33" s="2"/>
      <c r="E33" s="2"/>
      <c r="F33" s="2"/>
      <c r="G33" s="2"/>
      <c r="H33" s="7"/>
      <c r="I33" s="55">
        <v>72252313.396280706</v>
      </c>
    </row>
    <row r="34" spans="1:9">
      <c r="A34" s="2"/>
      <c r="B34" s="2" t="s">
        <v>22</v>
      </c>
      <c r="C34" s="2"/>
      <c r="D34" s="2"/>
      <c r="E34" s="2"/>
      <c r="F34" s="2"/>
      <c r="G34" s="2"/>
      <c r="H34" s="7"/>
      <c r="I34" s="15"/>
    </row>
    <row r="35" spans="1:9">
      <c r="A35" s="2"/>
      <c r="B35" s="2"/>
      <c r="C35" s="2" t="s">
        <v>23</v>
      </c>
      <c r="D35" s="2"/>
      <c r="E35" s="2"/>
      <c r="F35" s="2"/>
      <c r="G35" s="2"/>
      <c r="H35" s="7"/>
      <c r="I35" s="56">
        <v>20380794.062111463</v>
      </c>
    </row>
    <row r="36" spans="1:9">
      <c r="A36" s="2"/>
      <c r="B36" s="2" t="s">
        <v>24</v>
      </c>
      <c r="C36" s="2"/>
      <c r="D36" s="2"/>
      <c r="E36" s="2"/>
      <c r="F36" s="2"/>
      <c r="G36" s="2"/>
      <c r="H36" s="7"/>
      <c r="I36" s="56">
        <v>192482337.441084</v>
      </c>
    </row>
    <row r="37" spans="1:9">
      <c r="A37" s="2"/>
      <c r="B37" s="2" t="s">
        <v>69</v>
      </c>
      <c r="C37" s="2"/>
      <c r="D37" s="2"/>
      <c r="E37" s="2"/>
      <c r="F37" s="2"/>
      <c r="G37" s="2"/>
      <c r="H37" s="7"/>
      <c r="I37" s="56">
        <v>2619048.717736267</v>
      </c>
    </row>
    <row r="38" spans="1:9">
      <c r="A38" s="2"/>
      <c r="B38" s="2" t="s">
        <v>25</v>
      </c>
      <c r="C38" s="2"/>
      <c r="D38" s="2"/>
      <c r="E38" s="2"/>
      <c r="F38" s="2"/>
      <c r="G38" s="2"/>
      <c r="H38" s="7"/>
      <c r="I38" s="8"/>
    </row>
    <row r="39" spans="1:9">
      <c r="A39" s="2"/>
      <c r="B39" s="2"/>
      <c r="C39" s="2" t="s">
        <v>26</v>
      </c>
      <c r="D39" s="2"/>
      <c r="E39" s="2"/>
      <c r="F39" s="2"/>
      <c r="G39" s="2"/>
      <c r="H39" s="7"/>
      <c r="I39" s="57">
        <v>83341.899999999994</v>
      </c>
    </row>
    <row r="40" spans="1:9" s="36" customFormat="1">
      <c r="A40" s="32"/>
      <c r="B40" s="32" t="s">
        <v>83</v>
      </c>
      <c r="C40" s="32"/>
      <c r="D40" s="32"/>
      <c r="E40" s="32"/>
      <c r="F40" s="32"/>
      <c r="G40" s="32"/>
      <c r="H40" s="7"/>
      <c r="I40" s="60">
        <v>28477.87</v>
      </c>
    </row>
    <row r="41" spans="1:9">
      <c r="A41" s="2"/>
      <c r="B41" s="2" t="s">
        <v>72</v>
      </c>
      <c r="C41" s="2"/>
      <c r="D41" s="2"/>
      <c r="E41" s="2"/>
      <c r="F41" s="2"/>
      <c r="G41" s="2"/>
      <c r="H41" s="7"/>
      <c r="I41" s="8"/>
    </row>
    <row r="42" spans="1:9">
      <c r="A42" s="2"/>
      <c r="B42" s="2"/>
      <c r="C42" s="2" t="s">
        <v>26</v>
      </c>
      <c r="D42" s="2"/>
      <c r="E42" s="2"/>
      <c r="F42" s="2"/>
      <c r="G42" s="2"/>
      <c r="H42" s="7"/>
      <c r="I42" s="58">
        <v>2089944.341400444</v>
      </c>
    </row>
    <row r="43" spans="1:9">
      <c r="A43" s="2"/>
      <c r="B43" s="28" t="s">
        <v>76</v>
      </c>
      <c r="C43" s="2"/>
      <c r="D43" s="2"/>
      <c r="E43" s="2"/>
      <c r="F43" s="2"/>
      <c r="G43" s="2"/>
      <c r="H43" s="7"/>
      <c r="I43" s="8"/>
    </row>
    <row r="44" spans="1:9">
      <c r="A44" s="2"/>
      <c r="B44" s="2"/>
      <c r="C44" s="29" t="s">
        <v>77</v>
      </c>
      <c r="D44" s="2"/>
      <c r="E44" s="2"/>
      <c r="F44" s="2"/>
      <c r="G44" s="2"/>
      <c r="H44" s="7"/>
      <c r="I44" s="60">
        <v>1745421.92</v>
      </c>
    </row>
    <row r="45" spans="1:9">
      <c r="A45" s="2"/>
      <c r="B45" s="2" t="s">
        <v>27</v>
      </c>
      <c r="C45" s="2"/>
      <c r="D45" s="2"/>
      <c r="E45" s="2"/>
      <c r="F45" s="2"/>
      <c r="G45" s="2"/>
      <c r="H45" s="7"/>
      <c r="I45" s="60">
        <v>2452363.8093085364</v>
      </c>
    </row>
    <row r="46" spans="1:9">
      <c r="A46" s="2"/>
      <c r="B46" s="2" t="s">
        <v>28</v>
      </c>
      <c r="C46" s="2"/>
      <c r="D46" s="2"/>
      <c r="E46" s="2"/>
      <c r="F46" s="2"/>
      <c r="G46" s="2"/>
      <c r="H46" s="7"/>
      <c r="I46" s="59">
        <v>9645819.3781458791</v>
      </c>
    </row>
    <row r="47" spans="1:9">
      <c r="A47" s="2"/>
      <c r="B47" s="2"/>
      <c r="C47" s="2"/>
      <c r="D47" s="2"/>
      <c r="E47" s="2"/>
      <c r="F47" s="2" t="s">
        <v>29</v>
      </c>
      <c r="G47" s="2"/>
      <c r="H47" s="7"/>
      <c r="I47" s="10">
        <f>SUM(I33:I46)</f>
        <v>303779862.83606726</v>
      </c>
    </row>
    <row r="48" spans="1:9">
      <c r="A48" s="2"/>
      <c r="B48" s="2"/>
      <c r="C48" s="2"/>
      <c r="D48" s="2"/>
      <c r="E48" s="2"/>
      <c r="F48" s="2"/>
      <c r="G48" s="2"/>
      <c r="H48" s="7"/>
      <c r="I48" s="10"/>
    </row>
    <row r="49" spans="1:9">
      <c r="A49" s="2"/>
      <c r="B49" s="2" t="s">
        <v>30</v>
      </c>
      <c r="C49" s="2"/>
      <c r="D49" s="2"/>
      <c r="E49" s="2"/>
      <c r="F49" s="2"/>
      <c r="G49" s="2"/>
      <c r="H49" s="7"/>
      <c r="I49" s="10"/>
    </row>
    <row r="50" spans="1:9">
      <c r="A50" s="2"/>
      <c r="B50" s="2" t="s">
        <v>31</v>
      </c>
      <c r="C50" s="2"/>
      <c r="D50" s="2"/>
      <c r="E50" s="2"/>
      <c r="F50" s="2"/>
      <c r="G50" s="2"/>
      <c r="H50" s="7"/>
      <c r="I50" s="61">
        <v>108786634.12314481</v>
      </c>
    </row>
    <row r="51" spans="1:9">
      <c r="A51" s="2"/>
      <c r="B51" s="2" t="s">
        <v>73</v>
      </c>
      <c r="C51" s="2"/>
      <c r="D51" s="2"/>
      <c r="E51" s="2"/>
      <c r="F51" s="2"/>
      <c r="G51" s="2"/>
      <c r="H51" s="7"/>
      <c r="I51" s="63">
        <v>137407.69993785443</v>
      </c>
    </row>
    <row r="52" spans="1:9">
      <c r="A52" s="2"/>
      <c r="B52" s="2" t="s">
        <v>71</v>
      </c>
      <c r="C52" s="2"/>
      <c r="D52" s="2"/>
      <c r="E52" s="2"/>
      <c r="F52" s="2"/>
      <c r="G52" s="2"/>
      <c r="H52" s="7"/>
      <c r="I52" s="63">
        <v>5678534.6897626948</v>
      </c>
    </row>
    <row r="53" spans="1:9">
      <c r="A53" s="2"/>
      <c r="B53" s="30" t="s">
        <v>78</v>
      </c>
      <c r="C53" s="2"/>
      <c r="D53" s="2"/>
      <c r="E53" s="2"/>
      <c r="F53" s="2"/>
      <c r="G53" s="2"/>
      <c r="H53" s="7"/>
      <c r="I53" s="63">
        <v>10462550.870050168</v>
      </c>
    </row>
    <row r="54" spans="1:9">
      <c r="A54" s="2"/>
      <c r="B54" s="2" t="s">
        <v>70</v>
      </c>
      <c r="C54" s="2"/>
      <c r="D54" s="2"/>
      <c r="E54" s="2"/>
      <c r="F54" s="2"/>
      <c r="G54" s="2"/>
      <c r="H54" s="7"/>
      <c r="I54" s="63">
        <v>19000000</v>
      </c>
    </row>
    <row r="55" spans="1:9">
      <c r="A55" s="2"/>
      <c r="B55" s="31" t="s">
        <v>79</v>
      </c>
      <c r="C55" s="2"/>
      <c r="D55" s="2"/>
      <c r="E55" s="2"/>
      <c r="F55" s="2"/>
      <c r="G55" s="2"/>
      <c r="H55" s="7"/>
      <c r="I55" s="63">
        <v>29535502.704559114</v>
      </c>
    </row>
    <row r="56" spans="1:9">
      <c r="A56" s="2"/>
      <c r="B56" s="32" t="s">
        <v>80</v>
      </c>
      <c r="C56" s="2"/>
      <c r="D56" s="2"/>
      <c r="E56" s="2"/>
      <c r="F56" s="2"/>
      <c r="G56" s="2"/>
      <c r="H56" s="7"/>
      <c r="I56" s="63">
        <v>2744991.7162400293</v>
      </c>
    </row>
    <row r="57" spans="1:9">
      <c r="A57" s="2"/>
      <c r="B57" s="2" t="s">
        <v>32</v>
      </c>
      <c r="C57" s="2"/>
      <c r="D57" s="2"/>
      <c r="E57" s="2"/>
      <c r="F57" s="2"/>
      <c r="G57" s="2"/>
      <c r="H57" s="7"/>
      <c r="I57" s="62">
        <v>887815.81124464306</v>
      </c>
    </row>
    <row r="58" spans="1:9">
      <c r="A58" s="2"/>
      <c r="B58" s="2"/>
      <c r="C58" s="2"/>
      <c r="D58" s="2"/>
      <c r="E58" s="2"/>
      <c r="F58" s="2" t="s">
        <v>33</v>
      </c>
      <c r="G58" s="2"/>
      <c r="H58" s="7"/>
      <c r="I58" s="10">
        <f>SUM(I50:I57)</f>
        <v>177233437.6149393</v>
      </c>
    </row>
    <row r="59" spans="1:9">
      <c r="A59" s="2"/>
      <c r="B59" s="2"/>
      <c r="C59" s="2"/>
      <c r="D59" s="2"/>
      <c r="E59" s="2"/>
      <c r="F59" s="2" t="s">
        <v>34</v>
      </c>
      <c r="G59" s="2"/>
      <c r="H59" s="7"/>
      <c r="I59" s="10">
        <f>+I58+I47</f>
        <v>481013300.45100653</v>
      </c>
    </row>
    <row r="60" spans="1:9">
      <c r="A60" s="2"/>
      <c r="B60" s="2"/>
      <c r="C60" s="2"/>
      <c r="D60" s="2"/>
      <c r="E60" s="2"/>
      <c r="F60" s="2"/>
      <c r="G60" s="2"/>
      <c r="H60" s="7"/>
      <c r="I60" s="10"/>
    </row>
    <row r="61" spans="1:9">
      <c r="A61" s="2" t="s">
        <v>35</v>
      </c>
      <c r="B61" s="2"/>
      <c r="C61" s="2"/>
      <c r="D61" s="2"/>
      <c r="E61" s="2"/>
      <c r="F61" s="2"/>
      <c r="G61" s="2"/>
      <c r="H61" s="7"/>
      <c r="I61" s="8"/>
    </row>
    <row r="62" spans="1:9">
      <c r="A62" s="2"/>
      <c r="B62" s="2" t="s">
        <v>36</v>
      </c>
      <c r="C62" s="2"/>
      <c r="D62" s="2"/>
      <c r="E62" s="2"/>
      <c r="F62" s="2"/>
      <c r="G62" s="2"/>
      <c r="H62" s="7"/>
      <c r="I62" s="64">
        <v>79411096.75999999</v>
      </c>
    </row>
    <row r="63" spans="1:9">
      <c r="A63" s="2"/>
      <c r="B63" s="2" t="s">
        <v>57</v>
      </c>
      <c r="C63" s="2"/>
      <c r="D63" s="2"/>
      <c r="E63" s="2"/>
      <c r="F63" s="2"/>
      <c r="G63" s="2"/>
      <c r="H63" s="7"/>
      <c r="I63" s="65">
        <v>76017.491322106245</v>
      </c>
    </row>
    <row r="64" spans="1:9">
      <c r="A64" s="2"/>
      <c r="B64" s="2" t="s">
        <v>58</v>
      </c>
      <c r="C64" s="2"/>
      <c r="D64" s="2"/>
      <c r="E64" s="2"/>
      <c r="F64" s="2"/>
      <c r="G64" s="2"/>
      <c r="H64" s="7"/>
      <c r="I64" s="65">
        <v>286971.07777600607</v>
      </c>
    </row>
    <row r="65" spans="1:9">
      <c r="A65" s="2"/>
      <c r="B65" s="2" t="s">
        <v>37</v>
      </c>
      <c r="C65" s="2"/>
      <c r="D65" s="2"/>
      <c r="E65" s="2"/>
      <c r="F65" s="2"/>
      <c r="G65" s="2"/>
      <c r="H65" s="2"/>
      <c r="I65" s="65">
        <v>4341468.895529462</v>
      </c>
    </row>
    <row r="66" spans="1:9">
      <c r="A66" s="2"/>
      <c r="B66" s="2" t="s">
        <v>38</v>
      </c>
      <c r="C66" s="2"/>
      <c r="D66" s="2"/>
      <c r="E66" s="2"/>
      <c r="F66" s="2"/>
      <c r="G66" s="2"/>
      <c r="H66" s="2"/>
      <c r="I66" s="8">
        <v>-6539095.4243569747</v>
      </c>
    </row>
    <row r="67" spans="1:9">
      <c r="A67" s="2"/>
      <c r="B67" s="2" t="s">
        <v>39</v>
      </c>
      <c r="C67" s="2"/>
      <c r="D67" s="2"/>
      <c r="E67" s="2"/>
      <c r="F67" s="2"/>
      <c r="G67" s="2"/>
      <c r="H67" s="2"/>
      <c r="I67" s="66">
        <v>99484323.306512624</v>
      </c>
    </row>
    <row r="68" spans="1:9">
      <c r="A68" s="2"/>
      <c r="B68" s="2"/>
      <c r="C68" s="2"/>
      <c r="D68" s="2"/>
      <c r="E68" s="2"/>
      <c r="F68" s="2"/>
      <c r="G68" s="2"/>
      <c r="H68" s="2"/>
      <c r="I68" s="10">
        <f>SUM(I62:I67)</f>
        <v>177060782.10678321</v>
      </c>
    </row>
    <row r="69" spans="1:9">
      <c r="A69" s="2"/>
      <c r="B69" s="2" t="s">
        <v>59</v>
      </c>
      <c r="C69" s="2"/>
      <c r="D69" s="2"/>
      <c r="E69" s="2"/>
      <c r="F69" s="2"/>
      <c r="G69" s="2"/>
      <c r="H69" s="2"/>
      <c r="I69" s="2"/>
    </row>
    <row r="70" spans="1:9">
      <c r="A70" s="2"/>
      <c r="B70" s="2"/>
      <c r="C70" s="2" t="s">
        <v>60</v>
      </c>
      <c r="D70" s="2"/>
      <c r="E70" s="2"/>
      <c r="F70" s="2"/>
      <c r="G70" s="2"/>
      <c r="H70" s="2"/>
      <c r="I70" s="67">
        <v>5487765.2940229159</v>
      </c>
    </row>
    <row r="71" spans="1:9">
      <c r="A71" s="2"/>
      <c r="B71" s="2"/>
      <c r="C71" s="2"/>
      <c r="D71" s="2"/>
      <c r="E71" s="2"/>
      <c r="F71" s="2" t="s">
        <v>40</v>
      </c>
      <c r="G71" s="2"/>
      <c r="H71" s="2"/>
      <c r="I71" s="10">
        <f>SUM(I68:I70)</f>
        <v>182548547.40080613</v>
      </c>
    </row>
    <row r="72" spans="1:9">
      <c r="A72" s="2"/>
      <c r="B72" s="2"/>
      <c r="C72" s="2"/>
      <c r="D72" s="2"/>
      <c r="E72" s="2"/>
      <c r="F72" s="2" t="s">
        <v>41</v>
      </c>
      <c r="G72" s="2"/>
      <c r="H72" s="2"/>
      <c r="I72" s="34">
        <f>+I71+I59</f>
        <v>663561847.8518126</v>
      </c>
    </row>
    <row r="76" spans="1:9">
      <c r="G76" t="s">
        <v>64</v>
      </c>
      <c r="I76" t="s">
        <v>43</v>
      </c>
    </row>
    <row r="77" spans="1:9">
      <c r="G77" t="s">
        <v>42</v>
      </c>
      <c r="I77" t="s">
        <v>44</v>
      </c>
    </row>
    <row r="82" spans="9:9">
      <c r="I82" s="25">
        <f>I72-I29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J29"/>
  <sheetViews>
    <sheetView showGridLines="0" workbookViewId="0">
      <selection activeCell="K1" sqref="K1:K1048576"/>
    </sheetView>
  </sheetViews>
  <sheetFormatPr baseColWidth="10" defaultRowHeight="14.5"/>
  <cols>
    <col min="1" max="6" width="1.6328125" customWidth="1"/>
    <col min="7" max="7" width="36.453125" customWidth="1"/>
    <col min="9" max="9" width="14.08984375" customWidth="1"/>
    <col min="10" max="10" width="11.54296875" style="35"/>
  </cols>
  <sheetData>
    <row r="1" spans="1:10">
      <c r="G1" t="s">
        <v>67</v>
      </c>
      <c r="J1" s="36"/>
    </row>
    <row r="2" spans="1:10">
      <c r="G2" t="s">
        <v>66</v>
      </c>
      <c r="J2" s="36"/>
    </row>
    <row r="3" spans="1:10">
      <c r="G3" t="s">
        <v>65</v>
      </c>
      <c r="J3" s="36"/>
    </row>
    <row r="4" spans="1:10">
      <c r="G4" t="str">
        <f>BG!G4</f>
        <v>Al 31 de julio de 2022</v>
      </c>
      <c r="J4" s="36"/>
    </row>
    <row r="5" spans="1:10">
      <c r="B5" s="2"/>
      <c r="C5" s="2"/>
      <c r="D5" s="2"/>
      <c r="E5" s="2"/>
      <c r="F5" s="2"/>
      <c r="G5" s="1" t="s">
        <v>0</v>
      </c>
      <c r="H5" s="3"/>
      <c r="I5" s="3"/>
      <c r="J5" s="36"/>
    </row>
    <row r="6" spans="1:10">
      <c r="A6" s="16"/>
      <c r="B6" s="17"/>
      <c r="C6" s="17"/>
      <c r="D6" s="17"/>
      <c r="E6" s="17"/>
      <c r="F6" s="17"/>
      <c r="G6" s="17"/>
      <c r="H6" s="18"/>
      <c r="I6" s="18">
        <v>2022</v>
      </c>
      <c r="J6" s="36"/>
    </row>
    <row r="7" spans="1:10">
      <c r="A7" s="19"/>
      <c r="B7" s="17"/>
      <c r="C7" s="17"/>
      <c r="D7" s="17"/>
      <c r="E7" s="17"/>
      <c r="F7" s="17"/>
      <c r="G7" s="17"/>
      <c r="H7" s="20"/>
      <c r="I7" s="18"/>
      <c r="J7" s="36"/>
    </row>
    <row r="8" spans="1:10">
      <c r="A8" s="21" t="s">
        <v>45</v>
      </c>
      <c r="B8" s="21"/>
      <c r="C8" s="21"/>
      <c r="D8" s="21"/>
      <c r="E8" s="21"/>
      <c r="F8" s="21"/>
      <c r="G8" s="21"/>
      <c r="H8" s="22"/>
      <c r="I8" s="37">
        <v>330571902.15288341</v>
      </c>
      <c r="J8" s="36"/>
    </row>
    <row r="9" spans="1:10">
      <c r="A9" s="21" t="s">
        <v>46</v>
      </c>
      <c r="B9" s="21"/>
      <c r="C9" s="21"/>
      <c r="D9" s="21"/>
      <c r="E9" s="21"/>
      <c r="F9" s="21"/>
      <c r="G9" s="21"/>
      <c r="H9" s="22"/>
      <c r="I9" s="42">
        <v>-259376387.97616702</v>
      </c>
      <c r="J9" s="36"/>
    </row>
    <row r="10" spans="1:10">
      <c r="A10" s="21" t="s">
        <v>47</v>
      </c>
      <c r="B10" s="21"/>
      <c r="C10" s="21"/>
      <c r="D10" s="21"/>
      <c r="E10" s="21"/>
      <c r="F10" s="21"/>
      <c r="G10" s="21"/>
      <c r="H10" s="22"/>
      <c r="I10" s="39">
        <v>71195514.176716387</v>
      </c>
      <c r="J10" s="36"/>
    </row>
    <row r="11" spans="1:10">
      <c r="A11" s="21" t="s">
        <v>48</v>
      </c>
      <c r="B11" s="21"/>
      <c r="C11" s="21"/>
      <c r="D11" s="21"/>
      <c r="E11" s="21"/>
      <c r="F11" s="21"/>
      <c r="G11" s="21"/>
      <c r="H11" s="22"/>
      <c r="I11" s="40"/>
      <c r="J11" s="36"/>
    </row>
    <row r="12" spans="1:10">
      <c r="A12" s="21"/>
      <c r="B12" s="21" t="s">
        <v>49</v>
      </c>
      <c r="C12" s="21"/>
      <c r="D12" s="21"/>
      <c r="E12" s="21"/>
      <c r="F12" s="21"/>
      <c r="G12" s="21"/>
      <c r="H12" s="22"/>
      <c r="I12" s="43">
        <v>-9610399.8967767656</v>
      </c>
      <c r="J12" s="36"/>
    </row>
    <row r="13" spans="1:10">
      <c r="A13" s="21"/>
      <c r="B13" s="21" t="s">
        <v>50</v>
      </c>
      <c r="C13" s="21"/>
      <c r="D13" s="21"/>
      <c r="E13" s="21"/>
      <c r="F13" s="21"/>
      <c r="G13" s="21"/>
      <c r="H13" s="22"/>
      <c r="I13" s="43">
        <v>-27234380.334978227</v>
      </c>
      <c r="J13" s="36"/>
    </row>
    <row r="14" spans="1:10">
      <c r="A14" s="21"/>
      <c r="B14" s="21" t="s">
        <v>51</v>
      </c>
      <c r="C14" s="21"/>
      <c r="D14" s="21"/>
      <c r="E14" s="21"/>
      <c r="F14" s="21"/>
      <c r="G14" s="21"/>
      <c r="H14" s="22"/>
      <c r="I14" s="38">
        <v>21034291.08814697</v>
      </c>
      <c r="J14" s="36"/>
    </row>
    <row r="15" spans="1:10">
      <c r="A15" s="21"/>
      <c r="B15" s="21"/>
      <c r="C15" s="21"/>
      <c r="D15" s="21"/>
      <c r="E15" s="21"/>
      <c r="F15" s="21"/>
      <c r="G15" s="21"/>
      <c r="H15" s="22"/>
      <c r="I15" s="42">
        <v>-15810489.143608019</v>
      </c>
      <c r="J15" s="36"/>
    </row>
    <row r="16" spans="1:10">
      <c r="A16" s="21" t="s">
        <v>52</v>
      </c>
      <c r="B16" s="21"/>
      <c r="C16" s="21"/>
      <c r="D16" s="21"/>
      <c r="E16" s="21"/>
      <c r="F16" s="21"/>
      <c r="G16" s="21"/>
      <c r="H16" s="22"/>
      <c r="I16" s="39">
        <v>55385025.033108369</v>
      </c>
      <c r="J16" s="36"/>
    </row>
    <row r="17" spans="1:10">
      <c r="A17" s="21" t="s">
        <v>53</v>
      </c>
      <c r="B17" s="21"/>
      <c r="C17" s="21"/>
      <c r="D17" s="21"/>
      <c r="E17" s="21"/>
      <c r="F17" s="21"/>
      <c r="G17" s="21"/>
      <c r="H17" s="22"/>
      <c r="I17" s="42">
        <v>-12939043.331864875</v>
      </c>
      <c r="J17" s="36"/>
    </row>
    <row r="18" spans="1:10">
      <c r="A18" s="21" t="s">
        <v>54</v>
      </c>
      <c r="B18" s="21"/>
      <c r="C18" s="21"/>
      <c r="D18" s="21"/>
      <c r="E18" s="21"/>
      <c r="F18" s="21"/>
      <c r="G18" s="21"/>
      <c r="H18" s="22"/>
      <c r="I18" s="39">
        <v>42445981.70124349</v>
      </c>
      <c r="J18" s="36"/>
    </row>
    <row r="19" spans="1:10">
      <c r="A19" s="21" t="s">
        <v>55</v>
      </c>
      <c r="B19" s="21"/>
      <c r="C19" s="21"/>
      <c r="D19" s="21"/>
      <c r="E19" s="21"/>
      <c r="F19" s="21"/>
      <c r="G19" s="21"/>
      <c r="H19" s="22"/>
      <c r="I19" s="42">
        <v>-6519406.2059344817</v>
      </c>
      <c r="J19" s="36"/>
    </row>
    <row r="20" spans="1:10">
      <c r="A20" s="21" t="s">
        <v>56</v>
      </c>
      <c r="B20" s="21"/>
      <c r="C20" s="21"/>
      <c r="D20" s="21"/>
      <c r="E20" s="21"/>
      <c r="F20" s="21"/>
      <c r="G20" s="21"/>
      <c r="H20" s="22"/>
      <c r="I20" s="41">
        <v>35926575.49530901</v>
      </c>
      <c r="J20" s="36"/>
    </row>
    <row r="21" spans="1:10">
      <c r="A21" s="21"/>
      <c r="B21" s="21"/>
      <c r="C21" s="21"/>
      <c r="D21" s="21"/>
      <c r="E21" s="21"/>
      <c r="F21" s="21"/>
      <c r="G21" s="21"/>
      <c r="H21" s="22"/>
      <c r="I21" s="23"/>
      <c r="J21" s="36"/>
    </row>
    <row r="22" spans="1:10">
      <c r="A22" s="24" t="s">
        <v>61</v>
      </c>
      <c r="B22" s="21"/>
      <c r="C22" s="21"/>
      <c r="D22" s="21"/>
      <c r="E22" s="21"/>
      <c r="F22" s="21"/>
      <c r="G22" s="21"/>
      <c r="H22" s="21"/>
      <c r="I22" s="23"/>
      <c r="J22" s="36"/>
    </row>
    <row r="23" spans="1:10">
      <c r="A23" s="21"/>
      <c r="B23" s="21" t="s">
        <v>62</v>
      </c>
      <c r="C23" s="21"/>
      <c r="D23" s="21"/>
      <c r="E23" s="21"/>
      <c r="F23" s="21"/>
      <c r="G23" s="21"/>
      <c r="H23" s="21"/>
      <c r="I23" s="11">
        <f>I20-I24</f>
        <v>34148205.961465031</v>
      </c>
      <c r="J23" s="36"/>
    </row>
    <row r="24" spans="1:10">
      <c r="A24" s="21"/>
      <c r="B24" s="21" t="s">
        <v>63</v>
      </c>
      <c r="C24" s="21"/>
      <c r="D24" s="21"/>
      <c r="E24" s="21"/>
      <c r="F24" s="21"/>
      <c r="G24" s="21"/>
      <c r="H24" s="21"/>
      <c r="I24" s="44">
        <v>1778369.5338439774</v>
      </c>
      <c r="J24" s="36"/>
    </row>
    <row r="28" spans="1:10">
      <c r="F28" t="s">
        <v>64</v>
      </c>
      <c r="H28" t="s">
        <v>43</v>
      </c>
    </row>
    <row r="29" spans="1:10">
      <c r="F29" t="s">
        <v>42</v>
      </c>
      <c r="H29" t="s">
        <v>44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Consulting Analytics</cp:lastModifiedBy>
  <cp:lastPrinted>2021-08-04T22:26:00Z</cp:lastPrinted>
  <dcterms:created xsi:type="dcterms:W3CDTF">2021-08-04T22:11:35Z</dcterms:created>
  <dcterms:modified xsi:type="dcterms:W3CDTF">2022-08-18T20:43:37Z</dcterms:modified>
</cp:coreProperties>
</file>