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7. Julio 2022\"/>
    </mc:Choice>
  </mc:AlternateContent>
  <xr:revisionPtr revIDLastSave="0" documentId="13_ncr:1_{9430B004-D22F-439E-805D-C548875B6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'!$A$1:$C$96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C92" i="3"/>
  <c r="C91" i="3"/>
  <c r="C86" i="3"/>
  <c r="C81" i="3"/>
  <c r="C80" i="3"/>
  <c r="C78" i="3"/>
  <c r="C74" i="3"/>
  <c r="C73" i="3"/>
  <c r="C52" i="3"/>
  <c r="C51" i="3"/>
  <c r="C49" i="3"/>
  <c r="C48" i="3"/>
  <c r="C46" i="3"/>
  <c r="C45" i="3"/>
  <c r="C41" i="3"/>
  <c r="C37" i="3"/>
  <c r="C35" i="3"/>
  <c r="C27" i="3"/>
  <c r="C26" i="3"/>
  <c r="C25" i="3"/>
  <c r="C20" i="3"/>
  <c r="C19" i="3"/>
  <c r="C18" i="3"/>
  <c r="C16" i="3"/>
  <c r="C15" i="3"/>
  <c r="C13" i="3"/>
  <c r="C94" i="3" l="1"/>
  <c r="C21" i="3"/>
  <c r="C42" i="3"/>
  <c r="C38" i="3"/>
  <c r="C28" i="3"/>
  <c r="C30" i="3" l="1"/>
  <c r="C82" i="3"/>
  <c r="C75" i="3"/>
  <c r="C83" i="3" s="1"/>
  <c r="A66" i="3"/>
  <c r="A63" i="3"/>
  <c r="C88" i="3" l="1"/>
  <c r="C95" i="3" s="1"/>
  <c r="C54" i="3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<sst xmlns="http://schemas.openxmlformats.org/spreadsheetml/2006/main" count="73" uniqueCount="70">
  <si>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</si>
  <si>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</si>
  <si>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</si>
  <si>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</si>
  <si>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</si>
  <si>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</si>
  <si>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</si>
  <si>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</si>
  <si>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</si>
  <si>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</si>
  <si>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</si>
  <si>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</si>
  <si>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</si>
  <si>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</si>
  <si>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</si>
  <si>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</si>
  <si>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</si>
  <si>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</si>
  <si>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</si>
  <si>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</si>
  <si>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</si>
  <si>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</si>
  <si>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</si>
  <si>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</si>
  <si>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</si>
  <si>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</si>
  <si>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</si>
  <si>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</si>
  <si>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</si>
  <si>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</si>
  <si>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</si>
  <si>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</si>
  <si>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</si>
  <si>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</si>
  <si>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</si>
  <si>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</si>
  <si>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</si>
  <si>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</si>
  <si>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</si>
  <si>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</si>
  <si>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</si>
  <si>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</si>
  <si>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</si>
  <si>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</si>
  <si>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</si>
  <si>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</si>
  <si>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</si>
  <si>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</si>
  <si>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</si>
  <si>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</si>
  <si>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</si>
  <si>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</si>
  <si>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</si>
  <si>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</si>
  <si>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</si>
  <si>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</si>
  <si>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</si>
  <si>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</si>
  <si>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</si>
  <si>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</si>
  <si>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</si>
  <si>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</si>
  <si>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</si>
  <si>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</si>
  <si>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</si>
  <si>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</si>
  <si>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</si>
  <si>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</si>
  <si>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</si>
  <si>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 xml:space="preserve">Al 31 de julio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</si>
</sst>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zoomScaleNormal="100" workbookViewId="0">
      <selection activeCell="A7" sqref="A7:C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55" t="s">
        <v>0</v>
      </c>
      <c r="B1" s="55"/>
      <c r="C1" s="55"/>
    </row>
    <row r="2" spans="1:9">
      <c r="A2" s="55" t="s">
        <v>1</v>
      </c>
      <c r="B2" s="55"/>
      <c r="C2" s="55"/>
    </row>
    <row r="3" spans="1:9">
      <c r="A3" s="55" t="s">
        <v>65</v>
      </c>
      <c r="B3" s="55"/>
      <c r="C3" s="55"/>
    </row>
    <row r="4" spans="1:9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>
      <c r="A6" s="55" t="s">
        <v>3</v>
      </c>
      <c r="B6" s="55"/>
      <c r="C6" s="55"/>
    </row>
    <row r="7" spans="1:9" ht="17.25" customHeight="1">
      <c r="A7" s="56" t="s">
        <v>69</v>
      </c>
      <c r="B7" s="56"/>
      <c r="C7" s="56"/>
    </row>
    <row r="8" spans="1:9" ht="22.5" customHeight="1" thickBot="1">
      <c r="A8" s="54" t="s">
        <v>68</v>
      </c>
      <c r="B8" s="54"/>
      <c r="C8" s="54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(150+156314.77)/1000</f>
        <v>156.46476999999999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932149.08/1000</f>
        <v>932.14907999999991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108024.12/1000</f>
        <v>108.02412</v>
      </c>
      <c r="D16" s="49"/>
      <c r="E16" s="2"/>
      <c r="F16" s="10"/>
      <c r="G16" s="10"/>
      <c r="H16" s="10"/>
      <c r="I16" s="2"/>
    </row>
    <row r="17" spans="1:10" hidden="1">
      <c r="A17" s="1" t="s">
        <v>11</v>
      </c>
      <c r="C17" s="7"/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11023.13/1000</f>
        <v>11.023129999999998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24410.47/1000</f>
        <v>24.41047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50037.03/1000</f>
        <v>50.037030000000001</v>
      </c>
      <c r="D20" s="2"/>
      <c r="E20" s="2"/>
      <c r="F20" s="10"/>
      <c r="G20" s="10"/>
      <c r="H20" s="10"/>
      <c r="I20" s="2"/>
    </row>
    <row r="21" spans="1:10">
      <c r="A21" s="12" t="s">
        <v>14</v>
      </c>
      <c r="C21" s="13">
        <f>SUM(C13:C20)</f>
        <v>1287.1086</v>
      </c>
      <c r="D21" s="14"/>
      <c r="E21" s="53"/>
      <c r="F21" s="10"/>
      <c r="G21" s="2"/>
      <c r="H21" s="10"/>
      <c r="I21" s="2"/>
    </row>
    <row r="22" spans="1:10">
      <c r="A22" s="12"/>
      <c r="C22" s="15"/>
      <c r="D22" s="14"/>
      <c r="E22" s="14"/>
      <c r="F22" s="10"/>
      <c r="G22" s="2"/>
      <c r="H22" s="10"/>
      <c r="I22" s="2"/>
    </row>
    <row r="23" spans="1:10">
      <c r="A23" s="6" t="s">
        <v>15</v>
      </c>
      <c r="C23" s="8"/>
      <c r="D23" s="2"/>
      <c r="E23" s="2"/>
      <c r="F23" s="2"/>
      <c r="G23" s="2"/>
      <c r="H23" s="10"/>
      <c r="I23" s="2"/>
    </row>
    <row r="24" spans="1:10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43496.09/1000</f>
        <v>43.496089999999995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816322.87/1000</f>
        <v>816.32286999999997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79388.16/1000</f>
        <v>79.388159999999999</v>
      </c>
      <c r="D27" s="2"/>
      <c r="E27" s="2"/>
      <c r="F27" s="16"/>
      <c r="G27" s="10"/>
      <c r="H27" s="10"/>
      <c r="I27" s="2"/>
    </row>
    <row r="28" spans="1:10">
      <c r="A28" s="12" t="s">
        <v>20</v>
      </c>
      <c r="C28" s="13">
        <f>SUM(C24:C27)</f>
        <v>939.20711999999992</v>
      </c>
      <c r="D28" s="14"/>
      <c r="E28" s="14"/>
      <c r="F28" s="51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2226.3157200000001</v>
      </c>
      <c r="D30" s="9"/>
      <c r="E30" s="9"/>
      <c r="F30" s="2"/>
      <c r="G30" s="49"/>
      <c r="H30" s="10"/>
      <c r="I30" s="2"/>
    </row>
    <row r="31" spans="1:10" ht="13.5" thickTop="1">
      <c r="C31" s="8"/>
      <c r="D31" s="2"/>
      <c r="E31" s="2"/>
      <c r="F31" s="2"/>
      <c r="G31" s="2"/>
      <c r="H31" s="10"/>
      <c r="I31" s="2"/>
    </row>
    <row r="32" spans="1:10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 hidden="1">
      <c r="A34" s="1" t="s">
        <v>62</v>
      </c>
      <c r="C34" s="8"/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75314.24/1000</f>
        <v>75.314240000000012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187396.6/1000</f>
        <v>187.39660000000001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262.71084000000002</v>
      </c>
      <c r="D38" s="14"/>
      <c r="E38" s="53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69506.41/1000</f>
        <v>69.506410000000002</v>
      </c>
      <c r="D41" s="14"/>
      <c r="E41" s="14"/>
      <c r="F41" s="20"/>
      <c r="G41" s="2"/>
      <c r="H41" s="2"/>
      <c r="I41" s="2"/>
    </row>
    <row r="42" spans="1:9">
      <c r="A42" s="12" t="s">
        <v>61</v>
      </c>
      <c r="C42" s="19">
        <f>SUM(C41)</f>
        <v>69.506410000000002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67</v>
      </c>
      <c r="C49" s="8">
        <f>481217.3/1000</f>
        <v>481.21729999999997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-32148.08/1000</f>
        <v>-32.14808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387706.86/1000</f>
        <v>387.70686000000001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>
      <c r="A54" s="12" t="s">
        <v>36</v>
      </c>
      <c r="C54" s="19">
        <f>SUM(C45:C52)</f>
        <v>1894.0984700000001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2226.3157200000001</v>
      </c>
      <c r="D55" s="45"/>
      <c r="E55" s="9"/>
      <c r="F55" s="10"/>
      <c r="G55" s="51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7" t="s">
        <v>38</v>
      </c>
      <c r="B61" s="57"/>
      <c r="C61" s="57"/>
    </row>
    <row r="62" spans="1:9">
      <c r="A62" s="57" t="s">
        <v>1</v>
      </c>
      <c r="B62" s="57"/>
      <c r="C62" s="57"/>
    </row>
    <row r="63" spans="1:9">
      <c r="A63" s="57" t="str">
        <f>+A3</f>
        <v>(Compañía Salvadoreña, Subsidiaria de Inversiones Financieras Atlántida, S.A.)</v>
      </c>
      <c r="B63" s="57"/>
      <c r="C63" s="57"/>
    </row>
    <row r="64" spans="1:9">
      <c r="A64" s="47" t="s">
        <v>2</v>
      </c>
      <c r="B64" s="47"/>
      <c r="C64" s="47"/>
    </row>
    <row r="65" spans="1:3">
      <c r="A65" s="57" t="s">
        <v>39</v>
      </c>
      <c r="B65" s="57"/>
      <c r="C65" s="57"/>
    </row>
    <row r="66" spans="1:3">
      <c r="A66" s="56" t="str">
        <f>+A7</f>
        <v xml:space="preserve">Al 31 de julio 2022 </v>
      </c>
      <c r="B66" s="56"/>
      <c r="C66" s="56"/>
    </row>
    <row r="67" spans="1:3" ht="13.5" thickBot="1">
      <c r="A67" s="54" t="s">
        <v>68</v>
      </c>
      <c r="B67" s="54"/>
      <c r="C67" s="54"/>
    </row>
    <row r="68" spans="1:3" ht="13.5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130048.51/1000</f>
        <v>130.04850999999999</v>
      </c>
    </row>
    <row r="74" spans="1:3">
      <c r="A74" s="27" t="s">
        <v>43</v>
      </c>
      <c r="B74" s="27"/>
      <c r="C74" s="22">
        <f>115188.36/1000</f>
        <v>115.18836</v>
      </c>
    </row>
    <row r="75" spans="1:3">
      <c r="A75" s="27"/>
      <c r="B75" s="27"/>
      <c r="C75" s="29">
        <f>SUM(C73:C74)</f>
        <v>245.23687000000001</v>
      </c>
    </row>
    <row r="76" spans="1: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60133.94/1000</f>
        <v>60.133940000000003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50651.24/1000</f>
        <v>50.651240000000001</v>
      </c>
    </row>
    <row r="81" spans="1:4">
      <c r="A81" s="27" t="s">
        <v>49</v>
      </c>
      <c r="B81" s="27"/>
      <c r="C81" s="8">
        <f>3224.15/1000</f>
        <v>3.2241500000000003</v>
      </c>
    </row>
    <row r="82" spans="1:4">
      <c r="A82" s="27"/>
      <c r="B82" s="27"/>
      <c r="C82" s="38">
        <f>SUM(C78:C81)</f>
        <v>114.00932999999999</v>
      </c>
    </row>
    <row r="83" spans="1:4">
      <c r="A83" s="30" t="s">
        <v>50</v>
      </c>
      <c r="B83" s="27"/>
      <c r="C83" s="29">
        <f>+C75-C82</f>
        <v>131.22754000000003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7178.37/1000</f>
        <v>7.1783700000000001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138.40591000000003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647.59/1000</f>
        <v>0.64759</v>
      </c>
    </row>
    <row r="92" spans="1:4">
      <c r="A92" s="27" t="s">
        <v>57</v>
      </c>
      <c r="B92" s="27"/>
      <c r="C92" s="8">
        <f>61.67/1000</f>
        <v>6.1670000000000003E-2</v>
      </c>
    </row>
    <row r="93" spans="1:4">
      <c r="A93" s="27" t="s">
        <v>66</v>
      </c>
      <c r="B93" s="27"/>
      <c r="C93" s="22">
        <f>37646.65/1000</f>
        <v>37.646650000000001</v>
      </c>
    </row>
    <row r="94" spans="1:4">
      <c r="A94" s="27"/>
      <c r="B94" s="27"/>
      <c r="C94" s="32">
        <f>SUM(C91:C93)</f>
        <v>38.355910000000002</v>
      </c>
    </row>
    <row r="95" spans="1:4">
      <c r="A95" s="30" t="s">
        <v>58</v>
      </c>
      <c r="B95" s="27"/>
      <c r="C95" s="39">
        <f>+C88-C94</f>
        <v>100.05000000000004</v>
      </c>
      <c r="D95" s="44"/>
    </row>
    <row r="96" spans="1:4" ht="13.5" thickBot="1">
      <c r="A96" s="33"/>
      <c r="B96" s="33"/>
      <c r="C96" s="33"/>
    </row>
    <row r="97" ht="13.5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2021-07-14T20:26:42Z</cp:lastPrinted>
  <dcterms:created xsi:type="dcterms:W3CDTF">2017-02-09T22:50:33Z</dcterms:created>
  <dcterms:modified xsi:type="dcterms:W3CDTF">2022-08-18T20:26:30Z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