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2\"/>
    </mc:Choice>
  </mc:AlternateContent>
  <xr:revisionPtr revIDLastSave="0" documentId="13_ncr:1_{BA6E07E2-B4F0-4865-B212-E77AE6AC7D51}" xr6:coauthVersionLast="47" xr6:coauthVersionMax="47" xr10:uidLastSave="{00000000-0000-0000-0000-000000000000}"/>
  <bookViews>
    <workbookView xWindow="-120" yWindow="-120" windowWidth="20730" windowHeight="11160" xr2:uid="{64839B57-8893-4DC8-A167-F0761195FAAD}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'!$A$1:$E$77</definedName>
    <definedName name="_xlnm.Print_Area" localSheetId="1">'ER '!$B$1:$E$45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B4" i="2"/>
  <c r="E30" i="1"/>
  <c r="E6" i="1"/>
  <c r="E12" i="2" l="1"/>
  <c r="E16" i="2"/>
  <c r="E40" i="2"/>
  <c r="E35" i="2"/>
  <c r="E18" i="1"/>
  <c r="E49" i="1"/>
  <c r="E60" i="1" s="1"/>
  <c r="E31" i="1"/>
  <c r="E33" i="1" s="1"/>
  <c r="E69" i="1"/>
  <c r="E58" i="1"/>
  <c r="E35" i="1" l="1"/>
  <c r="E72" i="1" s="1"/>
  <c r="E36" i="2"/>
  <c r="E43" i="2" s="1"/>
  <c r="E46" i="2" s="1"/>
  <c r="E71" i="1"/>
</calcChain>
</file>

<file path=xl/sharedStrings.xml><?xml version="1.0" encoding="utf-8"?>
<sst xmlns="http://schemas.openxmlformats.org/spreadsheetml/2006/main" count="124" uniqueCount="101">
  <si>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</si>
  <si>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</si>
  <si>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</si>
  <si>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Julio 2022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</si>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</sst>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054F1E4F-4C52-4798-ACDD-60FAB7B15A07}"/>
    <cellStyle name="Normal_Formatos de Reporte de Información General" xfId="6" xr:uid="{BA51D179-C3D3-4796-848D-CF960AE805B8}"/>
    <cellStyle name="Normal_Junio_03" xfId="4" xr:uid="{74998CEB-F56D-4CFF-8E54-2B8DCC9BD261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07.%20EEFF%20CQ%20Julio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B11" t="str">
            <v>Efectivo y Equivalentes de Efectivo</v>
          </cell>
          <cell r="C11" t="str">
            <v>$</v>
          </cell>
          <cell r="E11">
            <v>6747521.8099999996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42695163.490000002</v>
          </cell>
        </row>
        <row r="14">
          <cell r="B14" t="str">
            <v>Estimación para cuentas incobrables</v>
          </cell>
          <cell r="E14">
            <v>-5480995.5999999996</v>
          </cell>
        </row>
        <row r="15">
          <cell r="B15" t="str">
            <v>Arrendamientos por cobrar</v>
          </cell>
          <cell r="E15">
            <v>1198838.8700000001</v>
          </cell>
        </row>
        <row r="16">
          <cell r="B16" t="str">
            <v>Estimación para cuentas incobrables arrendamientos</v>
          </cell>
          <cell r="E16">
            <v>-59153.020000000004</v>
          </cell>
        </row>
        <row r="17">
          <cell r="B17" t="str">
            <v>Cuentas por cobrar a partes relacionadas</v>
          </cell>
          <cell r="E17">
            <v>110587.29000000097</v>
          </cell>
        </row>
        <row r="18">
          <cell r="B18" t="str">
            <v>Inventarios</v>
          </cell>
          <cell r="E18">
            <v>1439636.31</v>
          </cell>
        </row>
        <row r="19">
          <cell r="B19" t="str">
            <v>Gastos Pagados por Anticipado</v>
          </cell>
          <cell r="E19">
            <v>541259.92000000004</v>
          </cell>
        </row>
        <row r="20">
          <cell r="B20" t="str">
            <v xml:space="preserve">Total Activo Circulante </v>
          </cell>
          <cell r="E20">
            <v>47192859.07</v>
          </cell>
        </row>
        <row r="22">
          <cell r="B22" t="str">
            <v>Documentos por cobrar a largo plazo</v>
          </cell>
          <cell r="E22">
            <v>144884899.58000001</v>
          </cell>
        </row>
        <row r="23">
          <cell r="B23" t="str">
            <v>Arrendamientos por cobrar a largo plazo</v>
          </cell>
          <cell r="E23">
            <v>2502138.3199999998</v>
          </cell>
        </row>
        <row r="24">
          <cell r="B24" t="str">
            <v>Activos por derecho de uso</v>
          </cell>
          <cell r="E24">
            <v>842490.60000000009</v>
          </cell>
        </row>
        <row r="25">
          <cell r="B25" t="str">
            <v>Inmuebles, mobiliario, equipo y mejoras</v>
          </cell>
          <cell r="E25">
            <v>7062973.9400000004</v>
          </cell>
        </row>
        <row r="26">
          <cell r="B26" t="str">
            <v>Activos intangibles</v>
          </cell>
          <cell r="E26">
            <v>1226074.8899999999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34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578327.71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157716745.75999999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157716745.75999999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204909604.82999998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4492487.28</v>
          </cell>
        </row>
        <row r="42">
          <cell r="B42" t="str">
            <v>Préstamos por Pagar</v>
          </cell>
          <cell r="E42">
            <v>28923295.669999998</v>
          </cell>
        </row>
        <row r="43">
          <cell r="B43" t="str">
            <v xml:space="preserve">Documentos por pagar </v>
          </cell>
          <cell r="E43">
            <v>2311526.91</v>
          </cell>
        </row>
        <row r="44">
          <cell r="B44" t="str">
            <v>Pasivo por arrendamiento</v>
          </cell>
          <cell r="E44">
            <v>149457.88</v>
          </cell>
        </row>
        <row r="45">
          <cell r="B45" t="str">
            <v>Intereses por Pagar</v>
          </cell>
          <cell r="E45">
            <v>925594.03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821269.65999999992</v>
          </cell>
        </row>
        <row r="48">
          <cell r="B48" t="str">
            <v>Cuentas por Pagar a partes relacionadas</v>
          </cell>
          <cell r="E48">
            <v>1107046.4500000011</v>
          </cell>
        </row>
        <row r="49">
          <cell r="B49" t="str">
            <v>Impuesto sobre la renta por pagar</v>
          </cell>
          <cell r="E49">
            <v>2048943.35</v>
          </cell>
        </row>
        <row r="50">
          <cell r="B50" t="str">
            <v xml:space="preserve">Gastos acumulados y otras cuentas por pagar </v>
          </cell>
          <cell r="E50">
            <v>5204824.8199999984</v>
          </cell>
        </row>
        <row r="51">
          <cell r="B51" t="str">
            <v>Total del Pasivo Circulante</v>
          </cell>
          <cell r="E51">
            <v>46387982.900000006</v>
          </cell>
        </row>
        <row r="53">
          <cell r="B53" t="str">
            <v>Beneficios post-empleo por pagar</v>
          </cell>
          <cell r="E53">
            <v>128855.56</v>
          </cell>
        </row>
        <row r="54">
          <cell r="B54" t="str">
            <v>Préstamos por pagar a Largo Plazo</v>
          </cell>
          <cell r="E54">
            <v>100913401.81</v>
          </cell>
        </row>
        <row r="55">
          <cell r="B55" t="str">
            <v xml:space="preserve">Documentos por pagar a largo plazo </v>
          </cell>
          <cell r="E55">
            <v>17960708.09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0</v>
          </cell>
        </row>
        <row r="58">
          <cell r="B58" t="str">
            <v>Pasivos por impuesto diferido</v>
          </cell>
          <cell r="E58">
            <v>322888.90000000002</v>
          </cell>
        </row>
        <row r="60">
          <cell r="B60" t="str">
            <v>Total Pasivo No Corriente</v>
          </cell>
          <cell r="E60">
            <v>120168215.69000001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166556198.59000003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741771.13</v>
          </cell>
        </row>
        <row r="68">
          <cell r="B68" t="str">
            <v xml:space="preserve">Otros componentes del patrimonio </v>
          </cell>
          <cell r="E68">
            <v>34</v>
          </cell>
        </row>
        <row r="69">
          <cell r="B69" t="str">
            <v xml:space="preserve">Resultados acumulados </v>
          </cell>
          <cell r="E69">
            <v>15588850.91</v>
          </cell>
        </row>
        <row r="70">
          <cell r="B70" t="str">
            <v>Utilidad del Ejercicio</v>
          </cell>
          <cell r="E70">
            <v>4014116.8900000043</v>
          </cell>
        </row>
        <row r="72">
          <cell r="B72" t="str">
            <v>Total del Patrimonio</v>
          </cell>
          <cell r="E72">
            <v>38353406.239999995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204909604.83000004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C495-BE74-437D-A56A-2F55F9D9D157}">
  <sheetPr>
    <tabColor theme="5" tint="0.39997558519241921"/>
    <pageSetUpPr fitToPage="1"/>
  </sheetPr>
  <dimension ref="B2:E77"/>
  <sheetViews>
    <sheetView showGridLines="0" tabSelected="1" topLeftCell="A2" zoomScaleNormal="100" workbookViewId="0">
      <pane xSplit="5" ySplit="5" topLeftCell="F7" activePane="bottomRight" state="frozen"/>
      <selection activeCell="I63" sqref="I63"/>
      <selection pane="topRight" activeCell="I63" sqref="I63"/>
      <selection pane="bottomLeft" activeCell="I63" sqref="I63"/>
      <selection pane="bottomRight" activeCell="E6" sqref="E6"/>
    </sheetView>
  </sheetViews>
  <sheetFormatPr baseColWidth="10" defaultColWidth="20" defaultRowHeight="12.75" x14ac:dyDescent="0.2"/>
  <cols>
    <col min="1" max="1" width="2.625" style="2" customWidth="1"/>
    <col min="2" max="2" width="43" style="2" customWidth="1"/>
    <col min="3" max="3" width="5.625" style="2" customWidth="1"/>
    <col min="4" max="4" width="2.625" style="2" customWidth="1"/>
    <col min="5" max="5" width="11" style="2" customWidth="1"/>
    <col min="6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2" t="s">
        <v>4</v>
      </c>
      <c r="E6" s="5">
        <f>+E39+E40+E55+E52</f>
        <v>134329.18476</v>
      </c>
    </row>
    <row r="7" spans="2:5" x14ac:dyDescent="0.2">
      <c r="B7" s="7" t="s">
        <v>5</v>
      </c>
      <c r="C7" s="8"/>
      <c r="D7" s="8"/>
      <c r="E7" s="9"/>
    </row>
    <row r="8" spans="2:5" s="10" customFormat="1" x14ac:dyDescent="0.2">
      <c r="B8" s="7" t="s">
        <v>6</v>
      </c>
    </row>
    <row r="9" spans="2:5" x14ac:dyDescent="0.2">
      <c r="B9" s="2" t="s">
        <v>7</v>
      </c>
      <c r="C9" s="2" t="s">
        <v>8</v>
      </c>
      <c r="E9" s="11">
        <v>6747.5218099999993</v>
      </c>
    </row>
    <row r="10" spans="2:5" hidden="1" x14ac:dyDescent="0.2">
      <c r="B10" s="2" t="s">
        <v>9</v>
      </c>
      <c r="E10" s="11">
        <v>0</v>
      </c>
    </row>
    <row r="11" spans="2:5" x14ac:dyDescent="0.2">
      <c r="B11" s="2" t="s">
        <v>10</v>
      </c>
      <c r="E11" s="11">
        <v>42695.163489999999</v>
      </c>
    </row>
    <row r="12" spans="2:5" x14ac:dyDescent="0.2">
      <c r="B12" s="2" t="s">
        <v>11</v>
      </c>
      <c r="E12" s="11">
        <v>-5480.9955999999993</v>
      </c>
    </row>
    <row r="13" spans="2:5" x14ac:dyDescent="0.2">
      <c r="B13" s="2" t="s">
        <v>12</v>
      </c>
      <c r="E13" s="11">
        <v>1198.83887</v>
      </c>
    </row>
    <row r="14" spans="2:5" x14ac:dyDescent="0.2">
      <c r="B14" s="2" t="s">
        <v>13</v>
      </c>
      <c r="E14" s="11">
        <v>-59.153020000000005</v>
      </c>
    </row>
    <row r="15" spans="2:5" x14ac:dyDescent="0.2">
      <c r="B15" s="2" t="s">
        <v>14</v>
      </c>
      <c r="E15" s="11">
        <v>110.58729000000096</v>
      </c>
    </row>
    <row r="16" spans="2:5" x14ac:dyDescent="0.2">
      <c r="B16" s="2" t="s">
        <v>15</v>
      </c>
      <c r="E16" s="11">
        <v>1439.6363100000001</v>
      </c>
    </row>
    <row r="17" spans="2:5" x14ac:dyDescent="0.2">
      <c r="B17" s="2" t="s">
        <v>16</v>
      </c>
      <c r="E17" s="11">
        <v>541.25992000000008</v>
      </c>
    </row>
    <row r="18" spans="2:5" x14ac:dyDescent="0.2">
      <c r="B18" s="12" t="s">
        <v>17</v>
      </c>
      <c r="E18" s="13">
        <f>SUM(E9:E17)</f>
        <v>47192.859069999999</v>
      </c>
    </row>
    <row r="19" spans="2:5" ht="5.25" customHeight="1" x14ac:dyDescent="0.2">
      <c r="E19" s="11"/>
    </row>
    <row r="20" spans="2:5" x14ac:dyDescent="0.2">
      <c r="B20" s="2" t="s">
        <v>18</v>
      </c>
      <c r="E20" s="11">
        <v>144884.89958000003</v>
      </c>
    </row>
    <row r="21" spans="2:5" x14ac:dyDescent="0.2">
      <c r="B21" s="2" t="s">
        <v>19</v>
      </c>
      <c r="E21" s="11">
        <v>2502.13832</v>
      </c>
    </row>
    <row r="22" spans="2:5" x14ac:dyDescent="0.2">
      <c r="B22" s="2" t="s">
        <v>20</v>
      </c>
      <c r="E22" s="11">
        <v>842.49060000000009</v>
      </c>
    </row>
    <row r="23" spans="2:5" x14ac:dyDescent="0.2">
      <c r="B23" s="2" t="s">
        <v>21</v>
      </c>
      <c r="E23" s="11">
        <v>7062.9739400000008</v>
      </c>
    </row>
    <row r="24" spans="2:5" x14ac:dyDescent="0.2">
      <c r="B24" s="2" t="s">
        <v>22</v>
      </c>
      <c r="E24" s="11">
        <v>1226.0748899999999</v>
      </c>
    </row>
    <row r="25" spans="2:5" hidden="1" x14ac:dyDescent="0.2">
      <c r="B25" s="2" t="s">
        <v>23</v>
      </c>
      <c r="E25" s="11">
        <v>0</v>
      </c>
    </row>
    <row r="26" spans="2:5" hidden="1" x14ac:dyDescent="0.2">
      <c r="B26" s="2" t="s">
        <v>24</v>
      </c>
      <c r="E26" s="11">
        <v>3.4000000000000002E-2</v>
      </c>
    </row>
    <row r="27" spans="2:5" hidden="1" x14ac:dyDescent="0.2">
      <c r="B27" s="2" t="s">
        <v>25</v>
      </c>
      <c r="E27" s="11">
        <v>0</v>
      </c>
    </row>
    <row r="28" spans="2:5" x14ac:dyDescent="0.2">
      <c r="B28" s="2" t="s">
        <v>26</v>
      </c>
      <c r="E28" s="11">
        <v>619.80671999999993</v>
      </c>
    </row>
    <row r="29" spans="2:5" x14ac:dyDescent="0.2">
      <c r="B29" s="2" t="s">
        <v>27</v>
      </c>
      <c r="E29" s="11">
        <v>578.32770999999991</v>
      </c>
    </row>
    <row r="30" spans="2:5" hidden="1" x14ac:dyDescent="0.2">
      <c r="B30" s="2" t="s">
        <v>9</v>
      </c>
      <c r="E30" s="11">
        <f>IFERROR(VLOOKUP(B30,[1]BG!$B$11:$E$80,4,FALSE),0)/1000</f>
        <v>0</v>
      </c>
    </row>
    <row r="31" spans="2:5" hidden="1" x14ac:dyDescent="0.2">
      <c r="E31" s="14">
        <f>SUM(E20:E30)</f>
        <v>157716.74576000002</v>
      </c>
    </row>
    <row r="32" spans="2:5" ht="12" hidden="1" customHeight="1" x14ac:dyDescent="0.2">
      <c r="B32" s="2" t="s">
        <v>28</v>
      </c>
      <c r="E32" s="11">
        <v>0</v>
      </c>
    </row>
    <row r="33" spans="2:5" x14ac:dyDescent="0.2">
      <c r="B33" s="12" t="s">
        <v>29</v>
      </c>
      <c r="E33" s="13">
        <f>+E31+E32</f>
        <v>157716.74576000002</v>
      </c>
    </row>
    <row r="34" spans="2:5" ht="4.5" customHeight="1" x14ac:dyDescent="0.2">
      <c r="E34" s="15"/>
    </row>
    <row r="35" spans="2:5" ht="13.5" thickBot="1" x14ac:dyDescent="0.25">
      <c r="B35" s="12" t="s">
        <v>30</v>
      </c>
      <c r="C35" s="2" t="s">
        <v>8</v>
      </c>
      <c r="E35" s="16">
        <f>+E33+E18</f>
        <v>204909.60483000003</v>
      </c>
    </row>
    <row r="36" spans="2:5" ht="6" customHeight="1" thickTop="1" x14ac:dyDescent="0.2">
      <c r="E36" s="11"/>
    </row>
    <row r="37" spans="2:5" x14ac:dyDescent="0.2">
      <c r="B37" s="12" t="s">
        <v>31</v>
      </c>
      <c r="E37" s="11"/>
    </row>
    <row r="38" spans="2:5" ht="10.5" customHeight="1" x14ac:dyDescent="0.2">
      <c r="B38" s="12" t="s">
        <v>32</v>
      </c>
      <c r="E38" s="11"/>
    </row>
    <row r="39" spans="2:5" x14ac:dyDescent="0.2">
      <c r="B39" s="2" t="s">
        <v>33</v>
      </c>
      <c r="C39" s="2" t="s">
        <v>8</v>
      </c>
      <c r="E39" s="11">
        <v>4492.4872800000003</v>
      </c>
    </row>
    <row r="40" spans="2:5" x14ac:dyDescent="0.2">
      <c r="B40" s="2" t="s">
        <v>34</v>
      </c>
      <c r="E40" s="11">
        <v>28923.29567</v>
      </c>
    </row>
    <row r="41" spans="2:5" x14ac:dyDescent="0.2">
      <c r="B41" s="2" t="s">
        <v>35</v>
      </c>
      <c r="E41" s="11">
        <v>2311.52691</v>
      </c>
    </row>
    <row r="42" spans="2:5" x14ac:dyDescent="0.2">
      <c r="B42" s="2" t="s">
        <v>36</v>
      </c>
      <c r="E42" s="11">
        <v>149.45788000000002</v>
      </c>
    </row>
    <row r="43" spans="2:5" x14ac:dyDescent="0.2">
      <c r="B43" s="2" t="s">
        <v>37</v>
      </c>
      <c r="E43" s="11">
        <v>925.59402999999998</v>
      </c>
    </row>
    <row r="44" spans="2:5" x14ac:dyDescent="0.2">
      <c r="B44" s="2" t="s">
        <v>38</v>
      </c>
      <c r="E44" s="11">
        <v>403.53684999999996</v>
      </c>
    </row>
    <row r="45" spans="2:5" x14ac:dyDescent="0.2">
      <c r="B45" s="2" t="s">
        <v>39</v>
      </c>
      <c r="E45" s="11">
        <v>821.26965999999993</v>
      </c>
    </row>
    <row r="46" spans="2:5" x14ac:dyDescent="0.2">
      <c r="B46" s="2" t="s">
        <v>40</v>
      </c>
      <c r="E46" s="11">
        <v>1107.0464500000012</v>
      </c>
    </row>
    <row r="47" spans="2:5" x14ac:dyDescent="0.2">
      <c r="B47" s="2" t="s">
        <v>41</v>
      </c>
      <c r="E47" s="11">
        <v>2048.94335</v>
      </c>
    </row>
    <row r="48" spans="2:5" x14ac:dyDescent="0.2">
      <c r="B48" s="2" t="s">
        <v>42</v>
      </c>
      <c r="E48" s="11">
        <v>5204.824819999998</v>
      </c>
    </row>
    <row r="49" spans="2:5" x14ac:dyDescent="0.2">
      <c r="B49" s="12" t="s">
        <v>43</v>
      </c>
      <c r="E49" s="13">
        <f>SUM(E39:E48)</f>
        <v>46387.982900000003</v>
      </c>
    </row>
    <row r="50" spans="2:5" ht="6" customHeight="1" x14ac:dyDescent="0.2">
      <c r="E50" s="11"/>
    </row>
    <row r="51" spans="2:5" ht="12" customHeight="1" x14ac:dyDescent="0.2">
      <c r="B51" s="17" t="s">
        <v>44</v>
      </c>
      <c r="E51" s="11">
        <v>128.85556</v>
      </c>
    </row>
    <row r="52" spans="2:5" x14ac:dyDescent="0.2">
      <c r="B52" s="17" t="s">
        <v>45</v>
      </c>
      <c r="E52" s="11">
        <v>100913.40181</v>
      </c>
    </row>
    <row r="53" spans="2:5" x14ac:dyDescent="0.2">
      <c r="B53" s="17" t="s">
        <v>46</v>
      </c>
      <c r="E53" s="11">
        <v>17960.70809</v>
      </c>
    </row>
    <row r="54" spans="2:5" x14ac:dyDescent="0.2">
      <c r="B54" s="17" t="s">
        <v>47</v>
      </c>
      <c r="E54" s="11">
        <v>842.36133000000007</v>
      </c>
    </row>
    <row r="55" spans="2:5" hidden="1" x14ac:dyDescent="0.2">
      <c r="B55" s="17" t="s">
        <v>33</v>
      </c>
      <c r="E55" s="11">
        <v>0</v>
      </c>
    </row>
    <row r="56" spans="2:5" x14ac:dyDescent="0.2">
      <c r="B56" s="17" t="s">
        <v>48</v>
      </c>
      <c r="E56" s="11">
        <v>322.88890000000004</v>
      </c>
    </row>
    <row r="57" spans="2:5" ht="5.25" customHeight="1" x14ac:dyDescent="0.2">
      <c r="E57" s="11"/>
    </row>
    <row r="58" spans="2:5" ht="15" customHeight="1" x14ac:dyDescent="0.2">
      <c r="B58" s="12" t="s">
        <v>49</v>
      </c>
      <c r="E58" s="13">
        <f>SUM(E51:E56)</f>
        <v>120168.21569</v>
      </c>
    </row>
    <row r="59" spans="2:5" ht="4.5" customHeight="1" x14ac:dyDescent="0.2">
      <c r="E59" s="11"/>
    </row>
    <row r="60" spans="2:5" ht="16.5" customHeight="1" x14ac:dyDescent="0.2">
      <c r="B60" s="12" t="s">
        <v>50</v>
      </c>
      <c r="C60" s="2" t="s">
        <v>8</v>
      </c>
      <c r="E60" s="13">
        <f>+E49+SUM(E51:E56)</f>
        <v>166556.19858999999</v>
      </c>
    </row>
    <row r="61" spans="2:5" ht="6" customHeight="1" x14ac:dyDescent="0.2">
      <c r="E61" s="11"/>
    </row>
    <row r="62" spans="2:5" ht="13.5" customHeight="1" x14ac:dyDescent="0.2">
      <c r="B62" s="12" t="s">
        <v>51</v>
      </c>
      <c r="E62" s="11"/>
    </row>
    <row r="63" spans="2:5" ht="16.5" customHeight="1" x14ac:dyDescent="0.2">
      <c r="B63" s="2" t="s">
        <v>52</v>
      </c>
      <c r="C63" s="2" t="s">
        <v>8</v>
      </c>
      <c r="E63" s="11">
        <v>14700.1</v>
      </c>
    </row>
    <row r="64" spans="2:5" x14ac:dyDescent="0.2">
      <c r="B64" s="2" t="s">
        <v>53</v>
      </c>
      <c r="E64" s="11">
        <v>3308.5333100000003</v>
      </c>
    </row>
    <row r="65" spans="2:5" x14ac:dyDescent="0.2">
      <c r="B65" s="2" t="s">
        <v>54</v>
      </c>
      <c r="E65" s="11">
        <v>741.77112999999997</v>
      </c>
    </row>
    <row r="66" spans="2:5" hidden="1" x14ac:dyDescent="0.2">
      <c r="B66" s="2" t="s">
        <v>55</v>
      </c>
      <c r="E66" s="11">
        <v>3.4000000000000002E-2</v>
      </c>
    </row>
    <row r="67" spans="2:5" x14ac:dyDescent="0.2">
      <c r="B67" s="2" t="s">
        <v>56</v>
      </c>
      <c r="E67" s="11">
        <v>15588.850910000001</v>
      </c>
    </row>
    <row r="68" spans="2:5" x14ac:dyDescent="0.2">
      <c r="B68" s="2" t="s">
        <v>57</v>
      </c>
      <c r="E68" s="11">
        <v>4014.1168900000043</v>
      </c>
    </row>
    <row r="69" spans="2:5" x14ac:dyDescent="0.2">
      <c r="B69" s="12" t="s">
        <v>58</v>
      </c>
      <c r="E69" s="13">
        <f>SUM(E63:E68)</f>
        <v>38353.406240000011</v>
      </c>
    </row>
    <row r="70" spans="2:5" ht="6.75" customHeight="1" x14ac:dyDescent="0.2">
      <c r="E70" s="11"/>
    </row>
    <row r="71" spans="2:5" ht="13.5" thickBot="1" x14ac:dyDescent="0.25">
      <c r="B71" s="12" t="s">
        <v>59</v>
      </c>
      <c r="C71" s="2" t="s">
        <v>8</v>
      </c>
      <c r="E71" s="16">
        <f>+E69+E60</f>
        <v>204909.60483</v>
      </c>
    </row>
    <row r="72" spans="2:5" ht="13.5" thickTop="1" x14ac:dyDescent="0.2">
      <c r="E72" s="18">
        <f>+E69/E35</f>
        <v>0.18717232055480904</v>
      </c>
    </row>
    <row r="73" spans="2:5" x14ac:dyDescent="0.2">
      <c r="E73" s="18"/>
    </row>
    <row r="74" spans="2:5" ht="19.5" customHeight="1" x14ac:dyDescent="0.2"/>
    <row r="75" spans="2:5" ht="8.25" customHeight="1" x14ac:dyDescent="0.2"/>
    <row r="76" spans="2:5" ht="15" customHeight="1" x14ac:dyDescent="0.2">
      <c r="B76" s="19" t="s">
        <v>60</v>
      </c>
      <c r="C76" s="20" t="s">
        <v>61</v>
      </c>
      <c r="D76" s="20"/>
      <c r="E76" s="20"/>
    </row>
    <row r="77" spans="2:5" x14ac:dyDescent="0.2">
      <c r="B77" s="19" t="s">
        <v>62</v>
      </c>
      <c r="C77" s="20" t="s">
        <v>63</v>
      </c>
      <c r="D77" s="20"/>
      <c r="E77" s="20"/>
    </row>
  </sheetData>
  <mergeCells count="3">
    <mergeCell ref="B2:E2"/>
    <mergeCell ref="C76:E76"/>
    <mergeCell ref="C77:E77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19B0-DE86-4649-8593-23B3BFE88D8E}">
  <sheetPr>
    <tabColor theme="5" tint="0.39997558519241921"/>
  </sheetPr>
  <dimension ref="B1:E95"/>
  <sheetViews>
    <sheetView showGridLines="0" zoomScaleNormal="100" workbookViewId="0">
      <pane xSplit="5" ySplit="5" topLeftCell="F30" activePane="bottomRight" state="frozen"/>
      <selection activeCell="G58" sqref="G58"/>
      <selection pane="topRight" activeCell="G58" sqref="G58"/>
      <selection pane="bottomLeft" activeCell="G58" sqref="G58"/>
      <selection pane="bottomRight" activeCell="E50" sqref="E50"/>
    </sheetView>
  </sheetViews>
  <sheetFormatPr baseColWidth="10" defaultColWidth="8" defaultRowHeight="12.75" x14ac:dyDescent="0.2"/>
  <cols>
    <col min="1" max="1" width="1.625" style="2" customWidth="1"/>
    <col min="2" max="2" width="35.875" style="17" customWidth="1"/>
    <col min="3" max="3" width="7" style="17" customWidth="1"/>
    <col min="4" max="4" width="1" style="17" customWidth="1"/>
    <col min="5" max="5" width="7.375" style="50" customWidth="1"/>
    <col min="6" max="6" width="9.375" style="2" bestFit="1" customWidth="1"/>
    <col min="7" max="7" width="9.875" style="2" bestFit="1" customWidth="1"/>
    <col min="8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1" t="s">
        <v>1</v>
      </c>
      <c r="C2" s="4"/>
      <c r="D2" s="4"/>
      <c r="E2" s="22"/>
    </row>
    <row r="3" spans="2:5" x14ac:dyDescent="0.2">
      <c r="B3" s="23" t="s">
        <v>64</v>
      </c>
      <c r="C3" s="23"/>
      <c r="D3" s="23"/>
      <c r="E3" s="24"/>
    </row>
    <row r="4" spans="2:5" s="10" customFormat="1" ht="13.5" thickBot="1" x14ac:dyDescent="0.25">
      <c r="B4" s="25" t="str">
        <f>+'BG '!B5</f>
        <v>Al 31 de Julio 2022</v>
      </c>
      <c r="C4" s="26"/>
      <c r="D4" s="26"/>
      <c r="E4" s="26"/>
    </row>
    <row r="5" spans="2:5" s="28" customFormat="1" x14ac:dyDescent="0.2">
      <c r="B5" s="27" t="str">
        <f>+'BG '!B6</f>
        <v>(Cifras expresadas en miles de dólares estadounidenses)</v>
      </c>
      <c r="C5" s="27"/>
      <c r="D5" s="27"/>
      <c r="E5" s="27"/>
    </row>
    <row r="6" spans="2:5" ht="14.25" customHeight="1" x14ac:dyDescent="0.2">
      <c r="B6" s="29" t="s">
        <v>65</v>
      </c>
      <c r="C6" s="29" t="s">
        <v>8</v>
      </c>
      <c r="D6" s="29"/>
      <c r="E6" s="30">
        <v>12814.11895</v>
      </c>
    </row>
    <row r="7" spans="2:5" x14ac:dyDescent="0.2">
      <c r="B7" s="31" t="s">
        <v>66</v>
      </c>
      <c r="C7" s="32"/>
      <c r="D7" s="32"/>
      <c r="E7" s="30">
        <v>3214.51559</v>
      </c>
    </row>
    <row r="8" spans="2:5" x14ac:dyDescent="0.2">
      <c r="B8" s="31" t="s">
        <v>67</v>
      </c>
      <c r="C8" s="32"/>
      <c r="D8" s="32"/>
      <c r="E8" s="30">
        <v>1012.1839200000001</v>
      </c>
    </row>
    <row r="9" spans="2:5" x14ac:dyDescent="0.2">
      <c r="B9" s="31" t="s">
        <v>68</v>
      </c>
      <c r="C9" s="31"/>
      <c r="D9" s="31"/>
      <c r="E9" s="30">
        <v>1898.3725500000003</v>
      </c>
    </row>
    <row r="10" spans="2:5" x14ac:dyDescent="0.2">
      <c r="B10" s="29" t="s">
        <v>69</v>
      </c>
      <c r="C10" s="29"/>
      <c r="D10" s="29"/>
      <c r="E10" s="30">
        <v>724.99259999999992</v>
      </c>
    </row>
    <row r="11" spans="2:5" x14ac:dyDescent="0.2">
      <c r="B11" s="29" t="s">
        <v>70</v>
      </c>
      <c r="C11" s="29"/>
      <c r="D11" s="29"/>
      <c r="E11" s="30">
        <v>2020.1608399999998</v>
      </c>
    </row>
    <row r="12" spans="2:5" s="35" customFormat="1" x14ac:dyDescent="0.2">
      <c r="B12" s="33" t="s">
        <v>71</v>
      </c>
      <c r="C12" s="33" t="s">
        <v>8</v>
      </c>
      <c r="D12" s="33"/>
      <c r="E12" s="34">
        <f>SUM(D6:E11)</f>
        <v>21684.344450000001</v>
      </c>
    </row>
    <row r="13" spans="2:5" ht="4.5" customHeight="1" x14ac:dyDescent="0.2">
      <c r="B13" s="29"/>
      <c r="C13" s="29"/>
      <c r="D13" s="29"/>
      <c r="E13" s="30"/>
    </row>
    <row r="14" spans="2:5" x14ac:dyDescent="0.2">
      <c r="B14" s="29" t="s">
        <v>72</v>
      </c>
      <c r="C14" s="29" t="s">
        <v>8</v>
      </c>
      <c r="D14" s="29"/>
      <c r="E14" s="30">
        <v>4790.0197600000001</v>
      </c>
    </row>
    <row r="15" spans="2:5" x14ac:dyDescent="0.2">
      <c r="B15" s="29" t="s">
        <v>73</v>
      </c>
      <c r="C15" s="29"/>
      <c r="D15" s="29"/>
      <c r="E15" s="30">
        <v>482.16140999999999</v>
      </c>
    </row>
    <row r="16" spans="2:5" s="35" customFormat="1" x14ac:dyDescent="0.2">
      <c r="B16" s="33" t="s">
        <v>74</v>
      </c>
      <c r="C16" s="33" t="s">
        <v>8</v>
      </c>
      <c r="D16" s="33"/>
      <c r="E16" s="34">
        <f>SUM(E14:E15)</f>
        <v>5272.1811699999998</v>
      </c>
    </row>
    <row r="17" spans="2:5" s="38" customFormat="1" ht="4.5" customHeight="1" x14ac:dyDescent="0.2">
      <c r="B17" s="36"/>
      <c r="C17" s="36"/>
      <c r="D17" s="36"/>
      <c r="E17" s="37"/>
    </row>
    <row r="18" spans="2:5" x14ac:dyDescent="0.2">
      <c r="B18" s="29" t="s">
        <v>75</v>
      </c>
      <c r="C18" s="29" t="s">
        <v>8</v>
      </c>
      <c r="D18" s="29"/>
      <c r="E18" s="30">
        <v>2625.3255600000002</v>
      </c>
    </row>
    <row r="19" spans="2:5" x14ac:dyDescent="0.2">
      <c r="B19" s="29" t="s">
        <v>76</v>
      </c>
      <c r="C19" s="29"/>
      <c r="D19" s="29"/>
      <c r="E19" s="30">
        <v>730.11006000000009</v>
      </c>
    </row>
    <row r="20" spans="2:5" x14ac:dyDescent="0.2">
      <c r="B20" s="29" t="s">
        <v>77</v>
      </c>
      <c r="C20" s="29"/>
      <c r="D20" s="29"/>
      <c r="E20" s="30">
        <v>145.08344</v>
      </c>
    </row>
    <row r="21" spans="2:5" x14ac:dyDescent="0.2">
      <c r="B21" s="39" t="s">
        <v>78</v>
      </c>
      <c r="C21" s="39"/>
      <c r="D21" s="39"/>
      <c r="E21" s="30">
        <v>1604.9003499999999</v>
      </c>
    </row>
    <row r="22" spans="2:5" x14ac:dyDescent="0.2">
      <c r="B22" s="39" t="s">
        <v>79</v>
      </c>
      <c r="C22" s="39"/>
      <c r="D22" s="39"/>
      <c r="E22" s="30">
        <v>94.682210000000012</v>
      </c>
    </row>
    <row r="23" spans="2:5" x14ac:dyDescent="0.2">
      <c r="B23" s="39" t="s">
        <v>80</v>
      </c>
      <c r="C23" s="39"/>
      <c r="D23" s="39"/>
      <c r="E23" s="30">
        <v>519.61387000000002</v>
      </c>
    </row>
    <row r="24" spans="2:5" x14ac:dyDescent="0.2">
      <c r="B24" s="39" t="s">
        <v>81</v>
      </c>
      <c r="C24" s="39"/>
      <c r="D24" s="39"/>
      <c r="E24" s="30">
        <v>323.63319000000001</v>
      </c>
    </row>
    <row r="25" spans="2:5" x14ac:dyDescent="0.2">
      <c r="B25" s="39" t="s">
        <v>82</v>
      </c>
      <c r="C25" s="39"/>
      <c r="D25" s="39"/>
      <c r="E25" s="30">
        <v>92.240410000000011</v>
      </c>
    </row>
    <row r="26" spans="2:5" x14ac:dyDescent="0.2">
      <c r="B26" s="40" t="s">
        <v>83</v>
      </c>
      <c r="C26" s="40"/>
      <c r="D26" s="40"/>
      <c r="E26" s="30">
        <v>10.753770000000001</v>
      </c>
    </row>
    <row r="27" spans="2:5" x14ac:dyDescent="0.2">
      <c r="B27" s="40" t="s">
        <v>84</v>
      </c>
      <c r="C27" s="40"/>
      <c r="D27" s="40"/>
      <c r="E27" s="30">
        <v>1131.1244799999997</v>
      </c>
    </row>
    <row r="28" spans="2:5" x14ac:dyDescent="0.2">
      <c r="B28" s="39" t="s">
        <v>85</v>
      </c>
      <c r="C28" s="39"/>
      <c r="D28" s="39"/>
      <c r="E28" s="30">
        <v>68.17792</v>
      </c>
    </row>
    <row r="29" spans="2:5" x14ac:dyDescent="0.2">
      <c r="B29" s="41" t="s">
        <v>86</v>
      </c>
      <c r="C29" s="41"/>
      <c r="D29" s="41"/>
      <c r="E29" s="30">
        <v>1462.4190999999998</v>
      </c>
    </row>
    <row r="30" spans="2:5" x14ac:dyDescent="0.2">
      <c r="B30" s="39" t="s">
        <v>87</v>
      </c>
      <c r="C30" s="41"/>
      <c r="D30" s="41"/>
      <c r="E30" s="30">
        <v>223.04877999999999</v>
      </c>
    </row>
    <row r="31" spans="2:5" x14ac:dyDescent="0.2">
      <c r="B31" s="41" t="s">
        <v>88</v>
      </c>
      <c r="C31" s="41"/>
      <c r="D31" s="41"/>
      <c r="E31" s="30">
        <v>68.319829999999996</v>
      </c>
    </row>
    <row r="32" spans="2:5" x14ac:dyDescent="0.2">
      <c r="B32" s="41" t="s">
        <v>66</v>
      </c>
      <c r="C32" s="41"/>
      <c r="D32" s="41"/>
      <c r="E32" s="30">
        <v>206.56760999999997</v>
      </c>
    </row>
    <row r="33" spans="2:5" x14ac:dyDescent="0.2">
      <c r="B33" s="41" t="s">
        <v>89</v>
      </c>
      <c r="C33" s="41"/>
      <c r="D33" s="41"/>
      <c r="E33" s="30">
        <v>1627.6658400000001</v>
      </c>
    </row>
    <row r="34" spans="2:5" x14ac:dyDescent="0.2">
      <c r="B34" s="39" t="s">
        <v>90</v>
      </c>
      <c r="C34" s="39"/>
      <c r="D34" s="39"/>
      <c r="E34" s="30">
        <v>43.951239999999999</v>
      </c>
    </row>
    <row r="35" spans="2:5" s="35" customFormat="1" x14ac:dyDescent="0.2">
      <c r="B35" s="33" t="s">
        <v>91</v>
      </c>
      <c r="C35" s="33" t="s">
        <v>8</v>
      </c>
      <c r="D35" s="33"/>
      <c r="E35" s="34">
        <f>SUM(E18:E34)</f>
        <v>10977.61766</v>
      </c>
    </row>
    <row r="36" spans="2:5" s="35" customFormat="1" x14ac:dyDescent="0.2">
      <c r="B36" s="33" t="s">
        <v>92</v>
      </c>
      <c r="C36" s="33"/>
      <c r="D36" s="33"/>
      <c r="E36" s="34">
        <f>+E12-E16-E35</f>
        <v>5434.5456200000008</v>
      </c>
    </row>
    <row r="37" spans="2:5" x14ac:dyDescent="0.2">
      <c r="B37" s="39"/>
      <c r="C37" s="39"/>
      <c r="D37" s="39"/>
      <c r="E37" s="30"/>
    </row>
    <row r="38" spans="2:5" x14ac:dyDescent="0.2">
      <c r="B38" s="29" t="s">
        <v>93</v>
      </c>
      <c r="C38" s="29" t="s">
        <v>8</v>
      </c>
      <c r="D38" s="29"/>
      <c r="E38" s="30">
        <v>818.70267000000001</v>
      </c>
    </row>
    <row r="39" spans="2:5" x14ac:dyDescent="0.2">
      <c r="B39" s="29" t="s">
        <v>94</v>
      </c>
      <c r="C39" s="29"/>
      <c r="D39" s="29"/>
      <c r="E39" s="30">
        <v>-255.40057000000002</v>
      </c>
    </row>
    <row r="40" spans="2:5" s="35" customFormat="1" x14ac:dyDescent="0.2">
      <c r="B40" s="33" t="s">
        <v>95</v>
      </c>
      <c r="C40" s="33" t="s">
        <v>8</v>
      </c>
      <c r="D40" s="33"/>
      <c r="E40" s="42">
        <f>SUM(E38:E39)</f>
        <v>563.3021</v>
      </c>
    </row>
    <row r="41" spans="2:5" s="35" customFormat="1" x14ac:dyDescent="0.2">
      <c r="B41" s="29" t="s">
        <v>96</v>
      </c>
      <c r="C41" s="33"/>
      <c r="D41" s="33"/>
      <c r="E41" s="30">
        <v>110.21128</v>
      </c>
    </row>
    <row r="42" spans="2:5" s="35" customFormat="1" x14ac:dyDescent="0.2">
      <c r="B42" s="29" t="s">
        <v>97</v>
      </c>
      <c r="C42" s="33"/>
      <c r="D42" s="33"/>
      <c r="E42" s="30">
        <v>44.998759999999997</v>
      </c>
    </row>
    <row r="43" spans="2:5" x14ac:dyDescent="0.2">
      <c r="B43" s="43" t="s">
        <v>98</v>
      </c>
      <c r="C43" s="29"/>
      <c r="D43" s="29"/>
      <c r="E43" s="42">
        <f>+E36+E40+E41-E42</f>
        <v>6063.0602400000007</v>
      </c>
    </row>
    <row r="44" spans="2:5" x14ac:dyDescent="0.2">
      <c r="B44" s="29"/>
      <c r="C44" s="29"/>
      <c r="D44" s="29"/>
      <c r="E44" s="30"/>
    </row>
    <row r="45" spans="2:5" x14ac:dyDescent="0.2">
      <c r="B45" s="33" t="s">
        <v>99</v>
      </c>
      <c r="C45" s="33" t="s">
        <v>8</v>
      </c>
      <c r="D45" s="33"/>
      <c r="E45" s="30">
        <v>2048.94335</v>
      </c>
    </row>
    <row r="46" spans="2:5" ht="13.5" thickBot="1" x14ac:dyDescent="0.25">
      <c r="B46" s="43" t="s">
        <v>100</v>
      </c>
      <c r="C46" s="29"/>
      <c r="D46" s="29"/>
      <c r="E46" s="44">
        <f>+E43-E45</f>
        <v>4014.1168900000007</v>
      </c>
    </row>
    <row r="47" spans="2:5" ht="13.5" thickTop="1" x14ac:dyDescent="0.2">
      <c r="B47" s="29"/>
      <c r="C47" s="29"/>
      <c r="D47" s="29"/>
      <c r="E47" s="30"/>
    </row>
    <row r="48" spans="2:5" ht="10.5" customHeight="1" x14ac:dyDescent="0.2">
      <c r="B48" s="29"/>
      <c r="C48" s="29"/>
      <c r="D48" s="29"/>
      <c r="E48" s="30"/>
    </row>
    <row r="49" spans="2:5" ht="10.5" customHeight="1" x14ac:dyDescent="0.2">
      <c r="B49" s="29"/>
      <c r="C49" s="29"/>
      <c r="D49" s="29"/>
      <c r="E49" s="30"/>
    </row>
    <row r="50" spans="2:5" x14ac:dyDescent="0.2">
      <c r="B50" s="29"/>
      <c r="C50" s="29"/>
      <c r="D50" s="29"/>
      <c r="E50" s="30"/>
    </row>
    <row r="51" spans="2:5" x14ac:dyDescent="0.2">
      <c r="B51" s="45"/>
      <c r="C51" s="45"/>
      <c r="D51" s="45"/>
      <c r="E51" s="30"/>
    </row>
    <row r="52" spans="2:5" x14ac:dyDescent="0.2">
      <c r="B52" s="46" t="s">
        <v>60</v>
      </c>
      <c r="C52" s="47" t="s">
        <v>61</v>
      </c>
      <c r="D52" s="47"/>
      <c r="E52" s="47"/>
    </row>
    <row r="53" spans="2:5" x14ac:dyDescent="0.2">
      <c r="B53" s="46" t="s">
        <v>62</v>
      </c>
      <c r="C53" s="47" t="s">
        <v>63</v>
      </c>
      <c r="D53" s="47"/>
      <c r="E53" s="47"/>
    </row>
    <row r="54" spans="2:5" x14ac:dyDescent="0.2">
      <c r="E54" s="15"/>
    </row>
    <row r="55" spans="2:5" x14ac:dyDescent="0.2">
      <c r="E55" s="15"/>
    </row>
    <row r="56" spans="2:5" x14ac:dyDescent="0.2">
      <c r="E56" s="15"/>
    </row>
    <row r="57" spans="2:5" x14ac:dyDescent="0.2">
      <c r="E57" s="15"/>
    </row>
    <row r="58" spans="2:5" x14ac:dyDescent="0.2">
      <c r="E58" s="15"/>
    </row>
    <row r="59" spans="2:5" x14ac:dyDescent="0.2">
      <c r="E59" s="15"/>
    </row>
    <row r="60" spans="2:5" x14ac:dyDescent="0.2">
      <c r="E60" s="15"/>
    </row>
    <row r="61" spans="2:5" x14ac:dyDescent="0.2">
      <c r="E61" s="15"/>
    </row>
    <row r="62" spans="2:5" x14ac:dyDescent="0.2">
      <c r="E62" s="15"/>
    </row>
    <row r="63" spans="2:5" x14ac:dyDescent="0.2">
      <c r="B63" s="48"/>
      <c r="C63" s="48"/>
      <c r="D63" s="48"/>
      <c r="E63" s="15"/>
    </row>
    <row r="64" spans="2:5" x14ac:dyDescent="0.2">
      <c r="E64" s="15"/>
    </row>
    <row r="65" spans="2:5" x14ac:dyDescent="0.2">
      <c r="E65" s="15"/>
    </row>
    <row r="66" spans="2:5" x14ac:dyDescent="0.2">
      <c r="E66" s="49"/>
    </row>
    <row r="67" spans="2:5" x14ac:dyDescent="0.2">
      <c r="E67" s="49"/>
    </row>
    <row r="68" spans="2:5" x14ac:dyDescent="0.2">
      <c r="E68" s="49"/>
    </row>
    <row r="69" spans="2:5" x14ac:dyDescent="0.2">
      <c r="E69" s="49"/>
    </row>
    <row r="70" spans="2:5" x14ac:dyDescent="0.2">
      <c r="E70" s="49"/>
    </row>
    <row r="71" spans="2:5" x14ac:dyDescent="0.2">
      <c r="B71" s="48"/>
      <c r="C71" s="48"/>
      <c r="D71" s="48"/>
      <c r="E71" s="49"/>
    </row>
    <row r="72" spans="2:5" x14ac:dyDescent="0.2">
      <c r="E72" s="49"/>
    </row>
    <row r="73" spans="2:5" x14ac:dyDescent="0.2">
      <c r="E73" s="49"/>
    </row>
    <row r="74" spans="2:5" x14ac:dyDescent="0.2">
      <c r="E74" s="49"/>
    </row>
    <row r="75" spans="2:5" x14ac:dyDescent="0.2">
      <c r="E75" s="49"/>
    </row>
    <row r="76" spans="2:5" x14ac:dyDescent="0.2">
      <c r="E76" s="49"/>
    </row>
    <row r="77" spans="2:5" x14ac:dyDescent="0.2">
      <c r="E77" s="49"/>
    </row>
    <row r="78" spans="2:5" x14ac:dyDescent="0.2">
      <c r="E78" s="49"/>
    </row>
    <row r="79" spans="2:5" x14ac:dyDescent="0.2">
      <c r="E79" s="49"/>
    </row>
    <row r="80" spans="2:5" x14ac:dyDescent="0.2">
      <c r="E80" s="49"/>
    </row>
    <row r="81" spans="5:5" x14ac:dyDescent="0.2">
      <c r="E81" s="49"/>
    </row>
    <row r="82" spans="5:5" x14ac:dyDescent="0.2">
      <c r="E82" s="49"/>
    </row>
    <row r="83" spans="5:5" x14ac:dyDescent="0.2">
      <c r="E83" s="49"/>
    </row>
    <row r="84" spans="5:5" x14ac:dyDescent="0.2">
      <c r="E84" s="49"/>
    </row>
    <row r="85" spans="5:5" x14ac:dyDescent="0.2">
      <c r="E85" s="49"/>
    </row>
    <row r="86" spans="5:5" x14ac:dyDescent="0.2">
      <c r="E86" s="49"/>
    </row>
    <row r="87" spans="5:5" x14ac:dyDescent="0.2">
      <c r="E87" s="49"/>
    </row>
    <row r="88" spans="5:5" x14ac:dyDescent="0.2">
      <c r="E88" s="49"/>
    </row>
    <row r="89" spans="5:5" x14ac:dyDescent="0.2">
      <c r="E89" s="49"/>
    </row>
    <row r="90" spans="5:5" x14ac:dyDescent="0.2">
      <c r="E90" s="49"/>
    </row>
    <row r="91" spans="5:5" x14ac:dyDescent="0.2">
      <c r="E91" s="49"/>
    </row>
    <row r="92" spans="5:5" x14ac:dyDescent="0.2">
      <c r="E92" s="49"/>
    </row>
    <row r="93" spans="5:5" x14ac:dyDescent="0.2">
      <c r="E93" s="49"/>
    </row>
    <row r="94" spans="5:5" x14ac:dyDescent="0.2">
      <c r="E94" s="49"/>
    </row>
    <row r="95" spans="5:5" x14ac:dyDescent="0.2">
      <c r="E95" s="49"/>
    </row>
  </sheetData>
  <mergeCells count="4">
    <mergeCell ref="B1:E1"/>
    <mergeCell ref="B5:E5"/>
    <mergeCell ref="C52:E52"/>
    <mergeCell ref="C53:E53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</vt:lpstr>
      <vt:lpstr>ER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2022-08-09T23:07:47Z</cp:lastPrinted>
  <dcterms:created xsi:type="dcterms:W3CDTF">2022-08-09T22:40:09Z</dcterms:created>
  <dcterms:modified xsi:type="dcterms:W3CDTF">2022-08-09T23:52:12Z</dcterms:modified>
</cp:coreProperties>
</file>