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IFBAC\"/>
    </mc:Choice>
  </mc:AlternateContent>
  <xr:revisionPtr revIDLastSave="0" documentId="13_ncr:40001_{73F6339E-ADF3-4B12-B47C-981A94D98532}" xr6:coauthVersionLast="47" xr6:coauthVersionMax="47" xr10:uidLastSave="{00000000-0000-0000-0000-000000000000}"/>
  <bookViews>
    <workbookView xWindow="-120" yWindow="-120" windowWidth="20730" windowHeight="11160"/>
  </bookViews>
  <sheets>
    <sheet name="BALANCE" sheetId="1" r:id="rId1"/>
    <sheet name="RESULTADOS" sheetId="2" r:id="rId2"/>
  </sheets>
  <externalReferences>
    <externalReference r:id="rId3"/>
  </externalReferences>
  <definedNames>
    <definedName name="__1__123Graph_AC86W_2" hidden="1">[1]WIZ!$F$19:$F$30</definedName>
    <definedName name="__10__123Graph_LBL_BC86W_2" hidden="1">[1]WIZ!$F$32:$F$43</definedName>
    <definedName name="__11__123Graph_LBL_BC86W30" hidden="1">[1]WIZ!$AE$32:$AE$43</definedName>
    <definedName name="__12__123Graph_LBL_BC86W90" hidden="1">[1]WIZ!$AF$32:$AF$43</definedName>
    <definedName name="__123Graph_AC86W2CE" hidden="1">[1]WIZ!$G$19:$G$30</definedName>
    <definedName name="__123Graph_AC86W2ROLL" hidden="1">[1]WIZ!$F$19:$F$30</definedName>
    <definedName name="__123Graph_AC86W3CE" hidden="1">[1]WIZ!$J$19:$J$30</definedName>
    <definedName name="__123Graph_AC86W3ROLL" hidden="1">[1]WIZ!$I$19:$I$30</definedName>
    <definedName name="__123Graph_B" hidden="1">[1]WIZ!$G$32:$G$43</definedName>
    <definedName name="__123Graph_BC86W2CE" hidden="1">[1]WIZ!$G$32:$G$43</definedName>
    <definedName name="__123Graph_BC86W2ROLL" hidden="1">[1]WIZ!$F$32:$F$43</definedName>
    <definedName name="__123Graph_BC86W3CE" hidden="1">[1]WIZ!$J$32:$J$43</definedName>
    <definedName name="__123Graph_BC86W3ROLL" hidden="1">[1]WIZ!$I$32:$I$43</definedName>
    <definedName name="__123Graph_LBL_A" hidden="1">[1]WIZ!$G$19:$G$30</definedName>
    <definedName name="__123Graph_LBL_AC86W2CE" hidden="1">[1]WIZ!$G$19:$G$30</definedName>
    <definedName name="__123Graph_LBL_AC86W2ROLL" hidden="1">[1]WIZ!$F$19:$F$30</definedName>
    <definedName name="__123Graph_LBL_AC86W3CE" hidden="1">[1]WIZ!$J$19:$J$30</definedName>
    <definedName name="__123Graph_LBL_AC86W3ROLL" hidden="1">[1]WIZ!$I$19:$I$30</definedName>
    <definedName name="__123Graph_LBL_B" hidden="1">[1]WIZ!$G$32:$G$43</definedName>
    <definedName name="__123Graph_LBL_BC86W2CE" hidden="1">[1]WIZ!$G$32:$G$43</definedName>
    <definedName name="__123Graph_LBL_BC86W2ROLL" hidden="1">[1]WIZ!$F$32:$F$43</definedName>
    <definedName name="__123Graph_LBL_BC86W3CE" hidden="1">[1]WIZ!$J$32:$J$43</definedName>
    <definedName name="__123Graph_LBL_BC86W3ROLL" hidden="1">[1]WIZ!$I$32:$I$43</definedName>
    <definedName name="__123Graph_X" hidden="1">[1]WIZ!$B$19:$B$30</definedName>
    <definedName name="__123Graph_XC86W2CE" hidden="1">[1]WIZ!$B$19:$B$30</definedName>
    <definedName name="__123Graph_XC86W2ROLL" hidden="1">[1]WIZ!$B$19:$B$30</definedName>
    <definedName name="__123Graph_XC86W3CE" hidden="1">[1]WIZ!$B$19:$B$30</definedName>
    <definedName name="__123Graph_XC86W3ROLL" hidden="1">[1]WIZ!$B$19:$B$30</definedName>
    <definedName name="__13__123Graph_XC86W30" hidden="1">[1]WIZ!$B$19:$B$30</definedName>
    <definedName name="__14__123Graph_XC86W90" hidden="1">[1]WIZ!$B$19:$B$30</definedName>
    <definedName name="__2__123Graph_AC86W30" hidden="1">[1]WIZ!$AE$19:$AE$30</definedName>
    <definedName name="__3__123Graph_AC86W90" hidden="1">[1]WIZ!$AF$19:$AF$30</definedName>
    <definedName name="__4__123Graph_BC86W_2" hidden="1">[1]WIZ!$F$32:$F$43</definedName>
    <definedName name="__5__123Graph_BC86W30" hidden="1">[1]WIZ!$AE$32:$AE$43</definedName>
    <definedName name="__6__123Graph_BC86W90" hidden="1">[1]WIZ!$AF$32:$AF$43</definedName>
    <definedName name="__7__123Graph_LBL_AC86W_2" hidden="1">[1]WIZ!$F$19:$F$30</definedName>
    <definedName name="__8__123Graph_LBL_AC86W30" hidden="1">[1]WIZ!$AE$19:$AE$30</definedName>
    <definedName name="__9__123Graph_LBL_AC86W90" hidden="1">[1]WIZ!$AF$19:$AF$30</definedName>
    <definedName name="_1__123Graph_AC86W_2" hidden="1">[1]WIZ!$F$19:$F$30</definedName>
    <definedName name="_10__123Graph_LBL_BC86W_2" hidden="1">[1]WIZ!$F$32:$F$43</definedName>
    <definedName name="_11__123Graph_LBL_BC86W30" hidden="1">[1]WIZ!$AE$32:$AE$43</definedName>
    <definedName name="_12__123Graph_LBL_BC86W90" hidden="1">[1]WIZ!$AF$32:$AF$43</definedName>
    <definedName name="_13__123Graph_XC86W30" hidden="1">[1]WIZ!$B$19:$B$30</definedName>
    <definedName name="_14__123Graph_XC86W90" hidden="1">[1]WIZ!$B$19:$B$30</definedName>
    <definedName name="_2__123Graph_AC86W30" hidden="1">[1]WIZ!$AE$19:$AE$30</definedName>
    <definedName name="_3__123Graph_AC86W90" hidden="1">[1]WIZ!$AF$19:$AF$30</definedName>
    <definedName name="_4__123Graph_BC86W_2" hidden="1">[1]WIZ!$F$32:$F$43</definedName>
    <definedName name="_5__123Graph_BC86W30" hidden="1">[1]WIZ!$AE$32:$AE$43</definedName>
    <definedName name="_6__123Graph_BC86W90" hidden="1">[1]WIZ!$AF$32:$AF$43</definedName>
    <definedName name="_7__123Graph_LBL_AC86W_2" hidden="1">[1]WIZ!$F$19:$F$30</definedName>
    <definedName name="_8__123Graph_LBL_AC86W30" hidden="1">[1]WIZ!$AE$19:$AE$30</definedName>
    <definedName name="_9__123Graph_LBL_AC86W90" hidden="1">[1]WIZ!$AF$19:$AF$30</definedName>
    <definedName name="Anexo" hidden="1">{"'para SB'!$A$1420:$F$1479"}</definedName>
    <definedName name="_xlnm.Print_Area" localSheetId="0">BALANCE!$A$1:$D$60</definedName>
    <definedName name="_xlnm.Print_Area" localSheetId="1">RESULTADOS!$A$1:$D$58</definedName>
    <definedName name="AS2DocOpenMode" hidden="1">"AS2DocumentEdit"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2" l="1"/>
  <c r="D19" i="2"/>
  <c r="D9" i="2"/>
  <c r="D29" i="2" s="1"/>
  <c r="D36" i="2" s="1"/>
  <c r="D40" i="2" s="1"/>
  <c r="D44" i="2" s="1"/>
  <c r="D47" i="2" s="1"/>
  <c r="D47" i="1"/>
  <c r="D38" i="1"/>
  <c r="D33" i="1"/>
  <c r="D39" i="1" s="1"/>
  <c r="D48" i="1" s="1"/>
  <c r="D21" i="1"/>
  <c r="D16" i="1"/>
  <c r="D24" i="1" s="1"/>
</calcChain>
</file>

<file path=xl/sharedStrings.xml><?xml version="1.0" encoding="utf-8"?>
<sst xmlns="http://schemas.openxmlformats.org/spreadsheetml/2006/main" count="86" uniqueCount="74">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</sst>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Collections\AMIT\Eswaran_Files\DLF\Julie\wiz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2007"/>
      <sheetName val="#2006"/>
      <sheetName val="#2005"/>
      <sheetName val="#2004"/>
      <sheetName val="#2003"/>
      <sheetName val="#2002"/>
      <sheetName val="WIZ"/>
      <sheetName val="TIPOS"/>
      <sheetName val="Listas"/>
      <sheetName val="Hoja6"/>
      <sheetName val="Hoja2"/>
      <sheetName val="Datos_Control"/>
      <sheetName val="Parámetros"/>
      <sheetName val="Jun14 LBP"/>
      <sheetName val="Tabla Renta Variable"/>
      <sheetName val="Hoja3"/>
      <sheetName val="BASE"/>
      <sheetName val="Variables"/>
      <sheetName val="Hoja1"/>
      <sheetName val="DESGLOSE Dic13"/>
      <sheetName val="DESGLOSE JUNIO 15"/>
      <sheetName val="DESGLOSE Dic14"/>
      <sheetName val="Lista"/>
      <sheetName val="Data_Validation"/>
      <sheetName val="Listados"/>
      <sheetName val="Catalogos"/>
      <sheetName val="Inversiones"/>
      <sheetName val="Lista Fechas"/>
      <sheetName val="Lista Filiales"/>
      <sheetName val="Datos"/>
      <sheetName val="Otras Cuentas por Cobrar "/>
      <sheetName val="DATOS "/>
      <sheetName val="PARAMETROS"/>
      <sheetName val="Información"/>
      <sheetName val="Checks"/>
      <sheetName val="wizmon"/>
      <sheetName val="Sheet1"/>
      <sheetName val="Lista de chequeo"/>
      <sheetName val="Índice"/>
      <sheetName val="Consolidado EF"/>
      <sheetName val="Consolidado ER"/>
      <sheetName val="Consolidado Rev"/>
      <sheetName val="Consolidado FE"/>
      <sheetName val="Eliminaciones EF"/>
      <sheetName val="Eliminaciones ER"/>
      <sheetName val="BdB EF"/>
      <sheetName val="BdB ER"/>
      <sheetName val="BdB Rev"/>
      <sheetName val="BdB FE"/>
      <sheetName val="Fiduciaria EF"/>
      <sheetName val="Fiduciaria ER"/>
      <sheetName val="Fiduciaria Rev"/>
      <sheetName val="Fiduciaria FE"/>
      <sheetName val="Aval Soluciones EF"/>
      <sheetName val="Aval Soluciones ER"/>
      <sheetName val="Aval Soluciones Rev"/>
      <sheetName val="Aval Soluciones FE"/>
      <sheetName val="LBP EF"/>
      <sheetName val="LBP ER"/>
      <sheetName val="LBP Rev"/>
      <sheetName val="LBP FE"/>
      <sheetName val="Megalinea EF"/>
      <sheetName val="Megalinea ER"/>
      <sheetName val="Megalinea Rev"/>
      <sheetName val="Megalinea FE"/>
      <sheetName val="BdBPan EF"/>
      <sheetName val="BdBPan ER"/>
      <sheetName val="BdBPan Rev"/>
      <sheetName val="BdBPan FE"/>
      <sheetName val="Almaviva EF"/>
      <sheetName val="Almaviva ER"/>
      <sheetName val="Almaviva Rev"/>
      <sheetName val="Almaviva FE"/>
      <sheetName val="Porvenir EF"/>
      <sheetName val="Porvenir ER"/>
      <sheetName val="Porvenir Rev"/>
      <sheetName val="porvenir FE"/>
      <sheetName val="Periodo actual"/>
      <sheetName val="EscE Mar 20"/>
      <sheetName val="Comparativo Balance"/>
      <sheetName val="Comparativo Resultados"/>
      <sheetName val="Control de Cambios"/>
      <sheetName val="Base x sector"/>
      <sheetName val="0 Datos clave"/>
      <sheetName val="0 Datos clave Imp Corr"/>
      <sheetName val="0 Datos ID y Nota"/>
      <sheetName val="ERPs by country"/>
      <sheetName val="Ptecnico"/>
      <sheetName val=""/>
      <sheetName val="Data"/>
      <sheetName val="Jun14_LBP"/>
      <sheetName val="Tabla_Renta_Variable"/>
      <sheetName val="DESGLOSE_Dic13"/>
      <sheetName val="DESGLOSE_JUNIO_15"/>
      <sheetName val="DESGLOSE_Dic14"/>
      <sheetName val="1_n P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9">
          <cell r="B19" t="str">
            <v>Jan</v>
          </cell>
          <cell r="F19">
            <v>15.795540250167207</v>
          </cell>
          <cell r="G19">
            <v>68.781065088757401</v>
          </cell>
          <cell r="I19">
            <v>3.7453929674270343</v>
          </cell>
          <cell r="J19">
            <v>46.650453239000662</v>
          </cell>
          <cell r="AE19">
            <v>8.9763238179812938E-2</v>
          </cell>
          <cell r="AF19">
            <v>3.5928229323039532E-2</v>
          </cell>
        </row>
        <row r="20">
          <cell r="B20" t="str">
            <v>Feb</v>
          </cell>
          <cell r="F20">
            <v>13.529686215553696</v>
          </cell>
          <cell r="G20">
            <v>79.477477477477478</v>
          </cell>
          <cell r="I20">
            <v>3.3622407038488027</v>
          </cell>
          <cell r="J20">
            <v>55.167173252279632</v>
          </cell>
          <cell r="AE20">
            <v>8.8255033557046975E-2</v>
          </cell>
          <cell r="AF20">
            <v>3.7902025014889817E-2</v>
          </cell>
        </row>
        <row r="21">
          <cell r="B21" t="str">
            <v>Mar</v>
          </cell>
          <cell r="F21">
            <v>12.908749577798897</v>
          </cell>
          <cell r="G21">
            <v>74.908314631342705</v>
          </cell>
          <cell r="I21">
            <v>3.5818363195060834</v>
          </cell>
          <cell r="J21">
            <v>48.281938325991192</v>
          </cell>
          <cell r="AE21">
            <v>9.5075553584439448E-2</v>
          </cell>
          <cell r="AF21">
            <v>4.1635376236136695E-2</v>
          </cell>
        </row>
        <row r="22">
          <cell r="B22" t="str">
            <v>Apr</v>
          </cell>
          <cell r="F22">
            <v>12.081988459538216</v>
          </cell>
          <cell r="G22">
            <v>74.40671778021175</v>
          </cell>
          <cell r="I22">
            <v>3.4596620411263093</v>
          </cell>
          <cell r="J22">
            <v>52.412280701754391</v>
          </cell>
          <cell r="AE22">
            <v>9.5098920863309358E-2</v>
          </cell>
          <cell r="AF22">
            <v>4.3735096916775365E-2</v>
          </cell>
        </row>
        <row r="23">
          <cell r="B23" t="str">
            <v>May</v>
          </cell>
          <cell r="F23">
            <v>11.103388961766674</v>
          </cell>
          <cell r="G23">
            <v>75.813063678600713</v>
          </cell>
          <cell r="I23">
            <v>3.0675273002111045</v>
          </cell>
          <cell r="J23">
            <v>49.343832020997375</v>
          </cell>
          <cell r="AE23">
            <v>9.0536316381005899E-2</v>
          </cell>
          <cell r="AF23">
            <v>4.2827002372468857E-2</v>
          </cell>
        </row>
        <row r="24">
          <cell r="B24" t="str">
            <v>Jun</v>
          </cell>
          <cell r="F24">
            <v>11.088498136690909</v>
          </cell>
          <cell r="G24">
            <v>73.531022611689224</v>
          </cell>
          <cell r="I24">
            <v>3.0509425087738342</v>
          </cell>
          <cell r="J24">
            <v>46.134239592183519</v>
          </cell>
          <cell r="AE24">
            <v>9.0620569808387064E-2</v>
          </cell>
          <cell r="AF24">
            <v>4.4265134938001459E-2</v>
          </cell>
        </row>
        <row r="25">
          <cell r="B25" t="str">
            <v>Jul</v>
          </cell>
          <cell r="F25">
            <v>12.565103551274658</v>
          </cell>
          <cell r="G25">
            <v>68.056122032792231</v>
          </cell>
          <cell r="I25">
            <v>3.6902252511980946</v>
          </cell>
          <cell r="J25">
            <v>39.60865698191521</v>
          </cell>
          <cell r="AE25">
            <v>9.9864273288600869E-2</v>
          </cell>
          <cell r="AF25">
            <v>4.5137565734319034E-2</v>
          </cell>
        </row>
        <row r="26">
          <cell r="B26" t="str">
            <v>Aug</v>
          </cell>
          <cell r="F26">
            <v>11.794618946798535</v>
          </cell>
          <cell r="G26">
            <v>74.527947039795379</v>
          </cell>
          <cell r="I26">
            <v>3.2618888792211682</v>
          </cell>
          <cell r="J26">
            <v>44.80020491803279</v>
          </cell>
          <cell r="AE26">
            <v>9.7485965340493044E-2</v>
          </cell>
          <cell r="AF26">
            <v>4.5441270953799427E-2</v>
          </cell>
        </row>
        <row r="27">
          <cell r="B27" t="str">
            <v>Sep</v>
          </cell>
          <cell r="F27">
            <v>12.21263115063795</v>
          </cell>
          <cell r="G27">
            <v>69.254098360655732</v>
          </cell>
          <cell r="I27">
            <v>3.6194185291752645</v>
          </cell>
          <cell r="J27">
            <v>42.886781268524004</v>
          </cell>
          <cell r="AE27">
            <v>9.952064175308159E-2</v>
          </cell>
          <cell r="AF27">
            <v>4.5969386261865509E-2</v>
          </cell>
        </row>
        <row r="28">
          <cell r="B28" t="str">
            <v>Oct</v>
          </cell>
          <cell r="F28">
            <v>11.579966795794133</v>
          </cell>
          <cell r="G28">
            <v>71.30731397747104</v>
          </cell>
          <cell r="I28">
            <v>3.5575934856510392</v>
          </cell>
          <cell r="J28">
            <v>44.352248394004285</v>
          </cell>
          <cell r="AE28">
            <v>0.1013638039071139</v>
          </cell>
          <cell r="AF28">
            <v>4.6268226500611277E-2</v>
          </cell>
        </row>
        <row r="29">
          <cell r="B29" t="str">
            <v>Nov</v>
          </cell>
          <cell r="F29">
            <v>11.497434649469692</v>
          </cell>
          <cell r="G29">
            <v>70.916538658474138</v>
          </cell>
          <cell r="I29">
            <v>3.4343249984790414</v>
          </cell>
          <cell r="J29">
            <v>44.472222222222221</v>
          </cell>
          <cell r="AE29">
            <v>0.10209590021470197</v>
          </cell>
          <cell r="AF29">
            <v>4.8981630614283678E-2</v>
          </cell>
        </row>
        <row r="30">
          <cell r="B30" t="str">
            <v>Dec</v>
          </cell>
          <cell r="F30">
            <v>12.160720273964252</v>
          </cell>
          <cell r="G30">
            <v>63.241908457535935</v>
          </cell>
          <cell r="I30">
            <v>4.2212444236690478</v>
          </cell>
          <cell r="J30">
            <v>36.167700029524653</v>
          </cell>
          <cell r="AE30">
            <v>0.11350658670357271</v>
          </cell>
          <cell r="AF30">
            <v>5.0363463484955372E-2</v>
          </cell>
        </row>
        <row r="32">
          <cell r="F32">
            <v>12.406961235640839</v>
          </cell>
          <cell r="G32">
            <v>65.17924291802457</v>
          </cell>
          <cell r="I32">
            <v>4.4260637611323839</v>
          </cell>
          <cell r="J32">
            <v>41.478093403948002</v>
          </cell>
          <cell r="AE32">
            <v>0.1236641716782763</v>
          </cell>
          <cell r="AF32">
            <v>5.4657727974436202E-2</v>
          </cell>
        </row>
        <row r="33">
          <cell r="F33">
            <v>12.799274201149968</v>
          </cell>
          <cell r="G33">
            <v>68.374512353706109</v>
          </cell>
          <cell r="I33">
            <v>4.2746724479215761</v>
          </cell>
          <cell r="J33">
            <v>44.933171324422844</v>
          </cell>
          <cell r="AE33">
            <v>0.13195456214538692</v>
          </cell>
          <cell r="AF33">
            <v>6.3228720762481372E-2</v>
          </cell>
        </row>
        <row r="34">
          <cell r="F34">
            <v>13.272803063856395</v>
          </cell>
          <cell r="G34">
            <v>65.000460278007921</v>
          </cell>
          <cell r="I34">
            <v>4.9266602402105102</v>
          </cell>
          <cell r="J34">
            <v>45.176405733186328</v>
          </cell>
          <cell r="AE34">
            <v>0.15096448435918003</v>
          </cell>
          <cell r="AF34">
            <v>7.6573091900822107E-2</v>
          </cell>
        </row>
        <row r="35">
          <cell r="F35">
            <v>14.003695281409891</v>
          </cell>
          <cell r="G35">
            <v>67.415840612425157</v>
          </cell>
          <cell r="I35">
            <v>4.580727686185333</v>
          </cell>
          <cell r="J35">
            <v>44.632469592808036</v>
          </cell>
          <cell r="AE35">
            <v>0.14812073946518281</v>
          </cell>
          <cell r="AF35">
            <v>7.4259045830309761E-2</v>
          </cell>
        </row>
        <row r="36">
          <cell r="F36">
            <v>12.37822266614554</v>
          </cell>
          <cell r="G36">
            <v>70.273013295443008</v>
          </cell>
          <cell r="I36">
            <v>4.17480928185753</v>
          </cell>
          <cell r="J36">
            <v>40.552280484021097</v>
          </cell>
          <cell r="AE36">
            <v>0.14399721912431385</v>
          </cell>
          <cell r="AF36">
            <v>7.5259941495061836E-2</v>
          </cell>
        </row>
        <row r="37">
          <cell r="F37">
            <v>12.439537174529896</v>
          </cell>
          <cell r="G37">
            <v>68.202549409425799</v>
          </cell>
          <cell r="I37">
            <v>3.9578340708940409</v>
          </cell>
          <cell r="J37">
            <v>41.123439667128984</v>
          </cell>
          <cell r="AE37">
            <v>0.1388214164789707</v>
          </cell>
          <cell r="AF37">
            <v>7.5285428436911495E-2</v>
          </cell>
        </row>
        <row r="38">
          <cell r="F38">
            <v>14.123283884640191</v>
          </cell>
          <cell r="G38">
            <v>71.339085214513659</v>
          </cell>
          <cell r="I38">
            <v>4.4614392333916886</v>
          </cell>
          <cell r="J38">
            <v>50.52005943536404</v>
          </cell>
          <cell r="AE38">
            <v>0.13860927275086665</v>
          </cell>
          <cell r="AF38">
            <v>7.0334467959153477E-2</v>
          </cell>
        </row>
        <row r="39">
          <cell r="F39" t="str">
            <v xml:space="preserve"> </v>
          </cell>
          <cell r="G39" t="str">
            <v xml:space="preserve"> </v>
          </cell>
          <cell r="I39" t="str">
            <v xml:space="preserve"> </v>
          </cell>
          <cell r="J39" t="str">
            <v xml:space="preserve"> </v>
          </cell>
          <cell r="AE39" t="str">
            <v xml:space="preserve"> </v>
          </cell>
          <cell r="AF39" t="str">
            <v xml:space="preserve"> </v>
          </cell>
        </row>
        <row r="40">
          <cell r="F40" t="str">
            <v xml:space="preserve"> </v>
          </cell>
          <cell r="G40" t="str">
            <v xml:space="preserve"> </v>
          </cell>
          <cell r="I40" t="str">
            <v xml:space="preserve"> </v>
          </cell>
          <cell r="J40" t="str">
            <v xml:space="preserve"> </v>
          </cell>
          <cell r="AE40" t="str">
            <v xml:space="preserve"> </v>
          </cell>
          <cell r="AF40" t="str">
            <v xml:space="preserve"> </v>
          </cell>
        </row>
        <row r="41">
          <cell r="F41" t="str">
            <v xml:space="preserve"> </v>
          </cell>
          <cell r="G41" t="str">
            <v xml:space="preserve"> </v>
          </cell>
          <cell r="I41" t="str">
            <v xml:space="preserve"> </v>
          </cell>
          <cell r="J41" t="str">
            <v xml:space="preserve"> </v>
          </cell>
          <cell r="AE41" t="str">
            <v xml:space="preserve"> </v>
          </cell>
          <cell r="AF41" t="str">
            <v xml:space="preserve"> </v>
          </cell>
        </row>
        <row r="42">
          <cell r="F42" t="str">
            <v xml:space="preserve"> </v>
          </cell>
          <cell r="G42" t="str">
            <v xml:space="preserve"> </v>
          </cell>
          <cell r="I42" t="str">
            <v xml:space="preserve"> </v>
          </cell>
          <cell r="J42" t="str">
            <v xml:space="preserve"> </v>
          </cell>
          <cell r="AE42" t="str">
            <v xml:space="preserve"> </v>
          </cell>
          <cell r="AF42" t="str">
            <v xml:space="preserve"> </v>
          </cell>
        </row>
        <row r="43">
          <cell r="F43" t="str">
            <v xml:space="preserve"> </v>
          </cell>
          <cell r="G43" t="str">
            <v xml:space="preserve"> </v>
          </cell>
          <cell r="I43" t="str">
            <v xml:space="preserve"> </v>
          </cell>
          <cell r="J43" t="str">
            <v xml:space="preserve"> </v>
          </cell>
          <cell r="AE43" t="str">
            <v xml:space="preserve"> </v>
          </cell>
          <cell r="AF43" t="str">
            <v xml:space="preserve">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9">
          <cell r="B19" t="str">
            <v xml:space="preserve">Los ajustes bajo IFRS que se detalla en el anexo 1, fueron cargados en el sistema Hyperion en el número de ajuste y cuenta correspondiente asignada, y fueron validados por una tercera persona o quien los cargó contra los memorando técnicos y/o soporte?
</v>
          </cell>
        </row>
      </sheetData>
      <sheetData sheetId="38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39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0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1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0"/>
  <sheetViews>
    <sheetView tabSelected="1" showOutlineSymbols="0" defaultGridColor="0" topLeftCell="A27" colorId="57" zoomScaleNormal="100" workbookViewId="0">
      <selection activeCell="F48" sqref="F48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140625" style="2" customWidth="1"/>
    <col min="6" max="6" width="12.140625" style="2" bestFit="1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44742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557549550.63000011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309459237.87</v>
      </c>
    </row>
    <row r="15" spans="1:12" ht="15" customHeight="1">
      <c r="A15" s="17" t="s">
        <v>10</v>
      </c>
      <c r="B15" s="17"/>
      <c r="C15" s="18"/>
      <c r="D15" s="19">
        <v>2172840619.73</v>
      </c>
      <c r="L15" s="20"/>
    </row>
    <row r="16" spans="1:12" ht="15" customHeight="1">
      <c r="C16" s="18"/>
      <c r="D16" s="21">
        <f>SUM(D12:D15)</f>
        <v>3039849408.23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1041079.5499999998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26820581.029999997</v>
      </c>
      <c r="L20" s="22"/>
    </row>
    <row r="21" spans="1:12" ht="15" customHeight="1">
      <c r="C21" s="18"/>
      <c r="D21" s="21">
        <f>SUM(D18:D20)</f>
        <v>28109160.579999998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45833017.169999994</v>
      </c>
    </row>
    <row r="24" spans="1:12" ht="15.75" customHeight="1" thickBot="1">
      <c r="A24" s="24" t="s">
        <v>17</v>
      </c>
      <c r="B24" s="24"/>
      <c r="C24" s="25"/>
      <c r="D24" s="26">
        <f>+D16+D21+D23</f>
        <v>3113791585.98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2346415749.8800001</v>
      </c>
    </row>
    <row r="29" spans="1:12" ht="14.25" customHeight="1">
      <c r="A29" s="17" t="s">
        <v>20</v>
      </c>
      <c r="B29" s="17"/>
      <c r="C29" s="28"/>
      <c r="D29" s="13">
        <v>267831444.38</v>
      </c>
    </row>
    <row r="30" spans="1:12" ht="14.25" customHeight="1">
      <c r="A30" s="17" t="s">
        <v>21</v>
      </c>
      <c r="B30" s="17"/>
      <c r="C30" s="28"/>
      <c r="D30" s="13">
        <v>3854788.49</v>
      </c>
    </row>
    <row r="31" spans="1:12" ht="15" customHeight="1">
      <c r="A31" s="17" t="s">
        <v>22</v>
      </c>
      <c r="B31" s="17"/>
      <c r="C31" s="28"/>
      <c r="D31" s="13">
        <v>95703287.700000003</v>
      </c>
    </row>
    <row r="32" spans="1:12" ht="15" customHeight="1">
      <c r="A32" s="17" t="s">
        <v>23</v>
      </c>
      <c r="B32" s="17"/>
      <c r="C32" s="28"/>
      <c r="D32" s="13">
        <v>28798399.850000001</v>
      </c>
    </row>
    <row r="33" spans="1:7" ht="15" customHeight="1">
      <c r="C33" s="28"/>
      <c r="D33" s="21">
        <f>SUM(D28:D32)</f>
        <v>2742603670.2999997</v>
      </c>
    </row>
    <row r="34" spans="1:7" ht="15" customHeight="1">
      <c r="A34" s="2" t="s">
        <v>24</v>
      </c>
      <c r="C34" s="28"/>
      <c r="D34" s="19"/>
    </row>
    <row r="35" spans="1:7" ht="15" customHeight="1">
      <c r="A35" s="2" t="s">
        <v>25</v>
      </c>
      <c r="C35" s="28"/>
      <c r="D35" s="13">
        <v>29281218.77</v>
      </c>
    </row>
    <row r="36" spans="1:7" ht="15" customHeight="1">
      <c r="A36" s="2" t="s">
        <v>26</v>
      </c>
      <c r="C36" s="28"/>
      <c r="D36" s="13">
        <v>12688563.390000001</v>
      </c>
    </row>
    <row r="37" spans="1:7" ht="15" customHeight="1">
      <c r="A37" s="2" t="s">
        <v>27</v>
      </c>
      <c r="C37" s="28"/>
      <c r="D37" s="13">
        <v>9390113</v>
      </c>
    </row>
    <row r="38" spans="1:7" ht="15" customHeight="1">
      <c r="C38" s="28"/>
      <c r="D38" s="21">
        <f>SUM(D35:D37)</f>
        <v>51359895.159999996</v>
      </c>
    </row>
    <row r="39" spans="1:7" ht="15" customHeight="1">
      <c r="A39" s="24" t="s">
        <v>28</v>
      </c>
      <c r="B39" s="24"/>
      <c r="C39" s="28"/>
      <c r="D39" s="21">
        <f>+D33+D38</f>
        <v>2793963565.4599996</v>
      </c>
    </row>
    <row r="40" spans="1:7" ht="3" customHeight="1">
      <c r="A40" s="29"/>
      <c r="B40" s="29"/>
      <c r="C40" s="28"/>
      <c r="D40" s="19"/>
    </row>
    <row r="41" spans="1:7" ht="15" customHeight="1">
      <c r="A41" s="2" t="s">
        <v>29</v>
      </c>
      <c r="C41" s="28"/>
      <c r="D41" s="30">
        <v>253.56000006198883</v>
      </c>
    </row>
    <row r="42" spans="1:7" ht="9.9499999999999993" customHeight="1">
      <c r="C42" s="28"/>
    </row>
    <row r="43" spans="1:7" ht="15" customHeight="1">
      <c r="A43" s="2" t="s">
        <v>30</v>
      </c>
      <c r="C43" s="28"/>
    </row>
    <row r="44" spans="1:7" ht="15" customHeight="1">
      <c r="A44" s="2" t="s">
        <v>31</v>
      </c>
      <c r="C44" s="28"/>
      <c r="D44" s="31">
        <v>146949600</v>
      </c>
    </row>
    <row r="45" spans="1:7" ht="12.75" customHeight="1">
      <c r="A45" s="2" t="s">
        <v>32</v>
      </c>
      <c r="C45" s="28"/>
      <c r="D45" s="2"/>
    </row>
    <row r="46" spans="1:7" ht="12.75" customHeight="1">
      <c r="A46" s="2" t="s">
        <v>33</v>
      </c>
      <c r="C46" s="28"/>
      <c r="D46" s="31">
        <v>172878166.96000001</v>
      </c>
    </row>
    <row r="47" spans="1:7" ht="15" customHeight="1">
      <c r="A47" s="24" t="s">
        <v>34</v>
      </c>
      <c r="B47" s="24"/>
      <c r="C47" s="28"/>
      <c r="D47" s="21">
        <f>SUM(D44:D46)</f>
        <v>319827766.96000004</v>
      </c>
    </row>
    <row r="48" spans="1:7" ht="15" customHeight="1" thickBot="1">
      <c r="A48" s="24" t="s">
        <v>35</v>
      </c>
      <c r="B48" s="24"/>
      <c r="C48" s="25"/>
      <c r="D48" s="26">
        <f>+D39+D41+D47</f>
        <v>3113791585.9799995</v>
      </c>
      <c r="F48" s="3"/>
      <c r="G48" s="32"/>
    </row>
    <row r="49" spans="1:5" ht="15" customHeight="1" thickTop="1" thickBot="1">
      <c r="A49" s="9"/>
      <c r="B49" s="9"/>
      <c r="C49" s="9"/>
      <c r="D49" s="9"/>
      <c r="E49" s="33"/>
    </row>
    <row r="50" spans="1:5" ht="15" customHeight="1" thickTop="1">
      <c r="A50" s="10"/>
      <c r="B50" s="10"/>
      <c r="C50" s="10"/>
      <c r="D50" s="10"/>
      <c r="E50" s="33"/>
    </row>
    <row r="51" spans="1:5" ht="15" customHeight="1">
      <c r="A51" s="10"/>
      <c r="B51" s="10"/>
      <c r="C51" s="10"/>
      <c r="D51" s="10"/>
      <c r="E51" s="33"/>
    </row>
    <row r="52" spans="1:5" ht="15" customHeight="1">
      <c r="A52" s="34" t="s">
        <v>36</v>
      </c>
      <c r="B52" s="35" t="s">
        <v>37</v>
      </c>
      <c r="C52" s="35"/>
      <c r="D52" s="35"/>
      <c r="E52" s="33"/>
    </row>
    <row r="53" spans="1:5" ht="15" customHeight="1">
      <c r="A53" s="34" t="s">
        <v>38</v>
      </c>
      <c r="B53" s="35" t="s">
        <v>39</v>
      </c>
      <c r="C53" s="35"/>
      <c r="D53" s="35"/>
      <c r="E53" s="33"/>
    </row>
    <row r="54" spans="1:5" ht="15" customHeight="1">
      <c r="A54" s="10"/>
      <c r="B54" s="10"/>
      <c r="C54" s="10"/>
      <c r="D54" s="10"/>
      <c r="E54" s="33"/>
    </row>
    <row r="55" spans="1:5" ht="15" customHeight="1">
      <c r="E55" s="33"/>
    </row>
    <row r="56" spans="1:5" ht="15" customHeight="1">
      <c r="E56" s="33"/>
    </row>
    <row r="57" spans="1:5" ht="15" customHeight="1">
      <c r="D57" s="2"/>
      <c r="E57" s="33"/>
    </row>
    <row r="58" spans="1:5" ht="15" customHeight="1">
      <c r="A58" s="35" t="s">
        <v>40</v>
      </c>
      <c r="B58" s="35"/>
      <c r="C58" s="35"/>
      <c r="D58" s="35"/>
      <c r="E58" s="33"/>
    </row>
    <row r="59" spans="1:5" ht="15" customHeight="1">
      <c r="A59" s="36" t="s">
        <v>41</v>
      </c>
      <c r="B59" s="36"/>
      <c r="C59" s="36"/>
      <c r="D59" s="36"/>
      <c r="E59" s="33"/>
    </row>
    <row r="60" spans="1:5" ht="15" customHeight="1">
      <c r="D60" s="2"/>
      <c r="E60" s="33"/>
    </row>
    <row r="61" spans="1:5" ht="15" customHeight="1">
      <c r="D61" s="2"/>
      <c r="E61" s="33"/>
    </row>
    <row r="62" spans="1:5" ht="15" customHeight="1">
      <c r="D62" s="2"/>
      <c r="E62" s="33"/>
    </row>
    <row r="63" spans="1:5" ht="15" customHeight="1">
      <c r="D63" s="2"/>
      <c r="E63" s="33"/>
    </row>
    <row r="64" spans="1:5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A69" s="37"/>
      <c r="B69" s="37"/>
      <c r="D69" s="2"/>
      <c r="E69" s="33"/>
    </row>
    <row r="70" spans="1:5" ht="15" customHeight="1"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38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</sheetData>
  <mergeCells count="7">
    <mergeCell ref="A59:D59"/>
    <mergeCell ref="A1:D1"/>
    <mergeCell ref="A2:D2"/>
    <mergeCell ref="A6:D6"/>
    <mergeCell ref="B52:D52"/>
    <mergeCell ref="B53:D53"/>
    <mergeCell ref="A58:D58"/>
  </mergeCells>
  <printOptions horizontalCentered="1"/>
  <pageMargins left="0.59055118110236227" right="0.59055118110236227" top="0.55118110236220474" bottom="0.51181102362204722" header="0.31496062992125984" footer="0.19685039370078741"/>
  <pageSetup scale="8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4"/>
  <sheetViews>
    <sheetView showGridLines="0" topLeftCell="A29" zoomScale="110" zoomScaleNormal="110" workbookViewId="0">
      <selection activeCell="F48" sqref="F48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42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43</v>
      </c>
      <c r="B4" s="42"/>
      <c r="C4" s="42"/>
      <c r="D4" s="42"/>
    </row>
    <row r="5" spans="1:4">
      <c r="A5" s="43">
        <v>44742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44</v>
      </c>
      <c r="B9" s="48"/>
      <c r="D9" s="49">
        <f>SUM(D10:D17)</f>
        <v>144861523.51999998</v>
      </c>
    </row>
    <row r="10" spans="1:4">
      <c r="A10" s="40" t="s">
        <v>45</v>
      </c>
      <c r="D10" s="19">
        <v>96306848.329999998</v>
      </c>
    </row>
    <row r="11" spans="1:4">
      <c r="A11" s="40" t="s">
        <v>46</v>
      </c>
      <c r="D11" s="19">
        <v>10513164.559999999</v>
      </c>
    </row>
    <row r="12" spans="1:4">
      <c r="A12" s="50" t="s">
        <v>47</v>
      </c>
      <c r="B12" s="50"/>
      <c r="D12" s="19">
        <v>7739153.3899999997</v>
      </c>
    </row>
    <row r="13" spans="1:4">
      <c r="A13" s="50" t="s">
        <v>48</v>
      </c>
      <c r="B13" s="50"/>
      <c r="D13" s="19">
        <v>36906.07</v>
      </c>
    </row>
    <row r="14" spans="1:4">
      <c r="A14" s="50" t="s">
        <v>49</v>
      </c>
      <c r="B14" s="50"/>
      <c r="D14" s="19">
        <v>0</v>
      </c>
    </row>
    <row r="15" spans="1:4">
      <c r="A15" s="40" t="s">
        <v>50</v>
      </c>
      <c r="D15" s="19">
        <v>343775.57999999996</v>
      </c>
    </row>
    <row r="16" spans="1:4">
      <c r="A16" s="40" t="s">
        <v>51</v>
      </c>
      <c r="D16" s="19">
        <v>2067345.3499999999</v>
      </c>
    </row>
    <row r="17" spans="1:4">
      <c r="A17" s="40" t="s">
        <v>52</v>
      </c>
      <c r="D17" s="19">
        <v>27854330.239999998</v>
      </c>
    </row>
    <row r="18" spans="1:4">
      <c r="A18" s="40" t="s">
        <v>53</v>
      </c>
      <c r="D18" s="51"/>
    </row>
    <row r="19" spans="1:4">
      <c r="A19" s="48" t="s">
        <v>54</v>
      </c>
      <c r="B19" s="48"/>
      <c r="D19" s="49">
        <f>SUM(D20:D25)</f>
        <v>35365422.740000002</v>
      </c>
    </row>
    <row r="20" spans="1:4">
      <c r="A20" s="40" t="s">
        <v>55</v>
      </c>
      <c r="D20" s="52">
        <v>21108864.09</v>
      </c>
    </row>
    <row r="21" spans="1:4">
      <c r="A21" s="40" t="s">
        <v>56</v>
      </c>
      <c r="D21" s="52">
        <v>3404062.37</v>
      </c>
    </row>
    <row r="22" spans="1:4">
      <c r="A22" s="40" t="s">
        <v>57</v>
      </c>
      <c r="D22" s="52">
        <v>2964656.78</v>
      </c>
    </row>
    <row r="23" spans="1:4">
      <c r="A23" s="53" t="s">
        <v>58</v>
      </c>
      <c r="B23" s="53"/>
      <c r="D23" s="52">
        <v>11424.48</v>
      </c>
    </row>
    <row r="24" spans="1:4">
      <c r="A24" s="53" t="s">
        <v>59</v>
      </c>
      <c r="B24" s="53"/>
      <c r="D24" s="52">
        <v>224841.82</v>
      </c>
    </row>
    <row r="25" spans="1:4">
      <c r="A25" s="40" t="s">
        <v>60</v>
      </c>
      <c r="D25" s="49">
        <v>7651573.1999999993</v>
      </c>
    </row>
    <row r="26" spans="1:4">
      <c r="A26" s="40" t="s">
        <v>53</v>
      </c>
      <c r="D26" s="54"/>
    </row>
    <row r="27" spans="1:4">
      <c r="A27" s="53" t="s">
        <v>61</v>
      </c>
      <c r="B27" s="53"/>
      <c r="D27" s="49">
        <v>19754893.309999999</v>
      </c>
    </row>
    <row r="28" spans="1:4">
      <c r="D28" s="52"/>
    </row>
    <row r="29" spans="1:4">
      <c r="A29" s="55" t="s">
        <v>62</v>
      </c>
      <c r="B29" s="55"/>
      <c r="D29" s="54">
        <f>SUM(D9-D19-D27)</f>
        <v>89741207.469999969</v>
      </c>
    </row>
    <row r="30" spans="1:4">
      <c r="D30" s="52"/>
    </row>
    <row r="31" spans="1:4">
      <c r="A31" s="48" t="s">
        <v>63</v>
      </c>
      <c r="B31" s="48"/>
      <c r="D31" s="49">
        <f>SUM(D32:D34)</f>
        <v>69542646.109999999</v>
      </c>
    </row>
    <row r="32" spans="1:4">
      <c r="A32" s="40" t="s">
        <v>64</v>
      </c>
      <c r="D32" s="52">
        <v>21414757.73</v>
      </c>
    </row>
    <row r="33" spans="1:6">
      <c r="A33" s="40" t="s">
        <v>65</v>
      </c>
      <c r="D33" s="56">
        <v>43160970.119999997</v>
      </c>
    </row>
    <row r="34" spans="1:6">
      <c r="A34" s="40" t="s">
        <v>66</v>
      </c>
      <c r="D34" s="56">
        <v>4966918.26</v>
      </c>
    </row>
    <row r="35" spans="1:6">
      <c r="D35" s="51"/>
    </row>
    <row r="36" spans="1:6">
      <c r="A36" s="55" t="s">
        <v>67</v>
      </c>
      <c r="B36" s="55"/>
      <c r="D36" s="57">
        <f>SUM(D29-D31)</f>
        <v>20198561.35999997</v>
      </c>
    </row>
    <row r="37" spans="1:6" ht="9.9499999999999993" customHeight="1">
      <c r="A37" s="53"/>
      <c r="B37" s="53"/>
      <c r="D37" s="57"/>
    </row>
    <row r="38" spans="1:6" ht="9.9499999999999993" customHeight="1">
      <c r="A38" s="40" t="s">
        <v>53</v>
      </c>
      <c r="D38" s="52"/>
    </row>
    <row r="39" spans="1:6">
      <c r="A39" s="40" t="s">
        <v>68</v>
      </c>
      <c r="D39" s="49">
        <v>8728525.2300000004</v>
      </c>
    </row>
    <row r="40" spans="1:6">
      <c r="A40" s="55" t="s">
        <v>69</v>
      </c>
      <c r="B40" s="55"/>
      <c r="D40" s="54">
        <f>+D36+D39</f>
        <v>28927086.58999997</v>
      </c>
    </row>
    <row r="41" spans="1:6" ht="9.9499999999999993" customHeight="1">
      <c r="D41" s="52"/>
    </row>
    <row r="42" spans="1:6">
      <c r="A42" s="40" t="s">
        <v>70</v>
      </c>
      <c r="D42" s="52">
        <v>-7675569.21</v>
      </c>
    </row>
    <row r="43" spans="1:6">
      <c r="A43" s="40" t="s">
        <v>71</v>
      </c>
      <c r="D43" s="52">
        <v>0</v>
      </c>
    </row>
    <row r="44" spans="1:6">
      <c r="A44" s="55" t="s">
        <v>72</v>
      </c>
      <c r="B44" s="55"/>
      <c r="D44" s="51">
        <f>+D40+D42+D43</f>
        <v>21251517.379999969</v>
      </c>
    </row>
    <row r="45" spans="1:6">
      <c r="A45" s="53"/>
      <c r="B45" s="53"/>
      <c r="D45" s="54"/>
    </row>
    <row r="46" spans="1:6">
      <c r="A46" s="40" t="s">
        <v>29</v>
      </c>
      <c r="D46" s="57">
        <v>0</v>
      </c>
    </row>
    <row r="47" spans="1:6" ht="15.75" thickBot="1">
      <c r="A47" s="48" t="s">
        <v>73</v>
      </c>
      <c r="B47" s="48"/>
      <c r="D47" s="58">
        <f>+D44-D46</f>
        <v>21251517.379999969</v>
      </c>
      <c r="F47" s="59"/>
    </row>
    <row r="48" spans="1:6" ht="16.5" thickTop="1" thickBot="1">
      <c r="A48" s="46"/>
      <c r="B48" s="46"/>
      <c r="C48" s="46"/>
      <c r="D48" s="46"/>
    </row>
    <row r="49" spans="1:5" ht="15.75" thickTop="1">
      <c r="A49" s="47"/>
      <c r="B49" s="47"/>
      <c r="C49" s="47"/>
      <c r="D49" s="47"/>
    </row>
    <row r="50" spans="1:5">
      <c r="A50" s="46"/>
      <c r="B50" s="46"/>
      <c r="C50" s="46"/>
    </row>
    <row r="51" spans="1:5" s="2" customFormat="1" ht="15" customHeight="1">
      <c r="A51" s="34" t="s">
        <v>36</v>
      </c>
      <c r="B51" s="35" t="s">
        <v>37</v>
      </c>
      <c r="C51" s="35"/>
      <c r="D51" s="35"/>
      <c r="E51" s="33"/>
    </row>
    <row r="52" spans="1:5" s="2" customFormat="1" ht="15" customHeight="1">
      <c r="A52" s="34" t="s">
        <v>38</v>
      </c>
      <c r="B52" s="35" t="s">
        <v>39</v>
      </c>
      <c r="C52" s="35"/>
      <c r="D52" s="35"/>
      <c r="E52" s="33"/>
    </row>
    <row r="57" spans="1:5">
      <c r="A57" s="35" t="s">
        <v>40</v>
      </c>
      <c r="B57" s="35"/>
      <c r="C57" s="35"/>
      <c r="D57" s="35"/>
    </row>
    <row r="58" spans="1:5">
      <c r="A58" s="36" t="s">
        <v>41</v>
      </c>
      <c r="B58" s="36"/>
      <c r="C58" s="36"/>
      <c r="D58" s="36"/>
    </row>
    <row r="64" spans="1:5">
      <c r="A64" s="60"/>
      <c r="B64" s="60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9055118110236227" right="0.59055118110236227" top="0.55118110236220474" bottom="0.59055118110236227" header="0.39370078740157483" footer="0.31496062992125984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2022-07-20T22:02:11Z</cp:lastPrinted>
  <dcterms:created xsi:type="dcterms:W3CDTF">2022-07-20T21:59:00Z</dcterms:created>
  <dcterms:modified xsi:type="dcterms:W3CDTF">2022-07-20T22:02:32Z</dcterms:modified>
</cp:coreProperties>
</file>