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7CA36D1C-03BD-4E23-B3D1-A603EFA9F321}" xr6:coauthVersionLast="47" xr6:coauthVersionMax="47" xr10:uidLastSave="{00000000-0000-0000-0000-000000000000}"/>
  <bookViews>
    <workbookView xWindow="-110" yWindow="-110" windowWidth="19420" windowHeight="10420" xr2:uid="{7E3D7CF5-F1F8-4172-B079-E85F114FC028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33" i="2"/>
  <c r="D34" i="2" s="1"/>
  <c r="D42" i="2" s="1"/>
  <c r="C33" i="2"/>
  <c r="C34" i="2" s="1"/>
  <c r="C42" i="2" s="1"/>
  <c r="D29" i="2"/>
  <c r="C29" i="2"/>
  <c r="D21" i="2"/>
  <c r="C21" i="2"/>
  <c r="D14" i="2"/>
  <c r="D22" i="2" s="1"/>
  <c r="C14" i="2"/>
  <c r="C22" i="2" s="1"/>
  <c r="D36" i="1"/>
  <c r="C36" i="1"/>
  <c r="D29" i="1"/>
  <c r="C29" i="1"/>
  <c r="D24" i="1"/>
  <c r="C24" i="1"/>
  <c r="D16" i="1"/>
  <c r="C16" i="1"/>
  <c r="D10" i="1"/>
  <c r="D38" i="1" s="1"/>
  <c r="D41" i="1" s="1"/>
  <c r="D44" i="1" s="1"/>
  <c r="D46" i="1" s="1"/>
  <c r="C10" i="1"/>
  <c r="C38" i="1" s="1"/>
  <c r="C41" i="1" s="1"/>
  <c r="C44" i="1" s="1"/>
  <c r="C46" i="1" s="1"/>
  <c r="C18" i="1" l="1"/>
  <c r="D18" i="1"/>
</calcChain>
</file>

<file path=xl/sharedStrings.xml><?xml version="1.0" encoding="utf-8"?>
<sst xmlns="http://schemas.openxmlformats.org/spreadsheetml/2006/main" count="79" uniqueCount="68">
  <si>
    <t>ADMINISTRADORA DE FONDOS DE PENSIONES CRECER. S.A</t>
  </si>
  <si>
    <t>ESTADO DE RESULTADOS DEL 1 DE ENERO AL 30 DE JUNIO</t>
  </si>
  <si>
    <t>(Expresados en dólares de los Estados Unidos de América)</t>
  </si>
  <si>
    <t>DESCRIPCION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</si>
  <si>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</si>
  <si>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</si>
  <si>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</si>
  <si>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</si>
  <si>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</si>
  <si>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</si>
  <si>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</si>
  <si>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</si>
  <si>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</si>
  <si>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</si>
  <si>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</si>
  <si>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</si>
  <si>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</si>
  <si>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</si>
  <si>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</si>
  <si>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</si>
  <si>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</si>
  <si>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</si>
  <si>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</si>
  <si>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</si>
  <si>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</si>
  <si>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</si>
  <si>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</si>
  <si>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</si>
  <si>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>-</t>
  </si>
  <si>
    <t xml:space="preserve">UTILIDAD NETA DEL EJERCICIO                                           </t>
  </si>
  <si>
    <t>UTILIDAD POR ACCIÓN</t>
  </si>
  <si>
    <t>RUTH DEL CASTILLO DE SOLORZANO</t>
  </si>
  <si>
    <t>GERMAN ENRIQUE BARRERA</t>
  </si>
  <si>
    <t>PRESIDENTA EJECUTIVA Y REPRESENTANTE LEGAL</t>
  </si>
  <si>
    <t>CONTADOR GENERAL</t>
  </si>
  <si>
    <t>BALANCE GENERAL AL 30 DE JUNIO DE 2022 Y 31 DE DICIEMBRE DE 2021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</si>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</sst>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0000;[Red]\-#,##0.000000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166" fontId="6" fillId="0" borderId="0" applyFont="0" applyFill="0" applyBorder="0" applyAlignment="0" applyProtection="0"/>
  </cellStyleXfs>
  <cellXfs count="71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49" fontId="6" fillId="3" borderId="0" xfId="0" applyNumberFormat="1" applyFont="1" applyFill="1"/>
    <xf numFmtId="0" fontId="6" fillId="3" borderId="0" xfId="0" applyFont="1" applyFill="1" applyAlignment="1">
      <alignment horizontal="center"/>
    </xf>
    <xf numFmtId="49" fontId="7" fillId="4" borderId="2" xfId="2" applyNumberFormat="1" applyFont="1" applyFill="1" applyBorder="1" applyAlignment="1">
      <alignment horizontal="center"/>
    </xf>
    <xf numFmtId="0" fontId="8" fillId="4" borderId="3" xfId="2" applyNumberFormat="1" applyFont="1" applyFill="1" applyBorder="1" applyAlignment="1">
      <alignment horizontal="center"/>
    </xf>
    <xf numFmtId="49" fontId="8" fillId="4" borderId="4" xfId="2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6" fillId="3" borderId="6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9" fontId="9" fillId="5" borderId="8" xfId="0" applyNumberFormat="1" applyFont="1" applyFill="1" applyBorder="1" applyAlignment="1">
      <alignment horizontal="left"/>
    </xf>
    <xf numFmtId="38" fontId="9" fillId="5" borderId="6" xfId="0" applyNumberFormat="1" applyFont="1" applyFill="1" applyBorder="1" applyAlignment="1">
      <alignment horizontal="right"/>
    </xf>
    <xf numFmtId="38" fontId="9" fillId="5" borderId="7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9" fontId="9" fillId="6" borderId="9" xfId="0" applyNumberFormat="1" applyFont="1" applyFill="1" applyBorder="1" applyAlignment="1">
      <alignment horizontal="left"/>
    </xf>
    <xf numFmtId="164" fontId="9" fillId="6" borderId="10" xfId="1" applyNumberFormat="1" applyFont="1" applyFill="1" applyBorder="1" applyAlignment="1">
      <alignment horizontal="right"/>
    </xf>
    <xf numFmtId="164" fontId="9" fillId="6" borderId="11" xfId="1" applyNumberFormat="1" applyFont="1" applyFill="1" applyBorder="1" applyAlignment="1">
      <alignment horizontal="right"/>
    </xf>
    <xf numFmtId="49" fontId="6" fillId="3" borderId="0" xfId="0" applyNumberFormat="1" applyFont="1" applyFill="1" applyAlignment="1">
      <alignment horizontal="left"/>
    </xf>
    <xf numFmtId="38" fontId="6" fillId="3" borderId="0" xfId="0" applyNumberFormat="1" applyFont="1" applyFill="1" applyAlignment="1">
      <alignment horizontal="right"/>
    </xf>
    <xf numFmtId="49" fontId="5" fillId="3" borderId="0" xfId="0" applyNumberFormat="1" applyFont="1" applyFill="1"/>
    <xf numFmtId="165" fontId="9" fillId="6" borderId="10" xfId="0" applyNumberFormat="1" applyFont="1" applyFill="1" applyBorder="1" applyAlignment="1">
      <alignment horizontal="right"/>
    </xf>
    <xf numFmtId="165" fontId="9" fillId="6" borderId="11" xfId="0" applyNumberFormat="1" applyFont="1" applyFill="1" applyBorder="1" applyAlignment="1">
      <alignment horizontal="right"/>
    </xf>
    <xf numFmtId="49" fontId="4" fillId="3" borderId="0" xfId="0" applyNumberFormat="1" applyFont="1" applyFill="1"/>
    <xf numFmtId="38" fontId="4" fillId="3" borderId="0" xfId="0" applyNumberFormat="1" applyFont="1" applyFill="1"/>
    <xf numFmtId="49" fontId="10" fillId="3" borderId="0" xfId="0" applyNumberFormat="1" applyFont="1" applyFill="1"/>
    <xf numFmtId="49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9" fontId="6" fillId="3" borderId="12" xfId="0" applyNumberFormat="1" applyFont="1" applyFill="1" applyBorder="1"/>
    <xf numFmtId="0" fontId="6" fillId="3" borderId="12" xfId="0" applyFont="1" applyFill="1" applyBorder="1" applyAlignment="1">
      <alignment horizontal="center"/>
    </xf>
    <xf numFmtId="49" fontId="11" fillId="3" borderId="0" xfId="0" applyNumberFormat="1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top" wrapText="1"/>
    </xf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3" fillId="4" borderId="2" xfId="2" applyNumberFormat="1" applyFill="1" applyBorder="1" applyAlignment="1">
      <alignment horizontal="center"/>
    </xf>
    <xf numFmtId="0" fontId="3" fillId="4" borderId="3" xfId="2" applyNumberFormat="1" applyFill="1" applyBorder="1" applyAlignment="1">
      <alignment horizontal="center"/>
    </xf>
    <xf numFmtId="49" fontId="3" fillId="4" borderId="4" xfId="2" applyNumberFormat="1" applyFill="1" applyBorder="1" applyAlignment="1">
      <alignment horizontal="center"/>
    </xf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49" fontId="7" fillId="4" borderId="5" xfId="2" applyNumberFormat="1" applyFont="1" applyFill="1" applyBorder="1" applyAlignment="1">
      <alignment horizontal="left"/>
    </xf>
    <xf numFmtId="167" fontId="7" fillId="4" borderId="6" xfId="3" applyNumberFormat="1" applyFont="1" applyFill="1" applyBorder="1"/>
    <xf numFmtId="38" fontId="7" fillId="4" borderId="7" xfId="2" applyNumberFormat="1" applyFont="1" applyFill="1" applyBorder="1"/>
    <xf numFmtId="38" fontId="7" fillId="4" borderId="13" xfId="2" applyNumberFormat="1" applyFont="1" applyFill="1" applyBorder="1"/>
    <xf numFmtId="49" fontId="9" fillId="5" borderId="5" xfId="2" applyNumberFormat="1" applyFont="1" applyFill="1" applyBorder="1" applyAlignment="1">
      <alignment horizontal="left"/>
    </xf>
    <xf numFmtId="167" fontId="9" fillId="5" borderId="6" xfId="3" applyNumberFormat="1" applyFont="1" applyFill="1" applyBorder="1"/>
    <xf numFmtId="38" fontId="9" fillId="5" borderId="13" xfId="2" applyNumberFormat="1" applyFont="1" applyFill="1" applyBorder="1"/>
    <xf numFmtId="49" fontId="3" fillId="4" borderId="5" xfId="2" applyNumberFormat="1" applyFill="1" applyBorder="1" applyAlignment="1">
      <alignment horizontal="left"/>
    </xf>
    <xf numFmtId="167" fontId="3" fillId="4" borderId="6" xfId="3" applyNumberFormat="1" applyFont="1" applyFill="1" applyBorder="1"/>
    <xf numFmtId="38" fontId="3" fillId="4" borderId="13" xfId="2" applyNumberFormat="1" applyFill="1" applyBorder="1"/>
    <xf numFmtId="49" fontId="2" fillId="5" borderId="5" xfId="2" applyNumberFormat="1" applyFont="1" applyFill="1" applyBorder="1" applyAlignment="1">
      <alignment horizontal="left"/>
    </xf>
    <xf numFmtId="167" fontId="2" fillId="5" borderId="6" xfId="3" applyNumberFormat="1" applyFont="1" applyFill="1" applyBorder="1"/>
    <xf numFmtId="38" fontId="2" fillId="5" borderId="13" xfId="2" applyNumberFormat="1" applyFont="1" applyFill="1" applyBorder="1"/>
    <xf numFmtId="37" fontId="6" fillId="3" borderId="14" xfId="0" applyNumberFormat="1" applyFont="1" applyFill="1" applyBorder="1"/>
    <xf numFmtId="37" fontId="6" fillId="3" borderId="15" xfId="0" applyNumberFormat="1" applyFont="1" applyFill="1" applyBorder="1"/>
    <xf numFmtId="38" fontId="6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6" xfId="0" applyNumberFormat="1" applyFont="1" applyFill="1" applyBorder="1"/>
    <xf numFmtId="38" fontId="6" fillId="3" borderId="17" xfId="0" applyNumberFormat="1" applyFont="1" applyFill="1" applyBorder="1"/>
  </cellXfs>
  <cellStyles count="4">
    <cellStyle name="Millares" xfId="1" builtinId="3"/>
    <cellStyle name="Millares 2" xfId="3" xr:uid="{F737CB87-901E-458E-BDFB-420643547452}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2311400</xdr:colOff>
      <xdr:row>0</xdr:row>
      <xdr:rowOff>85725</xdr:rowOff>
    </xdr:from>
    <xdr:to>
      <xdr:col>1</xdr:col>
      <xdr:colOff>3835532</xdr:colOff>
      <xdr:row>0</xdr:row>
      <xdr:rowOff>512482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3567F8-986C-49BC-AF73-46183C1B4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2050" y="85725"/>
          <a:ext cx="152413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2800350</xdr:colOff>
      <xdr:row>0</xdr:row>
      <xdr:rowOff>155575</xdr:rowOff>
    </xdr:from>
    <xdr:to>
      <xdr:col>1</xdr:col>
      <xdr:colOff>4324482</xdr:colOff>
      <xdr:row>0</xdr:row>
      <xdr:rowOff>582332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169FE-7721-42F0-AB15-6F98BCC9C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0" y="155575"/>
          <a:ext cx="152413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3BD98-4D41-476B-B2F8-6ABA26CCFC2A}">
  <dimension ref="A1:D57"/>
  <sheetViews>
    <sheetView tabSelected="1"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64" style="34" customWidth="1"/>
    <col min="3" max="4" width="15.1796875" style="35" customWidth="1"/>
    <col min="5" max="7" width="11.453125" style="2" customWidth="1"/>
    <col min="8" max="16379" width="11.453125" style="2"/>
    <col min="16380" max="16384" width="8.816406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2022</v>
      </c>
      <c r="D6" s="9">
        <v>2021</v>
      </c>
    </row>
    <row r="7" spans="1:4" ht="12.5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35831555</v>
      </c>
      <c r="D9" s="17">
        <v>30649067</v>
      </c>
    </row>
    <row r="10" spans="1:4" ht="13" x14ac:dyDescent="0.3">
      <c r="A10" s="5"/>
      <c r="B10" s="13" t="s">
        <v>6</v>
      </c>
      <c r="C10" s="18">
        <f>SUM(C9)</f>
        <v>35831555</v>
      </c>
      <c r="D10" s="19">
        <f>SUM(D9)</f>
        <v>30649067</v>
      </c>
    </row>
    <row r="11" spans="1:4" ht="12.5" x14ac:dyDescent="0.25">
      <c r="A11" s="5"/>
      <c r="B11" s="10"/>
      <c r="C11" s="16"/>
      <c r="D11" s="17"/>
    </row>
    <row r="12" spans="1:4" ht="13" x14ac:dyDescent="0.3">
      <c r="A12" s="5"/>
      <c r="B12" s="13" t="s">
        <v>7</v>
      </c>
      <c r="C12" s="18"/>
      <c r="D12" s="19"/>
    </row>
    <row r="13" spans="1:4" ht="12.5" x14ac:dyDescent="0.25">
      <c r="A13" s="5"/>
      <c r="B13" s="10" t="s">
        <v>8</v>
      </c>
      <c r="C13" s="16">
        <v>19614678</v>
      </c>
      <c r="D13" s="17">
        <v>15941818</v>
      </c>
    </row>
    <row r="14" spans="1:4" ht="12.5" x14ac:dyDescent="0.25">
      <c r="A14" s="5"/>
      <c r="B14" s="10" t="s">
        <v>9</v>
      </c>
      <c r="C14" s="16">
        <v>622583</v>
      </c>
      <c r="D14" s="17">
        <v>639405</v>
      </c>
    </row>
    <row r="15" spans="1:4" ht="12.5" x14ac:dyDescent="0.25">
      <c r="A15" s="5"/>
      <c r="B15" s="10" t="s">
        <v>10</v>
      </c>
      <c r="C15" s="16">
        <v>933969</v>
      </c>
      <c r="D15" s="17">
        <v>905915</v>
      </c>
    </row>
    <row r="16" spans="1:4" ht="13" x14ac:dyDescent="0.3">
      <c r="A16" s="5"/>
      <c r="B16" s="13" t="s">
        <v>6</v>
      </c>
      <c r="C16" s="18">
        <f>SUM(C13:C15)</f>
        <v>21171230</v>
      </c>
      <c r="D16" s="19">
        <f>SUM(D13:D15)</f>
        <v>17487138</v>
      </c>
    </row>
    <row r="17" spans="1:4" ht="12.5" x14ac:dyDescent="0.25">
      <c r="A17" s="5"/>
      <c r="B17" s="10"/>
      <c r="C17" s="11"/>
      <c r="D17" s="12"/>
    </row>
    <row r="18" spans="1:4" ht="13" x14ac:dyDescent="0.3">
      <c r="A18" s="5"/>
      <c r="B18" s="20" t="s">
        <v>11</v>
      </c>
      <c r="C18" s="21">
        <f>C10-C16</f>
        <v>14660325</v>
      </c>
      <c r="D18" s="22">
        <f>D10-D16</f>
        <v>13161929</v>
      </c>
    </row>
    <row r="19" spans="1:4" ht="12.5" x14ac:dyDescent="0.25">
      <c r="A19" s="5"/>
      <c r="B19" s="10"/>
      <c r="C19" s="16"/>
      <c r="D19" s="17"/>
    </row>
    <row r="20" spans="1:4" ht="13" x14ac:dyDescent="0.3">
      <c r="A20" s="5"/>
      <c r="B20" s="13" t="s">
        <v>12</v>
      </c>
      <c r="C20" s="18"/>
      <c r="D20" s="19"/>
    </row>
    <row r="21" spans="1:4" ht="12.5" x14ac:dyDescent="0.25">
      <c r="A21" s="5"/>
      <c r="B21" s="10" t="s">
        <v>13</v>
      </c>
      <c r="C21" s="16">
        <v>6605973</v>
      </c>
      <c r="D21" s="17">
        <v>7436968</v>
      </c>
    </row>
    <row r="22" spans="1:4" ht="12.5" x14ac:dyDescent="0.25">
      <c r="A22" s="5"/>
      <c r="B22" s="10" t="s">
        <v>14</v>
      </c>
      <c r="C22" s="16">
        <v>819581</v>
      </c>
      <c r="D22" s="17">
        <v>828153</v>
      </c>
    </row>
    <row r="23" spans="1:4" ht="12.5" x14ac:dyDescent="0.25">
      <c r="A23" s="5"/>
      <c r="B23" s="10" t="s">
        <v>15</v>
      </c>
      <c r="C23" s="16">
        <v>1838</v>
      </c>
      <c r="D23" s="17">
        <v>9472</v>
      </c>
    </row>
    <row r="24" spans="1:4" ht="13" x14ac:dyDescent="0.3">
      <c r="A24" s="5"/>
      <c r="B24" s="13" t="s">
        <v>6</v>
      </c>
      <c r="C24" s="18">
        <f>SUM(C21:C23)</f>
        <v>7427392</v>
      </c>
      <c r="D24" s="19">
        <f>SUM(D21:D23)</f>
        <v>8274593</v>
      </c>
    </row>
    <row r="25" spans="1:4" ht="12.5" x14ac:dyDescent="0.25">
      <c r="A25" s="5"/>
      <c r="B25" s="10"/>
      <c r="C25" s="16"/>
      <c r="D25" s="17"/>
    </row>
    <row r="26" spans="1:4" ht="13" x14ac:dyDescent="0.3">
      <c r="A26" s="5"/>
      <c r="B26" s="13" t="s">
        <v>16</v>
      </c>
      <c r="C26" s="18"/>
      <c r="D26" s="19"/>
    </row>
    <row r="27" spans="1:4" ht="12.5" x14ac:dyDescent="0.25">
      <c r="A27" s="5"/>
      <c r="B27" s="10" t="s">
        <v>17</v>
      </c>
      <c r="C27" s="16">
        <v>440</v>
      </c>
      <c r="D27" s="17">
        <v>503</v>
      </c>
    </row>
    <row r="28" spans="1:4" ht="12.5" x14ac:dyDescent="0.25">
      <c r="A28" s="5"/>
      <c r="B28" s="10" t="s">
        <v>18</v>
      </c>
      <c r="C28" s="16">
        <v>-418888</v>
      </c>
      <c r="D28" s="17">
        <v>-432097</v>
      </c>
    </row>
    <row r="29" spans="1:4" ht="13" x14ac:dyDescent="0.3">
      <c r="A29" s="5"/>
      <c r="B29" s="13" t="s">
        <v>6</v>
      </c>
      <c r="C29" s="18">
        <f>SUM(C27:C28)</f>
        <v>-418448</v>
      </c>
      <c r="D29" s="19">
        <f>SUM(D27:D28)</f>
        <v>-431594</v>
      </c>
    </row>
    <row r="30" spans="1:4" ht="12.5" x14ac:dyDescent="0.25">
      <c r="A30" s="5"/>
      <c r="B30" s="10"/>
      <c r="C30" s="16"/>
      <c r="D30" s="17"/>
    </row>
    <row r="31" spans="1:4" ht="13" x14ac:dyDescent="0.3">
      <c r="A31" s="5"/>
      <c r="B31" s="13" t="s">
        <v>19</v>
      </c>
      <c r="C31" s="18"/>
      <c r="D31" s="19"/>
    </row>
    <row r="32" spans="1:4" ht="12.5" x14ac:dyDescent="0.25">
      <c r="A32" s="5"/>
      <c r="B32" s="10" t="s">
        <v>20</v>
      </c>
      <c r="C32" s="16">
        <v>13902</v>
      </c>
      <c r="D32" s="17">
        <v>15466</v>
      </c>
    </row>
    <row r="33" spans="1:4" ht="12.5" x14ac:dyDescent="0.25">
      <c r="A33" s="5"/>
      <c r="B33" s="10" t="s">
        <v>21</v>
      </c>
      <c r="C33" s="16">
        <v>-3871</v>
      </c>
      <c r="D33" s="17">
        <v>-2644</v>
      </c>
    </row>
    <row r="34" spans="1:4" ht="12.5" x14ac:dyDescent="0.25">
      <c r="A34" s="5"/>
      <c r="B34" s="10" t="s">
        <v>22</v>
      </c>
      <c r="C34" s="16">
        <v>46405</v>
      </c>
      <c r="D34" s="17">
        <v>74612</v>
      </c>
    </row>
    <row r="35" spans="1:4" ht="12.5" x14ac:dyDescent="0.25">
      <c r="A35" s="5"/>
      <c r="B35" s="10" t="s">
        <v>23</v>
      </c>
      <c r="C35" s="16">
        <v>-66392</v>
      </c>
      <c r="D35" s="17">
        <v>-3107267</v>
      </c>
    </row>
    <row r="36" spans="1:4" ht="13" x14ac:dyDescent="0.3">
      <c r="A36" s="5"/>
      <c r="B36" s="13" t="s">
        <v>6</v>
      </c>
      <c r="C36" s="18">
        <f>SUM(C32:C35)</f>
        <v>-9956</v>
      </c>
      <c r="D36" s="19">
        <f>SUM(D32:D35)</f>
        <v>-3019833</v>
      </c>
    </row>
    <row r="37" spans="1:4" ht="12.5" x14ac:dyDescent="0.25">
      <c r="A37" s="5"/>
      <c r="B37" s="10"/>
      <c r="C37" s="11"/>
      <c r="D37" s="12"/>
    </row>
    <row r="38" spans="1:4" ht="13" x14ac:dyDescent="0.3">
      <c r="A38" s="5"/>
      <c r="B38" s="23" t="s">
        <v>24</v>
      </c>
      <c r="C38" s="24">
        <f>C10-C16-C24-C29-C36</f>
        <v>7661337</v>
      </c>
      <c r="D38" s="25">
        <f>D10-D16-D24-D29-D36</f>
        <v>8338763</v>
      </c>
    </row>
    <row r="39" spans="1:4" ht="12.5" x14ac:dyDescent="0.25">
      <c r="A39" s="5"/>
      <c r="B39" s="10"/>
      <c r="C39" s="11"/>
      <c r="D39" s="12"/>
    </row>
    <row r="40" spans="1:4" ht="12.5" x14ac:dyDescent="0.25">
      <c r="A40" s="5"/>
      <c r="B40" s="10" t="s">
        <v>25</v>
      </c>
      <c r="C40" s="16">
        <v>1976093</v>
      </c>
      <c r="D40" s="17">
        <v>2300782</v>
      </c>
    </row>
    <row r="41" spans="1:4" ht="12.5" x14ac:dyDescent="0.25">
      <c r="A41" s="5"/>
      <c r="B41" s="10" t="s">
        <v>26</v>
      </c>
      <c r="C41" s="16">
        <f>C38-C40</f>
        <v>5685244</v>
      </c>
      <c r="D41" s="17">
        <f>D38-D40</f>
        <v>6037981</v>
      </c>
    </row>
    <row r="42" spans="1:4" ht="12.5" x14ac:dyDescent="0.25">
      <c r="A42" s="5"/>
      <c r="B42" s="10"/>
      <c r="C42" s="16"/>
      <c r="D42" s="17"/>
    </row>
    <row r="43" spans="1:4" ht="12.5" x14ac:dyDescent="0.25">
      <c r="A43" s="5"/>
      <c r="B43" s="10" t="s">
        <v>27</v>
      </c>
      <c r="C43" s="16">
        <v>-2867</v>
      </c>
      <c r="D43" s="17" t="s">
        <v>28</v>
      </c>
    </row>
    <row r="44" spans="1:4" ht="13.5" thickBot="1" x14ac:dyDescent="0.35">
      <c r="A44" s="5"/>
      <c r="B44" s="26" t="s">
        <v>29</v>
      </c>
      <c r="C44" s="27">
        <f>C41-C43</f>
        <v>5688111</v>
      </c>
      <c r="D44" s="28">
        <f>D41</f>
        <v>6037981</v>
      </c>
    </row>
    <row r="45" spans="1:4" ht="12.5" x14ac:dyDescent="0.25">
      <c r="A45" s="5"/>
      <c r="B45" s="29"/>
      <c r="C45" s="30"/>
      <c r="D45" s="30"/>
    </row>
    <row r="46" spans="1:4" ht="13.5" thickBot="1" x14ac:dyDescent="0.35">
      <c r="A46" s="31"/>
      <c r="B46" s="26" t="s">
        <v>30</v>
      </c>
      <c r="C46" s="32">
        <f>C44/1000000</f>
        <v>5.6881110000000001</v>
      </c>
      <c r="D46" s="33">
        <f>D44/1000000</f>
        <v>6.0379810000000003</v>
      </c>
    </row>
    <row r="47" spans="1:4" ht="12.5" x14ac:dyDescent="0.25">
      <c r="A47" s="5"/>
      <c r="B47" s="29"/>
      <c r="C47" s="30"/>
      <c r="D47" s="30"/>
    </row>
    <row r="48" spans="1:4" ht="12.5" x14ac:dyDescent="0.25">
      <c r="A48" s="5"/>
      <c r="B48" s="29"/>
      <c r="C48" s="30"/>
      <c r="D48" s="30"/>
    </row>
    <row r="49" spans="1:4" ht="10" x14ac:dyDescent="0.2"/>
    <row r="50" spans="1:4" ht="10" x14ac:dyDescent="0.2"/>
    <row r="51" spans="1:4" ht="10" x14ac:dyDescent="0.2"/>
    <row r="52" spans="1:4" ht="11.5" x14ac:dyDescent="0.25">
      <c r="A52" s="36"/>
      <c r="B52" s="37"/>
      <c r="C52" s="38"/>
      <c r="D52" s="38"/>
    </row>
    <row r="53" spans="1:4" ht="10" x14ac:dyDescent="0.2"/>
    <row r="54" spans="1:4" ht="12.5" x14ac:dyDescent="0.25">
      <c r="A54" s="5"/>
      <c r="B54" s="39"/>
      <c r="C54" s="40"/>
      <c r="D54" s="40"/>
    </row>
    <row r="55" spans="1:4" ht="11.5" x14ac:dyDescent="0.25">
      <c r="A55" s="36"/>
      <c r="B55" s="41" t="s">
        <v>31</v>
      </c>
      <c r="C55" s="42" t="s">
        <v>32</v>
      </c>
      <c r="D55" s="42"/>
    </row>
    <row r="56" spans="1:4" ht="11.5" x14ac:dyDescent="0.25">
      <c r="A56" s="36"/>
      <c r="B56" s="43" t="s">
        <v>33</v>
      </c>
      <c r="C56" s="44" t="s">
        <v>34</v>
      </c>
      <c r="D56" s="44"/>
    </row>
    <row r="57" spans="1:4" ht="10" x14ac:dyDescent="0.2"/>
  </sheetData>
  <sheetProtection sheet="1" objects="1" scenarios="1" selectLockedCells="1" selectUnlockedCells="1"/>
  <mergeCells count="9">
    <mergeCell ref="C54:D54"/>
    <mergeCell ref="C55:D55"/>
    <mergeCell ref="C56:D56"/>
    <mergeCell ref="A1:D1"/>
    <mergeCell ref="A2:D2"/>
    <mergeCell ref="A3:D3"/>
    <mergeCell ref="A4:D4"/>
    <mergeCell ref="B5:D5"/>
    <mergeCell ref="C52:D52"/>
  </mergeCells>
  <printOptions horizontalCentered="1"/>
  <pageMargins left="0.39370078740157483" right="0.39370078740157483" top="0.59055118110236227" bottom="0.59055118110236227" header="0" footer="0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5F6D-0DFC-45B6-9321-042B61C90D50}">
  <dimension ref="A1:D57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64" style="34" customWidth="1"/>
    <col min="3" max="4" width="15.1796875" style="35" customWidth="1"/>
    <col min="5" max="7" width="11.453125" style="2" customWidth="1"/>
    <col min="8" max="16379" width="11.453125" style="2"/>
    <col min="16380" max="16384" width="7.816406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35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4.5" x14ac:dyDescent="0.35">
      <c r="A6" s="5"/>
      <c r="B6" s="45" t="s">
        <v>3</v>
      </c>
      <c r="C6" s="46">
        <v>2022</v>
      </c>
      <c r="D6" s="47">
        <v>2021</v>
      </c>
    </row>
    <row r="7" spans="1:4" ht="12.5" x14ac:dyDescent="0.25">
      <c r="A7" s="5"/>
      <c r="B7" s="10"/>
      <c r="C7" s="48"/>
      <c r="D7" s="49"/>
    </row>
    <row r="8" spans="1:4" ht="13" x14ac:dyDescent="0.3">
      <c r="A8" s="5"/>
      <c r="B8" s="13" t="s">
        <v>36</v>
      </c>
      <c r="C8" s="50"/>
      <c r="D8" s="51"/>
    </row>
    <row r="9" spans="1:4" ht="13" x14ac:dyDescent="0.3">
      <c r="A9" s="5"/>
      <c r="B9" s="10" t="s">
        <v>37</v>
      </c>
      <c r="C9" s="50"/>
      <c r="D9" s="51"/>
    </row>
    <row r="10" spans="1:4" ht="12.5" x14ac:dyDescent="0.25">
      <c r="A10" s="5"/>
      <c r="B10" s="10" t="s">
        <v>38</v>
      </c>
      <c r="C10" s="48">
        <v>8713228</v>
      </c>
      <c r="D10" s="49">
        <v>6931214</v>
      </c>
    </row>
    <row r="11" spans="1:4" ht="12.5" x14ac:dyDescent="0.25">
      <c r="A11" s="5"/>
      <c r="B11" s="10" t="s">
        <v>39</v>
      </c>
      <c r="C11" s="48">
        <v>5760623</v>
      </c>
      <c r="D11" s="49">
        <v>12945804</v>
      </c>
    </row>
    <row r="12" spans="1:4" ht="12.5" x14ac:dyDescent="0.25">
      <c r="A12" s="5"/>
      <c r="B12" s="10" t="s">
        <v>40</v>
      </c>
      <c r="C12" s="48">
        <v>8800229</v>
      </c>
      <c r="D12" s="49">
        <v>8722505</v>
      </c>
    </row>
    <row r="13" spans="1:4" ht="12.5" x14ac:dyDescent="0.25">
      <c r="A13" s="5"/>
      <c r="B13" s="10" t="s">
        <v>41</v>
      </c>
      <c r="C13" s="48">
        <v>241049</v>
      </c>
      <c r="D13" s="49">
        <v>21484</v>
      </c>
    </row>
    <row r="14" spans="1:4" ht="13" x14ac:dyDescent="0.3">
      <c r="A14" s="5"/>
      <c r="B14" s="52" t="s">
        <v>42</v>
      </c>
      <c r="C14" s="53">
        <f>SUM(C10:C13)</f>
        <v>23515129</v>
      </c>
      <c r="D14" s="54">
        <f>SUM(D10:D13)</f>
        <v>28621007</v>
      </c>
    </row>
    <row r="15" spans="1:4" ht="12.5" x14ac:dyDescent="0.25">
      <c r="A15" s="5"/>
      <c r="B15" s="10"/>
      <c r="C15" s="48"/>
      <c r="D15" s="49"/>
    </row>
    <row r="16" spans="1:4" ht="13" x14ac:dyDescent="0.3">
      <c r="A16" s="5"/>
      <c r="B16" s="13" t="s">
        <v>43</v>
      </c>
      <c r="C16" s="50"/>
      <c r="D16" s="51"/>
    </row>
    <row r="17" spans="1:4" ht="12.5" x14ac:dyDescent="0.25">
      <c r="A17" s="5"/>
      <c r="B17" s="10" t="s">
        <v>44</v>
      </c>
      <c r="C17" s="48">
        <v>6589</v>
      </c>
      <c r="D17" s="49">
        <v>3126</v>
      </c>
    </row>
    <row r="18" spans="1:4" ht="12.5" x14ac:dyDescent="0.25">
      <c r="A18" s="5"/>
      <c r="B18" s="10" t="s">
        <v>45</v>
      </c>
      <c r="C18" s="48">
        <v>579122</v>
      </c>
      <c r="D18" s="49">
        <v>732944</v>
      </c>
    </row>
    <row r="19" spans="1:4" ht="12.5" x14ac:dyDescent="0.25">
      <c r="A19" s="5"/>
      <c r="B19" s="10" t="s">
        <v>46</v>
      </c>
      <c r="C19" s="48">
        <v>3130298</v>
      </c>
      <c r="D19" s="49">
        <v>3187907</v>
      </c>
    </row>
    <row r="20" spans="1:4" ht="12.5" x14ac:dyDescent="0.25">
      <c r="A20" s="5"/>
      <c r="B20" s="10" t="s">
        <v>47</v>
      </c>
      <c r="C20" s="48">
        <v>1194771</v>
      </c>
      <c r="D20" s="49">
        <v>859942</v>
      </c>
    </row>
    <row r="21" spans="1:4" ht="13" x14ac:dyDescent="0.3">
      <c r="A21" s="5"/>
      <c r="B21" s="52" t="s">
        <v>48</v>
      </c>
      <c r="C21" s="53">
        <f>SUM(C17:C20)</f>
        <v>4910780</v>
      </c>
      <c r="D21" s="55">
        <f>SUM(D17:D20)</f>
        <v>4783919</v>
      </c>
    </row>
    <row r="22" spans="1:4" ht="13" x14ac:dyDescent="0.3">
      <c r="A22" s="5"/>
      <c r="B22" s="56" t="s">
        <v>49</v>
      </c>
      <c r="C22" s="57">
        <f>C14+C21</f>
        <v>28425909</v>
      </c>
      <c r="D22" s="58">
        <f>D14+D21</f>
        <v>33404926</v>
      </c>
    </row>
    <row r="23" spans="1:4" ht="12.5" x14ac:dyDescent="0.25">
      <c r="A23" s="5"/>
      <c r="B23" s="10"/>
      <c r="C23" s="48"/>
      <c r="D23" s="49"/>
    </row>
    <row r="24" spans="1:4" ht="13" x14ac:dyDescent="0.3">
      <c r="A24" s="5"/>
      <c r="B24" s="13" t="s">
        <v>50</v>
      </c>
      <c r="C24" s="50"/>
      <c r="D24" s="51"/>
    </row>
    <row r="25" spans="1:4" ht="12.5" x14ac:dyDescent="0.25">
      <c r="A25" s="5"/>
      <c r="B25" s="10"/>
      <c r="C25" s="48"/>
      <c r="D25" s="49"/>
    </row>
    <row r="26" spans="1:4" ht="13" x14ac:dyDescent="0.3">
      <c r="A26" s="5"/>
      <c r="B26" s="10" t="s">
        <v>51</v>
      </c>
      <c r="C26" s="50"/>
      <c r="D26" s="51"/>
    </row>
    <row r="27" spans="1:4" ht="12.5" x14ac:dyDescent="0.25">
      <c r="A27" s="5"/>
      <c r="B27" s="10" t="s">
        <v>52</v>
      </c>
      <c r="C27" s="48">
        <v>6838787</v>
      </c>
      <c r="D27" s="49">
        <v>6016168</v>
      </c>
    </row>
    <row r="28" spans="1:4" ht="12.5" x14ac:dyDescent="0.25">
      <c r="A28" s="5"/>
      <c r="B28" s="10" t="s">
        <v>53</v>
      </c>
      <c r="C28" s="48">
        <v>2907469</v>
      </c>
      <c r="D28" s="49">
        <v>3573886</v>
      </c>
    </row>
    <row r="29" spans="1:4" ht="14.5" x14ac:dyDescent="0.35">
      <c r="A29" s="5"/>
      <c r="B29" s="59" t="s">
        <v>54</v>
      </c>
      <c r="C29" s="60">
        <f>SUM(C27:C28)</f>
        <v>9746256</v>
      </c>
      <c r="D29" s="61">
        <f>SUM(D27:D28)</f>
        <v>9590054</v>
      </c>
    </row>
    <row r="30" spans="1:4" ht="12.5" x14ac:dyDescent="0.25">
      <c r="A30" s="5"/>
      <c r="B30" s="10"/>
      <c r="C30" s="48"/>
      <c r="D30" s="49"/>
    </row>
    <row r="31" spans="1:4" ht="13" x14ac:dyDescent="0.3">
      <c r="A31" s="5"/>
      <c r="B31" s="10" t="s">
        <v>55</v>
      </c>
      <c r="C31" s="50"/>
      <c r="D31" s="51"/>
    </row>
    <row r="32" spans="1:4" ht="12.5" x14ac:dyDescent="0.25">
      <c r="A32" s="5"/>
      <c r="B32" s="10" t="s">
        <v>56</v>
      </c>
      <c r="C32" s="48">
        <v>993019</v>
      </c>
      <c r="D32" s="49">
        <v>1030507</v>
      </c>
    </row>
    <row r="33" spans="1:4" ht="14.5" x14ac:dyDescent="0.35">
      <c r="A33" s="5"/>
      <c r="B33" s="59" t="s">
        <v>57</v>
      </c>
      <c r="C33" s="60">
        <f>SUM(C32)</f>
        <v>993019</v>
      </c>
      <c r="D33" s="61">
        <f>SUM(D32)</f>
        <v>1030507</v>
      </c>
    </row>
    <row r="34" spans="1:4" ht="14.5" x14ac:dyDescent="0.35">
      <c r="A34" s="5"/>
      <c r="B34" s="62" t="s">
        <v>58</v>
      </c>
      <c r="C34" s="63">
        <f>C29+C33</f>
        <v>10739275</v>
      </c>
      <c r="D34" s="64">
        <f>D29+D33</f>
        <v>10620561</v>
      </c>
    </row>
    <row r="35" spans="1:4" ht="12.5" x14ac:dyDescent="0.25">
      <c r="A35" s="5"/>
      <c r="B35" s="10"/>
      <c r="C35" s="48"/>
      <c r="D35" s="49"/>
    </row>
    <row r="36" spans="1:4" ht="13" x14ac:dyDescent="0.3">
      <c r="A36" s="5"/>
      <c r="B36" s="13" t="s">
        <v>59</v>
      </c>
      <c r="C36" s="50"/>
      <c r="D36" s="51"/>
    </row>
    <row r="37" spans="1:4" ht="12.5" x14ac:dyDescent="0.25">
      <c r="A37" s="5"/>
      <c r="B37" s="10" t="s">
        <v>60</v>
      </c>
      <c r="C37" s="48">
        <v>10000000</v>
      </c>
      <c r="D37" s="49">
        <v>10000000</v>
      </c>
    </row>
    <row r="38" spans="1:4" ht="12.5" x14ac:dyDescent="0.25">
      <c r="A38" s="5"/>
      <c r="B38" s="10" t="s">
        <v>61</v>
      </c>
      <c r="C38" s="48">
        <v>2000000</v>
      </c>
      <c r="D38" s="49">
        <v>2000000</v>
      </c>
    </row>
    <row r="39" spans="1:4" ht="12.5" x14ac:dyDescent="0.25">
      <c r="A39" s="5"/>
      <c r="B39" s="10" t="s">
        <v>62</v>
      </c>
      <c r="C39" s="65">
        <v>-1477</v>
      </c>
      <c r="D39" s="66">
        <v>1992</v>
      </c>
    </row>
    <row r="40" spans="1:4" ht="12.5" x14ac:dyDescent="0.25">
      <c r="A40" s="5"/>
      <c r="B40" s="10" t="s">
        <v>63</v>
      </c>
      <c r="C40" s="48">
        <v>5688111</v>
      </c>
      <c r="D40" s="49">
        <v>10782373</v>
      </c>
    </row>
    <row r="41" spans="1:4" ht="12.5" x14ac:dyDescent="0.25">
      <c r="A41" s="5"/>
      <c r="B41" s="10" t="s">
        <v>64</v>
      </c>
      <c r="C41" s="48">
        <f>SUM(C37:C40)</f>
        <v>17686634</v>
      </c>
      <c r="D41" s="49">
        <f>SUM(D37:D40)</f>
        <v>22784365</v>
      </c>
    </row>
    <row r="42" spans="1:4" ht="14.5" x14ac:dyDescent="0.35">
      <c r="A42" s="5"/>
      <c r="B42" s="59" t="s">
        <v>65</v>
      </c>
      <c r="C42" s="60">
        <f>C34+C41</f>
        <v>28425909</v>
      </c>
      <c r="D42" s="61">
        <f>D34+D41</f>
        <v>33404926</v>
      </c>
    </row>
    <row r="43" spans="1:4" ht="12.5" x14ac:dyDescent="0.25">
      <c r="A43" s="5"/>
      <c r="B43" s="29"/>
      <c r="C43" s="67"/>
      <c r="D43" s="67"/>
    </row>
    <row r="44" spans="1:4" ht="13.5" thickBot="1" x14ac:dyDescent="0.35">
      <c r="A44" s="5"/>
      <c r="B44" s="68" t="s">
        <v>66</v>
      </c>
      <c r="C44" s="69">
        <v>1974926</v>
      </c>
      <c r="D44" s="69">
        <v>4073222</v>
      </c>
    </row>
    <row r="45" spans="1:4" ht="13" thickTop="1" x14ac:dyDescent="0.25">
      <c r="A45" s="5"/>
      <c r="B45" s="29"/>
      <c r="C45" s="67"/>
      <c r="D45" s="67"/>
    </row>
    <row r="46" spans="1:4" ht="13.5" thickBot="1" x14ac:dyDescent="0.35">
      <c r="A46" s="5"/>
      <c r="B46" s="68" t="s">
        <v>67</v>
      </c>
      <c r="C46" s="69">
        <v>1059095</v>
      </c>
      <c r="D46" s="69">
        <v>1061643</v>
      </c>
    </row>
    <row r="47" spans="1:4" ht="13" thickTop="1" x14ac:dyDescent="0.25">
      <c r="A47" s="5"/>
      <c r="B47" s="29"/>
      <c r="C47" s="70"/>
      <c r="D47" s="70"/>
    </row>
    <row r="48" spans="1:4" ht="12.5" x14ac:dyDescent="0.25">
      <c r="A48" s="5"/>
      <c r="B48" s="29"/>
      <c r="C48" s="67"/>
      <c r="D48" s="67"/>
    </row>
    <row r="49" spans="1:4" ht="12.5" x14ac:dyDescent="0.25">
      <c r="A49" s="5"/>
      <c r="B49" s="29"/>
      <c r="C49" s="67"/>
      <c r="D49" s="67"/>
    </row>
    <row r="50" spans="1:4" ht="12.5" x14ac:dyDescent="0.25">
      <c r="A50" s="5"/>
      <c r="B50" s="29"/>
      <c r="C50" s="67"/>
      <c r="D50" s="67"/>
    </row>
    <row r="51" spans="1:4" ht="12.5" x14ac:dyDescent="0.25">
      <c r="A51" s="5"/>
      <c r="B51" s="29"/>
      <c r="C51" s="67"/>
      <c r="D51" s="67"/>
    </row>
    <row r="52" spans="1:4" ht="10" x14ac:dyDescent="0.2"/>
    <row r="53" spans="1:4" ht="10" x14ac:dyDescent="0.2"/>
    <row r="54" spans="1:4" ht="10" x14ac:dyDescent="0.2"/>
    <row r="55" spans="1:4" ht="12.5" x14ac:dyDescent="0.25">
      <c r="A55" s="5"/>
      <c r="B55" s="39"/>
      <c r="C55" s="40"/>
      <c r="D55" s="40"/>
    </row>
    <row r="56" spans="1:4" ht="11.5" x14ac:dyDescent="0.25">
      <c r="A56" s="36"/>
      <c r="B56" s="41" t="s">
        <v>31</v>
      </c>
      <c r="C56" s="42" t="s">
        <v>32</v>
      </c>
      <c r="D56" s="42"/>
    </row>
    <row r="57" spans="1:4" ht="11.5" x14ac:dyDescent="0.25">
      <c r="A57" s="36"/>
      <c r="B57" s="43" t="s">
        <v>33</v>
      </c>
      <c r="C57" s="44" t="s">
        <v>34</v>
      </c>
      <c r="D57" s="44"/>
    </row>
  </sheetData>
  <sheetProtection sheet="1" objects="1" scenarios="1" formatRows="0" selectLockedCells="1" selectUnlockedCells="1"/>
  <mergeCells count="8">
    <mergeCell ref="C56:D56"/>
    <mergeCell ref="C57:D57"/>
    <mergeCell ref="A1:D1"/>
    <mergeCell ref="A2:D2"/>
    <mergeCell ref="A3:D3"/>
    <mergeCell ref="A4:D4"/>
    <mergeCell ref="B5:D5"/>
    <mergeCell ref="C55:D55"/>
  </mergeCells>
  <printOptions horizontalCentered="1"/>
  <pageMargins left="0.39370078740157483" right="0.39370078740157483" top="0.59055118110236227" bottom="0.59055118110236227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2022-07-13T20:49:06Z</dcterms:created>
  <dcterms:modified xsi:type="dcterms:W3CDTF">2022-07-13T20:51:02Z</dcterms:modified>
</cp:coreProperties>
</file>