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5. Mayo 2022\"/>
    </mc:Choice>
  </mc:AlternateContent>
  <xr:revisionPtr revIDLastSave="0" documentId="13_ncr:1_{6934362D-C492-4D36-A776-DA34DD11807B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BG Y ER MILES" sheetId="3" r:id="rId1"/>
  </sheets>
  <definedNames>
    <definedName name="_xlnm.Print_Area" localSheetId="0">'BG Y ER MILES'!$A$1:$C$96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3" l="1"/>
  <c r="C92" i="3"/>
  <c r="C93" i="3"/>
  <c r="C94" i="3"/>
  <c r="C91" i="3"/>
  <c r="C86" i="3"/>
  <c r="C81" i="3"/>
  <c r="C80" i="3"/>
  <c r="C78" i="3"/>
  <c r="C74" i="3"/>
  <c r="C73" i="3"/>
  <c r="C55" i="3"/>
  <c r="C49" i="3"/>
  <c r="C51" i="3" l="1"/>
  <c r="C45" i="3"/>
  <c r="C41" i="3"/>
  <c r="C42" i="3"/>
  <c r="C37" i="3"/>
  <c r="C52" i="3"/>
  <c r="C35" i="3"/>
  <c r="C27" i="3"/>
  <c r="C26" i="3"/>
  <c r="C25" i="3"/>
  <c r="C19" i="3"/>
  <c r="C18" i="3"/>
  <c r="C17" i="3"/>
  <c r="C16" i="3"/>
  <c r="C15" i="3"/>
  <c r="C13" i="3"/>
  <c r="C38" i="3"/>
  <c r="C28" i="3"/>
  <c r="C20" i="3"/>
  <c r="C48" i="3" l="1"/>
  <c r="C46" i="3"/>
  <c r="C34" i="3"/>
  <c r="C21" i="3" l="1"/>
  <c r="C30" i="3" s="1"/>
  <c r="C82" i="3"/>
  <c r="C75" i="3"/>
  <c r="A66" i="3"/>
  <c r="A63" i="3"/>
  <c r="C83" i="3" l="1"/>
  <c r="C88" i="3" s="1"/>
  <c r="C54" i="3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<sst xmlns="http://schemas.openxmlformats.org/spreadsheetml/2006/main" count="73" uniqueCount="70">
  <si>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</si>
  <si>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</si>
  <si>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</si>
  <si>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</si>
  <si>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</si>
  <si>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</si>
  <si>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</si>
  <si>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</si>
  <si>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</si>
  <si>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</si>
  <si>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</si>
  <si>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</si>
  <si>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</si>
  <si>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</si>
  <si>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</si>
  <si>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</si>
  <si>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</si>
  <si>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</si>
  <si>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</si>
  <si>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</si>
  <si>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</si>
  <si>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</si>
  <si>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</si>
  <si>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</si>
  <si>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</si>
  <si>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</si>
  <si>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</si>
  <si>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</si>
  <si>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</si>
  <si>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</si>
  <si>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</si>
  <si>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</si>
  <si>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</si>
  <si>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</si>
  <si>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</si>
  <si>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</si>
  <si>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</si>
  <si>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</si>
  <si>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</si>
  <si>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</si>
  <si>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</si>
  <si>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</si>
  <si>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</si>
  <si>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</si>
  <si>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</si>
  <si>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</si>
  <si>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</si>
  <si>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</si>
  <si>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</si>
  <si>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</si>
  <si>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</si>
  <si>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</si>
  <si>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</si>
  <si>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</si>
  <si>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</si>
  <si>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</si>
  <si>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</si>
  <si>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</si>
  <si>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</si>
  <si>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</si>
  <si>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</si>
  <si>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</si>
  <si>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</si>
  <si>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</si>
  <si>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</si>
  <si>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</si>
  <si>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</si>
  <si>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</si>
  <si>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 xml:space="preserve">Resultados acumulados de ejercicios anteriores </t>
  </si>
  <si>
    <t>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</si>
</sst>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topLeftCell="A25" zoomScaleNormal="100" workbookViewId="0">
      <selection activeCell="C96" sqref="C96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5" t="s">
        <v>0</v>
      </c>
      <c r="B1" s="55"/>
      <c r="C1" s="55"/>
    </row>
    <row r="2" spans="1:9">
      <c r="A2" s="55" t="s">
        <v>1</v>
      </c>
      <c r="B2" s="55"/>
      <c r="C2" s="55"/>
    </row>
    <row r="3" spans="1:9">
      <c r="A3" s="55" t="s">
        <v>65</v>
      </c>
      <c r="B3" s="55"/>
      <c r="C3" s="55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67</v>
      </c>
      <c r="B8" s="54"/>
      <c r="C8" s="54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(150+104072.39)/1000</f>
        <v>104.22239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1022711.21/1000</f>
        <v>1022.7112099999999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124645.66/1000</f>
        <v>124.64566000000001</v>
      </c>
      <c r="D16" s="49"/>
      <c r="E16" s="2"/>
      <c r="F16" s="10"/>
      <c r="G16" s="10"/>
      <c r="H16" s="10"/>
      <c r="I16" s="2"/>
    </row>
    <row r="17" spans="1:10">
      <c r="A17" s="1" t="s">
        <v>11</v>
      </c>
      <c r="C17" s="7">
        <f>2240/1000</f>
        <v>2.2400000000000002</v>
      </c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7849.19/1000</f>
        <v>7.8491899999999992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17000.04/1000</f>
        <v>17.000040000000002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17655.04/1000</f>
        <v>17.65504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1301.3235299999997</v>
      </c>
      <c r="D21" s="14"/>
      <c r="E21" s="53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46067.67/1000</f>
        <v>46.06767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625734.8/1000</f>
        <v>625.73480000000006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83154.74/1000</f>
        <v>83.154740000000004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754.95721000000003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2056.2807399999997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62</v>
      </c>
      <c r="C34" s="8">
        <f>1601.67/1000</f>
        <v>1.6016700000000001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121007.02/1000</f>
        <v>121.00702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100584.98/1000</f>
        <v>100.58498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223.19367</v>
      </c>
      <c r="D38" s="14"/>
      <c r="E38" s="53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65174.24/1000</f>
        <v>65.174239999999998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65.174239999999998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68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261521.22/1000</f>
        <v>261.52122000000003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1767.9128300000002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2056.2807400000002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7" t="s">
        <v>38</v>
      </c>
      <c r="B61" s="57"/>
      <c r="C61" s="57"/>
    </row>
    <row r="62" spans="1:9">
      <c r="A62" s="57" t="s">
        <v>1</v>
      </c>
      <c r="B62" s="57"/>
      <c r="C62" s="57"/>
    </row>
    <row r="63" spans="1:9">
      <c r="A63" s="57" t="str">
        <f>+A3</f>
        <v>(Compañía Salvadoreña, Subsidiaria de Inversiones Financieras Atlántida, S.A.)</v>
      </c>
      <c r="B63" s="57"/>
      <c r="C63" s="57"/>
    </row>
    <row r="64" spans="1:9">
      <c r="A64" s="47" t="s">
        <v>2</v>
      </c>
      <c r="B64" s="47"/>
      <c r="C64" s="47"/>
    </row>
    <row r="65" spans="1:3">
      <c r="A65" s="57" t="s">
        <v>39</v>
      </c>
      <c r="B65" s="57"/>
      <c r="C65" s="57"/>
    </row>
    <row r="66" spans="1:3">
      <c r="A66" s="56" t="str">
        <f>+A7</f>
        <v>Al 31 de mayo 2022</v>
      </c>
      <c r="B66" s="56"/>
      <c r="C66" s="56"/>
    </row>
    <row r="67" spans="1:3" ht="13.5" thickBot="1">
      <c r="A67" s="54" t="s">
        <v>67</v>
      </c>
      <c r="B67" s="54"/>
      <c r="C67" s="54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117174.73/1000</f>
        <v>117.17473</v>
      </c>
    </row>
    <row r="74" spans="1:3">
      <c r="A74" s="27" t="s">
        <v>43</v>
      </c>
      <c r="B74" s="27"/>
      <c r="C74" s="22">
        <f>79124.34/1000</f>
        <v>79.124339999999989</v>
      </c>
    </row>
    <row r="75" spans="1:3">
      <c r="A75" s="27"/>
      <c r="B75" s="27"/>
      <c r="C75" s="29">
        <f>SUM(C73:C74)</f>
        <v>196.29906999999997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54771.11/1000</f>
        <v>54.77111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56738.92/1000</f>
        <v>56.73892</v>
      </c>
    </row>
    <row r="81" spans="1:4">
      <c r="A81" s="27" t="s">
        <v>49</v>
      </c>
      <c r="B81" s="27"/>
      <c r="C81" s="8">
        <f>3224.15/1000</f>
        <v>3.2241500000000003</v>
      </c>
    </row>
    <row r="82" spans="1:4">
      <c r="A82" s="27"/>
      <c r="B82" s="27"/>
      <c r="C82" s="38">
        <f>SUM(C78:C81)</f>
        <v>114.73417999999999</v>
      </c>
    </row>
    <row r="83" spans="1:4">
      <c r="A83" s="30" t="s">
        <v>50</v>
      </c>
      <c r="B83" s="27"/>
      <c r="C83" s="29">
        <f>+C75-C82</f>
        <v>81.564889999999977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5947.84/1000</f>
        <v>5.9478400000000002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87.512729999999976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698.8/1000</f>
        <v>0.69879999999999998</v>
      </c>
    </row>
    <row r="92" spans="1:4">
      <c r="A92" s="27" t="s">
        <v>57</v>
      </c>
      <c r="B92" s="27"/>
      <c r="C92" s="8">
        <f>1307.81/1000</f>
        <v>1.3078099999999999</v>
      </c>
    </row>
    <row r="93" spans="1:4">
      <c r="A93" s="27" t="s">
        <v>66</v>
      </c>
      <c r="B93" s="27"/>
      <c r="C93" s="22">
        <f>26563.55/1000</f>
        <v>26.563549999999999</v>
      </c>
    </row>
    <row r="94" spans="1:4">
      <c r="A94" s="27"/>
      <c r="B94" s="27"/>
      <c r="C94" s="32">
        <f>SUM(C91:C93)</f>
        <v>28.570159999999998</v>
      </c>
    </row>
    <row r="95" spans="1:4">
      <c r="A95" s="30" t="s">
        <v>58</v>
      </c>
      <c r="B95" s="27"/>
      <c r="C95" s="39">
        <f>+C88-C94</f>
        <v>58.942569999999975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MILES</vt:lpstr>
      <vt:lpstr>'BG Y ER MILES'!Print_Area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2022-06-07T17:16:16Z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