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cOperaciones\Operaciones\2022\EF FINCRA Y FIMBAT\FIMBAT\"/>
    </mc:Choice>
  </mc:AlternateContent>
  <xr:revisionPtr revIDLastSave="0" documentId="13_ncr:1_{8862F7C0-7C7E-4438-BC4D-2FF8F8DC6E48}" xr6:coauthVersionLast="46" xr6:coauthVersionMax="47" xr10:uidLastSave="{00000000-0000-0000-0000-000000000000}"/>
  <bookViews>
    <workbookView xWindow="-110" yWindow="-110" windowWidth="19420" windowHeight="10420" tabRatio="842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General'!$B$1:$D$66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6" l="1"/>
  <c r="E18" i="8"/>
  <c r="E14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21" i="9"/>
  <c r="E30" i="8" l="1"/>
  <c r="E35" i="8" s="1"/>
  <c r="E31" i="8" s="1"/>
  <c r="D44" i="6"/>
  <c r="E34" i="9"/>
  <c r="E36" i="9" s="1"/>
  <c r="G27" i="3" l="1"/>
  <c r="G26" i="3"/>
  <c r="G25" i="3"/>
  <c r="G24" i="3"/>
  <c r="D32" i="6"/>
  <c r="D27" i="6"/>
  <c r="D21" i="6"/>
  <c r="D14" i="6"/>
  <c r="D36" i="6" l="1"/>
  <c r="D46" i="6" s="1"/>
  <c r="D24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<sst xmlns="http://schemas.openxmlformats.org/spreadsheetml/2006/main" count="279" uniqueCount="224">
  <si>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</si>
  <si>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</si>
  <si>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</si>
  <si>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</si>
  <si>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</si>
  <si>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</si>
  <si>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</si>
  <si>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</si>
  <si>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</si>
  <si>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</si>
  <si>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</si>
  <si>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</si>
  <si>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</si>
  <si>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</si>
  <si>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</si>
  <si>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</si>
  <si>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</si>
  <si>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</si>
  <si>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</si>
  <si>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</si>
  <si>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</si>
  <si>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</si>
  <si>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</si>
  <si>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</si>
  <si>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</si>
  <si>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</si>
  <si>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</si>
  <si>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</si>
  <si>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</si>
  <si>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</si>
  <si>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</si>
  <si>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</si>
  <si>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</si>
  <si>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</si>
  <si>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</si>
  <si>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</si>
  <si>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</si>
  <si>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</si>
  <si>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</si>
  <si>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</si>
  <si>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</si>
  <si>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</si>
  <si>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</si>
  <si>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</si>
  <si>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</si>
  <si>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</si>
  <si>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</si>
  <si>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</si>
  <si>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</si>
  <si>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</si>
  <si>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</si>
  <si>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</si>
  <si>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</si>
  <si>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</si>
  <si>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</si>
  <si>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</si>
  <si>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</si>
  <si>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</si>
  <si>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</si>
  <si>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</si>
  <si>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</si>
  <si>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</si>
  <si>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</si>
  <si>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</si>
  <si>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</si>
  <si>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</si>
  <si>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</si>
  <si>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</si>
  <si>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</si>
  <si>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</si>
  <si>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</si>
  <si>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</si>
  <si>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</si>
  <si>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</si>
  <si>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</si>
  <si>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</si>
  <si>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</si>
  <si>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</si>
  <si>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</si>
  <si>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</si>
  <si>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</si>
  <si>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</si>
  <si>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</si>
  <si>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</si>
  <si>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</si>
  <si>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</si>
  <si>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</si>
  <si>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</si>
  <si>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</si>
  <si>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</si>
  <si>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</si>
  <si>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</si>
  <si>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</si>
  <si>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</si>
  <si>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</si>
  <si>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</si>
  <si>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</si>
  <si>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</si>
  <si>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</si>
  <si>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</si>
  <si>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</si>
  <si>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</si>
  <si>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</si>
  <si>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</si>
  <si>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</si>
  <si>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</si>
  <si>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</si>
  <si>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</si>
  <si>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</si>
  <si>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</si>
  <si>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</si>
  <si>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</si>
  <si>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</si>
  <si>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</si>
  <si>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</si>
  <si>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</si>
  <si>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</si>
  <si>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</si>
  <si>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</si>
  <si>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</si>
  <si>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</si>
  <si>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</si>
  <si>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</si>
  <si>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</si>
  <si>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</si>
  <si>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</si>
  <si>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</si>
  <si>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</si>
  <si>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</si>
  <si>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</si>
  <si>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</si>
  <si>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</si>
  <si>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</si>
  <si>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</si>
  <si>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</si>
  <si>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</si>
  <si>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</si>
  <si>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</si>
  <si>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</si>
  <si>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</si>
  <si>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</si>
  <si>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</si>
  <si>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</si>
  <si>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</si>
  <si>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</si>
  <si>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</si>
  <si>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</si>
  <si>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</si>
  <si>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</si>
  <si>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</si>
  <si>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</si>
  <si>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</si>
  <si>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</si>
  <si>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</si>
  <si>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</si>
  <si>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</si>
  <si>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</si>
  <si>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</si>
  <si>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</si>
  <si>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</si>
  <si>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</si>
  <si>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</si>
  <si>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</si>
  <si>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</si>
  <si>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</si>
  <si>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</si>
  <si>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</si>
  <si>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</si>
  <si>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</si>
  <si>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</si>
  <si>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</si>
  <si>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</si>
  <si>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</si>
  <si>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</si>
  <si>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</si>
  <si>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</si>
  <si>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</si>
  <si>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</si>
  <si>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</si>
  <si>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</si>
  <si>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</si>
  <si>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</si>
  <si>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</si>
  <si>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</si>
  <si>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</si>
  <si>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</si>
  <si>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</si>
  <si>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</si>
  <si>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</si>
  <si>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</si>
  <si>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</si>
  <si>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</si>
  <si>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</si>
  <si>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</si>
  <si>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</si>
  <si>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</si>
  <si>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</si>
  <si>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</si>
  <si>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</si>
  <si>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</si>
  <si>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</si>
  <si>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</si>
  <si>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</si>
  <si>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</si>
  <si>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</si>
  <si>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</si>
  <si>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</si>
  <si>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</si>
  <si>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</si>
  <si>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</si>
  <si>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</si>
  <si>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</si>
  <si>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</si>
  <si>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</si>
  <si>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</si>
  <si>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</si>
  <si>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</si>
  <si>
    <t>Otras cuentas de patrimonio</t>
  </si>
  <si>
    <t xml:space="preserve"> Otros ingresos</t>
  </si>
  <si>
    <t>MONROY &amp; ASOCIADOS</t>
  </si>
  <si>
    <t>Auditores Externos Reg #1063</t>
  </si>
  <si>
    <t>Saldos al 31 de mayo de 2022</t>
  </si>
  <si>
    <t>Inversiones financieras</t>
  </si>
  <si>
    <t>Diferencia pagada entre el valoración de cuotas y su valor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</si>
</sst>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71" bestFit="1" customWidth="1"/>
    <col min="2" max="3" width="36.54296875" style="71" bestFit="1" customWidth="1"/>
    <col min="4" max="4" width="7.81640625" style="71" bestFit="1" customWidth="1"/>
    <col min="5" max="5" width="8.7265625" style="71" bestFit="1" customWidth="1"/>
    <col min="6" max="6" width="10" style="71" bestFit="1" customWidth="1"/>
    <col min="7" max="7" width="9.1796875" style="71"/>
    <col min="8" max="8" width="8.7265625" style="71" bestFit="1" customWidth="1"/>
    <col min="9" max="16384" width="9.1796875" style="71"/>
  </cols>
  <sheetData>
    <row r="1" spans="1:9" ht="12.75" customHeight="1" x14ac:dyDescent="0.35">
      <c r="A1" s="70"/>
      <c r="B1" s="158" t="s">
        <v>74</v>
      </c>
      <c r="C1" s="158"/>
      <c r="D1" s="158"/>
      <c r="E1" s="70"/>
    </row>
    <row r="2" spans="1:9" x14ac:dyDescent="0.35">
      <c r="A2" s="70"/>
      <c r="B2" s="70"/>
      <c r="C2" s="70"/>
      <c r="D2" s="70"/>
      <c r="E2" s="70"/>
    </row>
    <row r="3" spans="1:9" ht="26.5" x14ac:dyDescent="0.35">
      <c r="A3" s="70"/>
      <c r="B3" s="70"/>
      <c r="C3" s="72" t="s">
        <v>75</v>
      </c>
      <c r="D3" s="70"/>
      <c r="E3" s="70"/>
    </row>
    <row r="4" spans="1:9" x14ac:dyDescent="0.35">
      <c r="A4" s="70"/>
      <c r="B4" s="70"/>
      <c r="C4" s="70"/>
      <c r="D4" s="70"/>
      <c r="E4" s="70"/>
    </row>
    <row r="5" spans="1:9" x14ac:dyDescent="0.3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3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3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3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1.5" x14ac:dyDescent="0.3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3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3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x14ac:dyDescent="0.3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1.5" x14ac:dyDescent="0.3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3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3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3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3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3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3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3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3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3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3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3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3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3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3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3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3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3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3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3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1.5" x14ac:dyDescent="0.3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1.5" x14ac:dyDescent="0.3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3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3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3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1.5" x14ac:dyDescent="0.3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1.5" x14ac:dyDescent="0.3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1.5" x14ac:dyDescent="0.3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3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3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1.5" x14ac:dyDescent="0.3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1.5" x14ac:dyDescent="0.3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3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3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3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3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3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3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3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3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3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3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x14ac:dyDescent="0.3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3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3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3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3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3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3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3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3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3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3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3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3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3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1.5" x14ac:dyDescent="0.3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1.5" x14ac:dyDescent="0.3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3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3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3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3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1.5" x14ac:dyDescent="0.3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3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1.5" x14ac:dyDescent="0.3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21.5" x14ac:dyDescent="0.3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3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1.5" x14ac:dyDescent="0.3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1.5" x14ac:dyDescent="0.3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3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3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3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3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1.5" x14ac:dyDescent="0.3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3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3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3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3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3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3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3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1.5" x14ac:dyDescent="0.3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3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3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3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3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3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3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3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3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3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3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3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3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3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3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3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6"/>
  <sheetViews>
    <sheetView showGridLines="0" tabSelected="1" zoomScaleNormal="100" workbookViewId="0">
      <selection activeCell="D30" sqref="D30"/>
    </sheetView>
  </sheetViews>
  <sheetFormatPr baseColWidth="10" defaultColWidth="11.453125" defaultRowHeight="12.5" x14ac:dyDescent="0.25"/>
  <cols>
    <col min="1" max="1" width="5.26953125" style="27" customWidth="1"/>
    <col min="2" max="2" width="56" style="27" customWidth="1"/>
    <col min="3" max="3" width="14.81640625" style="30" hidden="1" customWidth="1"/>
    <col min="4" max="4" width="29" style="147" customWidth="1"/>
    <col min="5" max="5" width="16" style="26" customWidth="1"/>
    <col min="6" max="6" width="13.81640625" style="27" bestFit="1" customWidth="1"/>
    <col min="7" max="7" width="11.453125" style="27"/>
    <col min="8" max="8" width="17.81640625" style="27" bestFit="1" customWidth="1"/>
    <col min="9" max="9" width="11.54296875" style="27" bestFit="1" customWidth="1"/>
    <col min="10" max="10" width="12.81640625" style="27" bestFit="1" customWidth="1"/>
    <col min="11" max="16384" width="11.453125" style="27"/>
  </cols>
  <sheetData>
    <row r="1" spans="2:5" ht="13" x14ac:dyDescent="0.3">
      <c r="B1" s="24"/>
      <c r="C1" s="25"/>
      <c r="D1" s="146"/>
    </row>
    <row r="2" spans="2:5" ht="13" x14ac:dyDescent="0.3">
      <c r="B2" s="24"/>
      <c r="C2" s="25"/>
      <c r="D2" s="146"/>
    </row>
    <row r="3" spans="2:5" ht="13" x14ac:dyDescent="0.3">
      <c r="B3" s="160" t="s">
        <v>62</v>
      </c>
      <c r="C3" s="160"/>
      <c r="D3" s="160"/>
    </row>
    <row r="4" spans="2:5" ht="13" x14ac:dyDescent="0.3">
      <c r="B4" s="160" t="s">
        <v>0</v>
      </c>
      <c r="C4" s="160"/>
      <c r="D4" s="160"/>
    </row>
    <row r="5" spans="2:5" ht="14.25" customHeight="1" x14ac:dyDescent="0.25">
      <c r="B5" s="161" t="s">
        <v>50</v>
      </c>
      <c r="C5" s="161"/>
      <c r="D5" s="161"/>
    </row>
    <row r="6" spans="2:5" ht="14.25" customHeight="1" x14ac:dyDescent="0.25">
      <c r="B6" s="161" t="s">
        <v>51</v>
      </c>
      <c r="C6" s="161"/>
      <c r="D6" s="161"/>
    </row>
    <row r="7" spans="2:5" x14ac:dyDescent="0.25">
      <c r="B7" s="159" t="s">
        <v>1</v>
      </c>
      <c r="C7" s="159"/>
      <c r="D7" s="159"/>
    </row>
    <row r="8" spans="2:5" ht="13" x14ac:dyDescent="0.3">
      <c r="B8" s="160" t="s">
        <v>46</v>
      </c>
      <c r="C8" s="160"/>
      <c r="D8" s="160"/>
    </row>
    <row r="9" spans="2:5" ht="17.25" customHeight="1" x14ac:dyDescent="0.25">
      <c r="B9" s="159" t="s">
        <v>221</v>
      </c>
      <c r="C9" s="159"/>
      <c r="D9" s="159"/>
    </row>
    <row r="10" spans="2:5" ht="17.25" customHeight="1" thickBot="1" x14ac:dyDescent="0.3">
      <c r="B10" s="163" t="s">
        <v>2</v>
      </c>
      <c r="C10" s="163"/>
      <c r="D10" s="163"/>
      <c r="E10" s="28"/>
    </row>
    <row r="11" spans="2:5" ht="8.25" customHeight="1" x14ac:dyDescent="0.25">
      <c r="B11" s="27" t="s">
        <v>3</v>
      </c>
      <c r="E11" s="28"/>
    </row>
    <row r="12" spans="2:5" ht="14.25" customHeight="1" x14ac:dyDescent="0.25">
      <c r="B12" s="129"/>
      <c r="C12" s="130" t="s">
        <v>17</v>
      </c>
      <c r="D12" s="148">
        <v>44712</v>
      </c>
      <c r="E12" s="32"/>
    </row>
    <row r="13" spans="2:5" ht="13" x14ac:dyDescent="0.3">
      <c r="B13" s="131" t="s">
        <v>4</v>
      </c>
      <c r="C13" s="132"/>
      <c r="D13" s="149"/>
      <c r="E13" s="33"/>
    </row>
    <row r="14" spans="2:5" ht="13" x14ac:dyDescent="0.3">
      <c r="B14" s="131" t="s">
        <v>52</v>
      </c>
      <c r="C14" s="133"/>
      <c r="D14" s="150">
        <f>SUM(D15:D19)</f>
        <v>11607555.620000001</v>
      </c>
      <c r="E14" s="33"/>
    </row>
    <row r="15" spans="2:5" ht="14.25" customHeight="1" x14ac:dyDescent="0.25">
      <c r="B15" s="134" t="s">
        <v>5</v>
      </c>
      <c r="C15" s="135">
        <v>6</v>
      </c>
      <c r="D15" s="136">
        <v>3272998.84</v>
      </c>
      <c r="E15" s="35"/>
    </row>
    <row r="16" spans="2:5" ht="14.25" customHeight="1" x14ac:dyDescent="0.25">
      <c r="B16" s="134" t="s">
        <v>222</v>
      </c>
      <c r="C16" s="135"/>
      <c r="D16" s="136">
        <v>8022213.6699999999</v>
      </c>
      <c r="E16" s="35"/>
    </row>
    <row r="17" spans="2:10" ht="13.5" customHeight="1" x14ac:dyDescent="0.25">
      <c r="B17" s="134" t="s">
        <v>23</v>
      </c>
      <c r="C17" s="135">
        <v>8</v>
      </c>
      <c r="D17" s="136">
        <v>111554.58</v>
      </c>
      <c r="E17" s="28"/>
    </row>
    <row r="18" spans="2:10" ht="13.5" customHeight="1" x14ac:dyDescent="0.25">
      <c r="B18" s="134" t="s">
        <v>63</v>
      </c>
      <c r="C18" s="135"/>
      <c r="D18" s="136">
        <v>4608.97</v>
      </c>
      <c r="E18" s="28"/>
    </row>
    <row r="19" spans="2:10" ht="13.5" customHeight="1" x14ac:dyDescent="0.25">
      <c r="B19" s="134" t="s">
        <v>6</v>
      </c>
      <c r="C19" s="135"/>
      <c r="D19" s="136">
        <v>196179.56</v>
      </c>
      <c r="E19" s="28"/>
    </row>
    <row r="20" spans="2:10" ht="11.25" customHeight="1" x14ac:dyDescent="0.25">
      <c r="B20" s="129"/>
      <c r="C20" s="137"/>
      <c r="D20" s="136"/>
      <c r="E20" s="28"/>
    </row>
    <row r="21" spans="2:10" ht="12" customHeight="1" x14ac:dyDescent="0.25">
      <c r="B21" s="131" t="s">
        <v>24</v>
      </c>
      <c r="C21" s="137"/>
      <c r="D21" s="138">
        <f>SUM(D22:D23)</f>
        <v>42854455.93</v>
      </c>
      <c r="E21" s="28"/>
    </row>
    <row r="22" spans="2:10" ht="14.25" customHeight="1" x14ac:dyDescent="0.25">
      <c r="B22" s="129" t="s">
        <v>64</v>
      </c>
      <c r="C22" s="137">
        <v>9.1</v>
      </c>
      <c r="D22" s="136">
        <v>42854455.93</v>
      </c>
      <c r="E22" s="28"/>
      <c r="F22" s="121"/>
    </row>
    <row r="23" spans="2:10" ht="13.5" customHeight="1" x14ac:dyDescent="0.25">
      <c r="B23" s="129"/>
      <c r="C23" s="137"/>
      <c r="D23" s="136"/>
      <c r="E23" s="28"/>
    </row>
    <row r="24" spans="2:10" ht="13" thickBot="1" x14ac:dyDescent="0.3">
      <c r="B24" s="131" t="s">
        <v>53</v>
      </c>
      <c r="C24" s="133"/>
      <c r="D24" s="139">
        <f>+D21+D14</f>
        <v>54462011.549999997</v>
      </c>
      <c r="E24" s="35"/>
      <c r="F24" s="145"/>
    </row>
    <row r="25" spans="2:10" ht="13" thickTop="1" x14ac:dyDescent="0.25">
      <c r="B25" s="129"/>
      <c r="C25" s="137"/>
      <c r="D25" s="136"/>
      <c r="E25" s="28"/>
      <c r="F25" s="145"/>
    </row>
    <row r="26" spans="2:10" x14ac:dyDescent="0.25">
      <c r="B26" s="131" t="s">
        <v>7</v>
      </c>
      <c r="C26" s="132"/>
      <c r="D26" s="149"/>
      <c r="E26" s="28"/>
      <c r="F26" s="145"/>
    </row>
    <row r="27" spans="2:10" x14ac:dyDescent="0.25">
      <c r="B27" s="131" t="s">
        <v>54</v>
      </c>
      <c r="C27" s="133"/>
      <c r="D27" s="140">
        <f>SUM(D28:D30)</f>
        <v>8469191.5800000001</v>
      </c>
      <c r="E27" s="28"/>
      <c r="F27" s="145"/>
    </row>
    <row r="28" spans="2:10" x14ac:dyDescent="0.25">
      <c r="B28" s="129" t="s">
        <v>25</v>
      </c>
      <c r="C28" s="137">
        <v>13</v>
      </c>
      <c r="D28" s="136">
        <v>8203037.3300000001</v>
      </c>
      <c r="E28" s="28"/>
      <c r="F28" s="145"/>
    </row>
    <row r="29" spans="2:10" ht="15" customHeight="1" x14ac:dyDescent="0.25">
      <c r="B29" s="129" t="s">
        <v>8</v>
      </c>
      <c r="C29" s="137">
        <v>11</v>
      </c>
      <c r="D29" s="136">
        <v>251533.96</v>
      </c>
      <c r="E29" s="93"/>
      <c r="F29" s="145"/>
      <c r="G29" s="79"/>
      <c r="H29" s="79"/>
      <c r="I29" s="79"/>
      <c r="J29" s="79"/>
    </row>
    <row r="30" spans="2:10" ht="15" customHeight="1" x14ac:dyDescent="0.25">
      <c r="B30" s="129" t="s">
        <v>65</v>
      </c>
      <c r="C30" s="137"/>
      <c r="D30" s="136">
        <v>14620.29</v>
      </c>
      <c r="E30" s="28"/>
      <c r="F30" s="145"/>
    </row>
    <row r="31" spans="2:10" ht="15" customHeight="1" x14ac:dyDescent="0.25">
      <c r="B31" s="129"/>
      <c r="C31" s="137"/>
      <c r="D31" s="136"/>
      <c r="E31" s="28"/>
      <c r="F31" s="145"/>
    </row>
    <row r="32" spans="2:10" ht="15" customHeight="1" x14ac:dyDescent="0.25">
      <c r="B32" s="131" t="s">
        <v>26</v>
      </c>
      <c r="C32" s="137"/>
      <c r="D32" s="140">
        <f>SUM(D33:D34)</f>
        <v>6270257.8899999997</v>
      </c>
      <c r="E32" s="28"/>
      <c r="F32" s="145"/>
    </row>
    <row r="33" spans="2:10" ht="15" customHeight="1" x14ac:dyDescent="0.25">
      <c r="B33" s="129" t="s">
        <v>66</v>
      </c>
      <c r="C33" s="137">
        <v>13</v>
      </c>
      <c r="D33" s="136">
        <v>6043625.0599999996</v>
      </c>
      <c r="E33" s="28"/>
      <c r="F33" s="145"/>
    </row>
    <row r="34" spans="2:10" ht="15" customHeight="1" x14ac:dyDescent="0.25">
      <c r="B34" s="129" t="s">
        <v>67</v>
      </c>
      <c r="C34" s="137"/>
      <c r="D34" s="136">
        <v>226632.83</v>
      </c>
      <c r="E34" s="28"/>
      <c r="F34" s="145"/>
    </row>
    <row r="35" spans="2:10" ht="11.25" customHeight="1" x14ac:dyDescent="0.25">
      <c r="B35" s="129"/>
      <c r="C35" s="137"/>
      <c r="D35" s="136"/>
      <c r="E35" s="28"/>
      <c r="F35" s="145"/>
    </row>
    <row r="36" spans="2:10" x14ac:dyDescent="0.25">
      <c r="B36" s="131" t="s">
        <v>55</v>
      </c>
      <c r="C36" s="133"/>
      <c r="D36" s="141">
        <f>+D32+D27</f>
        <v>14739449.469999999</v>
      </c>
      <c r="E36" s="35"/>
      <c r="F36" s="145"/>
    </row>
    <row r="37" spans="2:10" ht="7.5" customHeight="1" x14ac:dyDescent="0.25">
      <c r="B37" s="131"/>
      <c r="C37" s="133"/>
      <c r="D37" s="151"/>
      <c r="E37" s="35"/>
      <c r="F37" s="145"/>
    </row>
    <row r="38" spans="2:10" x14ac:dyDescent="0.25">
      <c r="B38" s="131" t="s">
        <v>9</v>
      </c>
      <c r="C38" s="137">
        <v>15</v>
      </c>
      <c r="D38" s="136"/>
      <c r="E38" s="28"/>
      <c r="F38" s="145"/>
    </row>
    <row r="39" spans="2:10" x14ac:dyDescent="0.25">
      <c r="B39" s="129" t="s">
        <v>10</v>
      </c>
      <c r="C39" s="137"/>
      <c r="D39" s="152">
        <v>38884018.039999999</v>
      </c>
      <c r="E39" s="28"/>
      <c r="F39" s="145"/>
    </row>
    <row r="40" spans="2:10" x14ac:dyDescent="0.25">
      <c r="B40" s="129" t="s">
        <v>198</v>
      </c>
      <c r="C40" s="137"/>
      <c r="D40" s="136">
        <v>383891.24</v>
      </c>
      <c r="E40" s="28"/>
      <c r="F40" s="145"/>
    </row>
    <row r="41" spans="2:10" x14ac:dyDescent="0.25">
      <c r="B41" s="129" t="s">
        <v>68</v>
      </c>
      <c r="C41" s="137"/>
      <c r="D41" s="136">
        <v>450024.9</v>
      </c>
      <c r="E41" s="28"/>
      <c r="F41" s="145"/>
    </row>
    <row r="42" spans="2:10" x14ac:dyDescent="0.25">
      <c r="B42" s="129" t="s">
        <v>223</v>
      </c>
      <c r="C42" s="137"/>
      <c r="D42" s="136">
        <v>4627.8999999999996</v>
      </c>
      <c r="E42" s="28"/>
      <c r="F42" s="145"/>
    </row>
    <row r="43" spans="2:10" x14ac:dyDescent="0.25">
      <c r="B43" s="129" t="s">
        <v>217</v>
      </c>
      <c r="C43" s="137"/>
      <c r="D43" s="136"/>
      <c r="E43" s="28"/>
      <c r="F43" s="145"/>
    </row>
    <row r="44" spans="2:10" x14ac:dyDescent="0.25">
      <c r="B44" s="131" t="s">
        <v>56</v>
      </c>
      <c r="C44" s="133"/>
      <c r="D44" s="141">
        <f>SUM(D39:D43)</f>
        <v>39722562.079999998</v>
      </c>
      <c r="E44" s="28"/>
      <c r="F44" s="145">
        <f>D24-D36-D44</f>
        <v>0</v>
      </c>
      <c r="H44" s="43"/>
      <c r="I44" s="43"/>
      <c r="J44" s="43"/>
    </row>
    <row r="45" spans="2:10" ht="8.25" customHeight="1" x14ac:dyDescent="0.25">
      <c r="B45" s="131"/>
      <c r="C45" s="133"/>
      <c r="D45" s="151"/>
      <c r="E45" s="28"/>
      <c r="F45" s="145"/>
    </row>
    <row r="46" spans="2:10" ht="13" thickBot="1" x14ac:dyDescent="0.3">
      <c r="B46" s="131" t="s">
        <v>57</v>
      </c>
      <c r="C46" s="133"/>
      <c r="D46" s="153">
        <f>+D36+D44</f>
        <v>54462011.549999997</v>
      </c>
      <c r="E46" s="35"/>
      <c r="F46" s="145"/>
      <c r="J46" s="43"/>
    </row>
    <row r="47" spans="2:10" ht="6" customHeight="1" thickTop="1" x14ac:dyDescent="0.25">
      <c r="B47" s="129"/>
      <c r="C47" s="133"/>
      <c r="D47" s="151"/>
      <c r="E47" s="35"/>
      <c r="F47" s="145"/>
    </row>
    <row r="48" spans="2:10" x14ac:dyDescent="0.25">
      <c r="B48" s="131" t="s">
        <v>27</v>
      </c>
      <c r="C48" s="133"/>
      <c r="D48" s="142">
        <v>7303</v>
      </c>
      <c r="E48" s="35"/>
      <c r="F48" s="145"/>
    </row>
    <row r="49" spans="2:8" x14ac:dyDescent="0.25">
      <c r="B49" s="131" t="s">
        <v>28</v>
      </c>
      <c r="C49" s="133"/>
      <c r="D49" s="142">
        <v>5344.41</v>
      </c>
      <c r="E49" s="35"/>
      <c r="F49" s="145"/>
      <c r="H49" s="144"/>
    </row>
    <row r="50" spans="2:8" ht="13" thickBot="1" x14ac:dyDescent="0.3">
      <c r="B50" s="36"/>
      <c r="C50" s="37"/>
      <c r="D50" s="154"/>
      <c r="E50" s="28"/>
      <c r="F50" s="145"/>
    </row>
    <row r="51" spans="2:8" x14ac:dyDescent="0.25">
      <c r="B51" s="29"/>
      <c r="C51" s="34"/>
      <c r="D51" s="155"/>
      <c r="E51" s="28"/>
      <c r="F51" s="145"/>
    </row>
    <row r="52" spans="2:8" ht="13" x14ac:dyDescent="0.3">
      <c r="B52" s="1" t="s">
        <v>47</v>
      </c>
      <c r="F52" s="145"/>
    </row>
    <row r="54" spans="2:8" x14ac:dyDescent="0.25">
      <c r="F54" s="43"/>
    </row>
    <row r="57" spans="2:8" x14ac:dyDescent="0.25">
      <c r="C57" s="13"/>
      <c r="D57" s="156"/>
      <c r="E57" s="14"/>
    </row>
    <row r="58" spans="2:8" ht="12.75" customHeight="1" x14ac:dyDescent="0.25">
      <c r="B58" s="38" t="s">
        <v>211</v>
      </c>
      <c r="C58" s="162" t="s">
        <v>31</v>
      </c>
      <c r="D58" s="162"/>
      <c r="E58" s="16"/>
    </row>
    <row r="59" spans="2:8" ht="13" x14ac:dyDescent="0.3">
      <c r="B59" s="38" t="s">
        <v>188</v>
      </c>
      <c r="C59" s="162" t="s">
        <v>58</v>
      </c>
      <c r="D59" s="162"/>
      <c r="E59" s="18"/>
    </row>
    <row r="60" spans="2:8" ht="13" x14ac:dyDescent="0.3">
      <c r="C60" s="20"/>
      <c r="D60" s="102"/>
      <c r="E60" s="18"/>
    </row>
    <row r="61" spans="2:8" ht="13" x14ac:dyDescent="0.3">
      <c r="C61" s="20"/>
      <c r="D61" s="102"/>
      <c r="E61" s="18"/>
    </row>
    <row r="62" spans="2:8" ht="13" x14ac:dyDescent="0.3">
      <c r="C62" s="20"/>
      <c r="D62" s="102"/>
      <c r="E62" s="18"/>
    </row>
    <row r="63" spans="2:8" ht="13" x14ac:dyDescent="0.3">
      <c r="B63" s="19"/>
      <c r="C63" s="20"/>
      <c r="D63" s="102"/>
      <c r="E63" s="18"/>
    </row>
    <row r="64" spans="2:8" ht="13" x14ac:dyDescent="0.3">
      <c r="B64" s="19"/>
      <c r="C64" s="20"/>
      <c r="D64" s="102"/>
      <c r="E64" s="18"/>
    </row>
    <row r="65" spans="2:5" ht="15" customHeight="1" x14ac:dyDescent="0.25">
      <c r="B65" s="38" t="s">
        <v>212</v>
      </c>
      <c r="C65" s="162" t="s">
        <v>219</v>
      </c>
      <c r="D65" s="162"/>
      <c r="E65" s="22"/>
    </row>
    <row r="66" spans="2:5" ht="15" customHeight="1" x14ac:dyDescent="0.25">
      <c r="B66" s="38" t="s">
        <v>213</v>
      </c>
      <c r="C66" s="162" t="s">
        <v>220</v>
      </c>
      <c r="D66" s="162"/>
      <c r="E66" s="22"/>
    </row>
  </sheetData>
  <mergeCells count="12">
    <mergeCell ref="C66:D66"/>
    <mergeCell ref="B10:D10"/>
    <mergeCell ref="C58:D58"/>
    <mergeCell ref="C59:D59"/>
    <mergeCell ref="C65:D65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A43" zoomScale="87" zoomScaleNormal="87" workbookViewId="0">
      <selection activeCell="E25" sqref="E25"/>
    </sheetView>
  </sheetViews>
  <sheetFormatPr baseColWidth="10" defaultColWidth="11.453125" defaultRowHeight="12.5" x14ac:dyDescent="0.25"/>
  <cols>
    <col min="1" max="1" width="11.453125" style="27"/>
    <col min="2" max="2" width="73.81640625" style="27" customWidth="1"/>
    <col min="3" max="3" width="10.81640625" style="27" hidden="1" customWidth="1"/>
    <col min="4" max="4" width="1.7265625" style="29" customWidth="1"/>
    <col min="5" max="5" width="24.453125" style="29" customWidth="1"/>
    <col min="6" max="7" width="11.453125" style="27"/>
    <col min="8" max="8" width="19.54296875" style="27" bestFit="1" customWidth="1"/>
    <col min="9" max="16384" width="11.453125" style="27"/>
  </cols>
  <sheetData>
    <row r="1" spans="2:5" ht="13" x14ac:dyDescent="0.3">
      <c r="B1" s="103"/>
      <c r="C1" s="103"/>
      <c r="D1" s="99"/>
      <c r="E1" s="99"/>
    </row>
    <row r="3" spans="2:5" ht="13" x14ac:dyDescent="0.3">
      <c r="B3" s="160" t="s">
        <v>62</v>
      </c>
      <c r="C3" s="160"/>
      <c r="D3" s="160"/>
      <c r="E3" s="160"/>
    </row>
    <row r="4" spans="2:5" ht="13" x14ac:dyDescent="0.3">
      <c r="B4" s="160" t="s">
        <v>0</v>
      </c>
      <c r="C4" s="160"/>
      <c r="D4" s="160"/>
      <c r="E4" s="160"/>
    </row>
    <row r="5" spans="2:5" ht="13" x14ac:dyDescent="0.25">
      <c r="B5" s="161" t="s">
        <v>50</v>
      </c>
      <c r="C5" s="161"/>
      <c r="D5" s="161"/>
      <c r="E5" s="161"/>
    </row>
    <row r="6" spans="2:5" ht="13" x14ac:dyDescent="0.25">
      <c r="B6" s="161" t="s">
        <v>51</v>
      </c>
      <c r="C6" s="161"/>
      <c r="D6" s="161"/>
      <c r="E6" s="161"/>
    </row>
    <row r="7" spans="2:5" x14ac:dyDescent="0.25">
      <c r="B7" s="159" t="s">
        <v>1</v>
      </c>
      <c r="C7" s="159"/>
      <c r="D7" s="159"/>
      <c r="E7" s="159"/>
    </row>
    <row r="8" spans="2:5" ht="13" x14ac:dyDescent="0.3">
      <c r="B8" s="160" t="s">
        <v>59</v>
      </c>
      <c r="C8" s="160"/>
      <c r="D8" s="160"/>
      <c r="E8" s="160"/>
    </row>
    <row r="9" spans="2:5" x14ac:dyDescent="0.25">
      <c r="B9" s="159" t="s">
        <v>221</v>
      </c>
      <c r="C9" s="159"/>
      <c r="D9" s="159"/>
      <c r="E9" s="159"/>
    </row>
    <row r="10" spans="2:5" ht="13" thickBot="1" x14ac:dyDescent="0.3">
      <c r="B10" s="163" t="s">
        <v>2</v>
      </c>
      <c r="C10" s="163"/>
      <c r="D10" s="163"/>
      <c r="E10" s="163"/>
    </row>
    <row r="11" spans="2:5" x14ac:dyDescent="0.25">
      <c r="B11" s="43"/>
      <c r="C11" s="43"/>
      <c r="D11" s="94"/>
      <c r="E11" s="94"/>
    </row>
    <row r="12" spans="2:5" ht="13" x14ac:dyDescent="0.3">
      <c r="B12" s="43"/>
      <c r="C12" s="31" t="s">
        <v>17</v>
      </c>
      <c r="D12" s="82"/>
      <c r="E12" s="143">
        <v>44712</v>
      </c>
    </row>
    <row r="13" spans="2:5" ht="13" x14ac:dyDescent="0.3">
      <c r="B13" s="43"/>
      <c r="C13" s="82"/>
      <c r="D13" s="82"/>
      <c r="E13" s="82"/>
    </row>
    <row r="14" spans="2:5" ht="13" x14ac:dyDescent="0.3">
      <c r="B14" s="44" t="s">
        <v>11</v>
      </c>
      <c r="C14" s="44"/>
      <c r="D14" s="86"/>
      <c r="E14" s="83">
        <f>+E15+E16</f>
        <v>1607537.49</v>
      </c>
    </row>
    <row r="15" spans="2:5" x14ac:dyDescent="0.25">
      <c r="B15" s="43" t="s">
        <v>12</v>
      </c>
      <c r="C15" s="45" t="s">
        <v>70</v>
      </c>
      <c r="D15" s="100"/>
      <c r="E15" s="80">
        <v>51654</v>
      </c>
    </row>
    <row r="16" spans="2:5" x14ac:dyDescent="0.25">
      <c r="B16" s="43" t="s">
        <v>69</v>
      </c>
      <c r="C16" s="45">
        <v>17</v>
      </c>
      <c r="D16" s="100"/>
      <c r="E16" s="80">
        <v>1555883.49</v>
      </c>
    </row>
    <row r="17" spans="2:10" ht="6.75" customHeight="1" x14ac:dyDescent="0.25">
      <c r="B17" s="43"/>
      <c r="C17" s="43"/>
      <c r="D17" s="94"/>
      <c r="E17" s="94"/>
    </row>
    <row r="18" spans="2:10" ht="13" x14ac:dyDescent="0.3">
      <c r="B18" s="46" t="s">
        <v>13</v>
      </c>
      <c r="C18" s="44"/>
      <c r="D18" s="86"/>
      <c r="E18" s="81">
        <f>SUM(E19:E21)</f>
        <v>429170.63</v>
      </c>
    </row>
    <row r="19" spans="2:10" ht="17.25" customHeight="1" x14ac:dyDescent="0.25">
      <c r="B19" s="47" t="s">
        <v>14</v>
      </c>
      <c r="C19" s="45">
        <v>18</v>
      </c>
      <c r="D19" s="100"/>
      <c r="E19" s="122">
        <v>19813.13</v>
      </c>
    </row>
    <row r="20" spans="2:10" ht="18" customHeight="1" x14ac:dyDescent="0.25">
      <c r="B20" s="43" t="s">
        <v>15</v>
      </c>
      <c r="C20" s="48">
        <v>20</v>
      </c>
      <c r="D20" s="101"/>
      <c r="E20" s="123">
        <v>323540.73</v>
      </c>
      <c r="I20" s="49"/>
      <c r="J20" s="49"/>
    </row>
    <row r="21" spans="2:10" ht="18" customHeight="1" x14ac:dyDescent="0.25">
      <c r="B21" s="43" t="s">
        <v>32</v>
      </c>
      <c r="C21" s="48">
        <v>21</v>
      </c>
      <c r="D21" s="101"/>
      <c r="E21" s="123">
        <v>85816.77</v>
      </c>
      <c r="I21" s="49"/>
      <c r="J21" s="49"/>
    </row>
    <row r="22" spans="2:10" ht="8.25" customHeight="1" x14ac:dyDescent="0.25">
      <c r="B22" s="43"/>
      <c r="C22" s="43"/>
      <c r="D22" s="94"/>
      <c r="E22" s="94"/>
      <c r="I22" s="49"/>
      <c r="J22" s="49"/>
    </row>
    <row r="23" spans="2:10" ht="15" customHeight="1" x14ac:dyDescent="0.3">
      <c r="B23" s="44" t="s">
        <v>18</v>
      </c>
      <c r="C23" s="44"/>
      <c r="D23" s="86"/>
      <c r="E23" s="84">
        <f>+E14-E18</f>
        <v>1178366.8599999999</v>
      </c>
      <c r="I23" s="49"/>
      <c r="J23" s="49"/>
    </row>
    <row r="24" spans="2:10" ht="15" customHeight="1" x14ac:dyDescent="0.25">
      <c r="B24" s="43" t="s">
        <v>33</v>
      </c>
      <c r="C24" s="48">
        <v>13</v>
      </c>
      <c r="D24" s="101"/>
      <c r="E24" s="98">
        <v>203661.47</v>
      </c>
      <c r="I24" s="49"/>
      <c r="J24" s="49"/>
    </row>
    <row r="25" spans="2:10" ht="18.75" customHeight="1" x14ac:dyDescent="0.25">
      <c r="B25" s="27" t="s">
        <v>218</v>
      </c>
      <c r="C25" s="30">
        <v>22</v>
      </c>
      <c r="D25" s="34"/>
      <c r="E25" s="98">
        <v>7962.32</v>
      </c>
      <c r="H25" s="50"/>
      <c r="I25" s="49"/>
      <c r="J25" s="49"/>
    </row>
    <row r="26" spans="2:10" ht="13" x14ac:dyDescent="0.3">
      <c r="B26" s="44" t="s">
        <v>34</v>
      </c>
      <c r="C26" s="44"/>
      <c r="D26" s="86"/>
      <c r="E26" s="85">
        <f>+E23-E24+E25</f>
        <v>982667.70999999985</v>
      </c>
      <c r="G26" s="157"/>
    </row>
    <row r="27" spans="2:10" ht="22.5" customHeight="1" x14ac:dyDescent="0.3">
      <c r="B27" s="44" t="s">
        <v>35</v>
      </c>
      <c r="C27" s="44"/>
      <c r="D27" s="86"/>
      <c r="E27" s="86"/>
    </row>
    <row r="28" spans="2:10" ht="15.75" customHeight="1" x14ac:dyDescent="0.3">
      <c r="B28" s="43" t="s">
        <v>203</v>
      </c>
      <c r="C28" s="44"/>
      <c r="D28" s="86"/>
      <c r="E28" s="94">
        <v>0</v>
      </c>
    </row>
    <row r="29" spans="2:10" ht="3" customHeight="1" x14ac:dyDescent="0.3">
      <c r="B29" s="43"/>
      <c r="C29" s="44"/>
      <c r="D29" s="86"/>
      <c r="E29" s="86"/>
    </row>
    <row r="30" spans="2:10" ht="15.75" customHeight="1" thickBot="1" x14ac:dyDescent="0.35">
      <c r="B30" s="44" t="s">
        <v>16</v>
      </c>
      <c r="C30" s="44"/>
      <c r="D30" s="86"/>
      <c r="E30" s="87">
        <f>E26+E28</f>
        <v>982667.70999999985</v>
      </c>
      <c r="G30" s="51"/>
    </row>
    <row r="31" spans="2:10" ht="21.5" thickTop="1" x14ac:dyDescent="0.3">
      <c r="B31" s="97" t="s">
        <v>197</v>
      </c>
      <c r="C31" s="95"/>
      <c r="D31" s="102"/>
      <c r="E31" s="102">
        <f>E35</f>
        <v>134.55671778721072</v>
      </c>
    </row>
    <row r="32" spans="2:10" ht="13" thickBot="1" x14ac:dyDescent="0.3">
      <c r="B32" s="52"/>
      <c r="C32" s="52"/>
      <c r="D32" s="94"/>
      <c r="E32" s="52"/>
    </row>
    <row r="34" spans="2:13" ht="14" x14ac:dyDescent="0.3">
      <c r="B34" s="68" t="s">
        <v>71</v>
      </c>
      <c r="C34" s="29"/>
    </row>
    <row r="35" spans="2:13" x14ac:dyDescent="0.25">
      <c r="B35" s="29" t="s">
        <v>72</v>
      </c>
      <c r="C35" s="49"/>
      <c r="E35" s="94">
        <f>E30/E36</f>
        <v>134.55671778721072</v>
      </c>
    </row>
    <row r="36" spans="2:13" x14ac:dyDescent="0.25">
      <c r="B36" s="29" t="s">
        <v>73</v>
      </c>
      <c r="C36" s="29"/>
      <c r="E36" s="94">
        <v>7303</v>
      </c>
    </row>
    <row r="39" spans="2:13" ht="13" x14ac:dyDescent="0.3">
      <c r="B39" s="1"/>
      <c r="C39" s="30"/>
      <c r="D39" s="34"/>
      <c r="E39" s="34"/>
    </row>
    <row r="40" spans="2:13" x14ac:dyDescent="0.25">
      <c r="C40" s="30"/>
      <c r="D40" s="34"/>
      <c r="E40" s="34"/>
    </row>
    <row r="41" spans="2:13" x14ac:dyDescent="0.25">
      <c r="C41" s="30"/>
      <c r="D41" s="34"/>
      <c r="E41" s="34"/>
    </row>
    <row r="42" spans="2:13" x14ac:dyDescent="0.25">
      <c r="C42" s="30"/>
      <c r="D42" s="34"/>
      <c r="E42" s="34"/>
    </row>
    <row r="43" spans="2:13" x14ac:dyDescent="0.25">
      <c r="C43" s="30"/>
      <c r="D43" s="34"/>
      <c r="E43" s="34"/>
    </row>
    <row r="44" spans="2:13" ht="13" x14ac:dyDescent="0.25">
      <c r="B44" s="38" t="s">
        <v>214</v>
      </c>
      <c r="C44" s="162" t="s">
        <v>31</v>
      </c>
      <c r="D44" s="162"/>
      <c r="E44" s="162"/>
      <c r="F44" s="17"/>
      <c r="G44" s="17"/>
      <c r="H44" s="17"/>
    </row>
    <row r="45" spans="2:13" ht="13" x14ac:dyDescent="0.3">
      <c r="B45" s="38" t="s">
        <v>187</v>
      </c>
      <c r="C45" s="162" t="s">
        <v>58</v>
      </c>
      <c r="D45" s="162"/>
      <c r="E45" s="162"/>
      <c r="F45" s="21"/>
      <c r="G45" s="15"/>
      <c r="H45" s="15"/>
      <c r="I45" s="19"/>
      <c r="J45" s="19"/>
      <c r="K45" s="19"/>
      <c r="L45" s="19"/>
      <c r="M45" s="19"/>
    </row>
    <row r="46" spans="2:13" ht="13" x14ac:dyDescent="0.3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ht="13" x14ac:dyDescent="0.3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ht="13" x14ac:dyDescent="0.3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ht="13" x14ac:dyDescent="0.3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ht="13" x14ac:dyDescent="0.3">
      <c r="B50" s="19"/>
      <c r="C50" s="20"/>
      <c r="D50" s="20"/>
      <c r="E50" s="20"/>
      <c r="F50" s="21"/>
      <c r="G50" s="15"/>
      <c r="H50" s="15"/>
      <c r="I50" s="164"/>
      <c r="J50" s="164"/>
      <c r="K50" s="164"/>
      <c r="L50" s="164"/>
      <c r="M50" s="164"/>
    </row>
    <row r="51" spans="2:13" ht="13" x14ac:dyDescent="0.25">
      <c r="B51" s="38" t="s">
        <v>215</v>
      </c>
      <c r="C51" s="162" t="s">
        <v>219</v>
      </c>
      <c r="D51" s="162"/>
      <c r="E51" s="162"/>
      <c r="F51" s="23"/>
      <c r="G51" s="23"/>
      <c r="H51" s="23"/>
      <c r="J51" s="17"/>
      <c r="K51" s="17"/>
      <c r="L51" s="17"/>
      <c r="M51" s="17"/>
    </row>
    <row r="52" spans="2:13" ht="33.75" customHeight="1" x14ac:dyDescent="0.25">
      <c r="B52" s="38" t="s">
        <v>216</v>
      </c>
      <c r="C52" s="162" t="s">
        <v>220</v>
      </c>
      <c r="D52" s="162"/>
      <c r="E52" s="162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120"/>
      <c r="F1" s="3"/>
      <c r="G1" s="3"/>
    </row>
    <row r="3" spans="1:14" x14ac:dyDescent="0.3">
      <c r="A3" s="165" t="s">
        <v>62</v>
      </c>
      <c r="B3" s="165"/>
      <c r="C3" s="165"/>
      <c r="D3" s="165"/>
      <c r="E3" s="165"/>
      <c r="F3" s="165"/>
      <c r="G3" s="165"/>
    </row>
    <row r="4" spans="1:14" x14ac:dyDescent="0.3">
      <c r="A4" s="160" t="s">
        <v>0</v>
      </c>
      <c r="B4" s="160"/>
      <c r="C4" s="160"/>
      <c r="D4" s="160"/>
      <c r="E4" s="160"/>
      <c r="F4" s="160"/>
      <c r="G4" s="160"/>
    </row>
    <row r="5" spans="1:14" ht="15" customHeight="1" x14ac:dyDescent="0.3">
      <c r="A5" s="161" t="s">
        <v>50</v>
      </c>
      <c r="B5" s="161"/>
      <c r="C5" s="161"/>
      <c r="D5" s="161"/>
      <c r="E5" s="161"/>
      <c r="F5" s="161"/>
      <c r="G5" s="161"/>
    </row>
    <row r="6" spans="1:14" ht="15" customHeight="1" x14ac:dyDescent="0.3">
      <c r="A6" s="161" t="s">
        <v>51</v>
      </c>
      <c r="B6" s="161"/>
      <c r="C6" s="161"/>
      <c r="D6" s="161"/>
      <c r="E6" s="161"/>
      <c r="F6" s="161"/>
      <c r="G6" s="161"/>
    </row>
    <row r="7" spans="1:14" x14ac:dyDescent="0.3">
      <c r="A7" s="159" t="s">
        <v>1</v>
      </c>
      <c r="B7" s="159"/>
      <c r="C7" s="159"/>
      <c r="D7" s="159"/>
      <c r="E7" s="159"/>
      <c r="F7" s="159"/>
      <c r="G7" s="159"/>
    </row>
    <row r="8" spans="1:14" x14ac:dyDescent="0.3">
      <c r="A8" s="165" t="s">
        <v>60</v>
      </c>
      <c r="B8" s="165"/>
      <c r="C8" s="165"/>
      <c r="D8" s="165"/>
      <c r="E8" s="165"/>
      <c r="F8" s="165"/>
      <c r="G8" s="165"/>
    </row>
    <row r="9" spans="1:14" x14ac:dyDescent="0.3">
      <c r="A9" s="159" t="s">
        <v>200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14.5" thickBot="1" x14ac:dyDescent="0.35">
      <c r="A10" s="163" t="s">
        <v>2</v>
      </c>
      <c r="B10" s="163"/>
      <c r="C10" s="163"/>
      <c r="D10" s="163"/>
      <c r="E10" s="163"/>
      <c r="F10" s="163"/>
      <c r="G10" s="163"/>
    </row>
    <row r="11" spans="1:14" x14ac:dyDescent="0.3">
      <c r="A11" s="39"/>
      <c r="B11" s="39"/>
      <c r="C11" s="39"/>
      <c r="D11" s="39"/>
      <c r="E11" s="39"/>
      <c r="F11" s="39"/>
      <c r="G11" s="39"/>
    </row>
    <row r="12" spans="1:14" ht="28" x14ac:dyDescent="0.3">
      <c r="A12" s="53" t="s">
        <v>22</v>
      </c>
      <c r="B12" s="7" t="s">
        <v>17</v>
      </c>
      <c r="C12" s="54" t="s">
        <v>19</v>
      </c>
      <c r="D12" s="55" t="s">
        <v>205</v>
      </c>
      <c r="E12" s="55" t="s">
        <v>206</v>
      </c>
      <c r="F12" s="54" t="s">
        <v>20</v>
      </c>
      <c r="G12" s="54" t="s">
        <v>21</v>
      </c>
    </row>
    <row r="13" spans="1:14" s="8" customFormat="1" x14ac:dyDescent="0.3">
      <c r="A13" s="3" t="s">
        <v>177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x14ac:dyDescent="0.3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x14ac:dyDescent="0.3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x14ac:dyDescent="0.3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x14ac:dyDescent="0.3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x14ac:dyDescent="0.3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x14ac:dyDescent="0.3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x14ac:dyDescent="0.3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x14ac:dyDescent="0.3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x14ac:dyDescent="0.3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4.5" thickBot="1" x14ac:dyDescent="0.35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x14ac:dyDescent="0.3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x14ac:dyDescent="0.3">
      <c r="A25" s="27" t="s">
        <v>173</v>
      </c>
      <c r="G25" s="58">
        <f t="shared" si="3"/>
        <v>0</v>
      </c>
    </row>
    <row r="26" spans="1:15" x14ac:dyDescent="0.3">
      <c r="A26" s="27" t="s">
        <v>174</v>
      </c>
      <c r="G26" s="58">
        <f t="shared" si="3"/>
        <v>0</v>
      </c>
    </row>
    <row r="27" spans="1:15" x14ac:dyDescent="0.3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x14ac:dyDescent="0.3">
      <c r="A28" s="27" t="s">
        <v>40</v>
      </c>
      <c r="G28" s="58">
        <f t="shared" si="3"/>
        <v>0</v>
      </c>
    </row>
    <row r="29" spans="1:15" x14ac:dyDescent="0.3">
      <c r="A29" s="27" t="s">
        <v>204</v>
      </c>
      <c r="E29" s="89">
        <v>225756.04</v>
      </c>
      <c r="F29" s="89"/>
      <c r="G29" s="58">
        <f t="shared" si="3"/>
        <v>225756.04</v>
      </c>
    </row>
    <row r="30" spans="1:15" x14ac:dyDescent="0.3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4.5" thickBot="1" x14ac:dyDescent="0.35">
      <c r="A31" s="64" t="s">
        <v>207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4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3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3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3">
      <c r="B34" s="6"/>
      <c r="D34" s="39"/>
      <c r="G34" s="39"/>
    </row>
    <row r="35" spans="1:15" x14ac:dyDescent="0.3">
      <c r="B35" s="6"/>
    </row>
    <row r="36" spans="1:15" x14ac:dyDescent="0.3">
      <c r="B36" s="6"/>
    </row>
    <row r="37" spans="1:15" x14ac:dyDescent="0.3">
      <c r="B37" s="6"/>
    </row>
    <row r="38" spans="1:15" x14ac:dyDescent="0.3">
      <c r="B38" s="6"/>
    </row>
    <row r="39" spans="1:15" x14ac:dyDescent="0.3">
      <c r="D39" s="6"/>
      <c r="E39" s="6"/>
    </row>
    <row r="40" spans="1:15" ht="15" customHeight="1" x14ac:dyDescent="0.3">
      <c r="A40" s="38" t="s">
        <v>186</v>
      </c>
      <c r="C40" s="166" t="s">
        <v>191</v>
      </c>
      <c r="D40" s="166"/>
      <c r="E40" s="166"/>
      <c r="F40" s="166"/>
      <c r="G40" s="166"/>
    </row>
    <row r="41" spans="1:15" ht="15" customHeight="1" x14ac:dyDescent="0.3">
      <c r="A41" s="2" t="s">
        <v>189</v>
      </c>
      <c r="C41" s="166" t="s">
        <v>192</v>
      </c>
      <c r="D41" s="166"/>
      <c r="E41" s="166"/>
      <c r="F41" s="166"/>
      <c r="G41" s="166"/>
      <c r="H41" s="19"/>
      <c r="I41" s="19"/>
      <c r="J41" s="19"/>
      <c r="K41" s="19"/>
      <c r="L41" s="19"/>
    </row>
    <row r="42" spans="1:15" x14ac:dyDescent="0.3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3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3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3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3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3">
      <c r="A47" s="19"/>
      <c r="D47" s="20"/>
      <c r="E47" s="20"/>
      <c r="F47" s="21"/>
      <c r="G47" s="15"/>
      <c r="H47" s="164"/>
      <c r="I47" s="164"/>
      <c r="J47" s="164"/>
      <c r="K47" s="164"/>
      <c r="L47" s="164"/>
    </row>
    <row r="48" spans="1:15" ht="15" customHeight="1" x14ac:dyDescent="0.3">
      <c r="A48" s="2" t="s">
        <v>29</v>
      </c>
      <c r="C48" s="166" t="s">
        <v>193</v>
      </c>
      <c r="D48" s="166"/>
      <c r="E48" s="166"/>
      <c r="F48" s="166"/>
      <c r="G48" s="166"/>
      <c r="I48" s="17"/>
      <c r="J48" s="17"/>
      <c r="K48" s="17"/>
      <c r="L48" s="17"/>
    </row>
    <row r="49" spans="1:12" ht="15" customHeight="1" x14ac:dyDescent="0.3">
      <c r="A49" s="2" t="s">
        <v>190</v>
      </c>
      <c r="C49" s="166" t="s">
        <v>194</v>
      </c>
      <c r="D49" s="166"/>
      <c r="E49" s="166"/>
      <c r="F49" s="166"/>
      <c r="G49" s="166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104"/>
      <c r="B1" s="4"/>
      <c r="C1" s="4"/>
      <c r="D1" s="4"/>
      <c r="E1" s="4"/>
      <c r="F1" s="4"/>
    </row>
    <row r="2" spans="1:12" x14ac:dyDescent="0.3">
      <c r="A2" s="104"/>
      <c r="B2" s="4"/>
      <c r="C2" s="4"/>
      <c r="D2" s="4"/>
      <c r="E2" s="4"/>
      <c r="F2" s="4"/>
    </row>
    <row r="3" spans="1:12" x14ac:dyDescent="0.3">
      <c r="A3" s="165" t="s">
        <v>62</v>
      </c>
      <c r="B3" s="165"/>
      <c r="C3" s="165"/>
      <c r="D3" s="165"/>
      <c r="E3" s="165"/>
      <c r="F3" s="165"/>
    </row>
    <row r="4" spans="1:12" x14ac:dyDescent="0.3">
      <c r="A4" s="160" t="s">
        <v>0</v>
      </c>
      <c r="B4" s="160"/>
      <c r="C4" s="160"/>
      <c r="D4" s="160"/>
      <c r="E4" s="160"/>
      <c r="F4" s="160"/>
    </row>
    <row r="5" spans="1:12" x14ac:dyDescent="0.3">
      <c r="A5" s="160" t="s">
        <v>50</v>
      </c>
      <c r="B5" s="160"/>
      <c r="C5" s="160"/>
      <c r="D5" s="160"/>
      <c r="E5" s="160"/>
      <c r="F5" s="160"/>
    </row>
    <row r="6" spans="1:12" ht="14.25" customHeight="1" x14ac:dyDescent="0.3">
      <c r="A6" s="160" t="s">
        <v>51</v>
      </c>
      <c r="B6" s="160"/>
      <c r="C6" s="160"/>
      <c r="D6" s="160"/>
      <c r="E6" s="160"/>
      <c r="F6" s="160"/>
      <c r="G6" s="67"/>
      <c r="H6" s="67"/>
      <c r="I6" s="67"/>
    </row>
    <row r="7" spans="1:12" x14ac:dyDescent="0.3">
      <c r="A7" s="159" t="s">
        <v>1</v>
      </c>
      <c r="B7" s="159"/>
      <c r="C7" s="159"/>
      <c r="D7" s="159"/>
      <c r="E7" s="159"/>
      <c r="F7" s="159"/>
    </row>
    <row r="8" spans="1:12" x14ac:dyDescent="0.3">
      <c r="A8" s="165" t="s">
        <v>61</v>
      </c>
      <c r="B8" s="165"/>
      <c r="C8" s="165"/>
      <c r="D8" s="165"/>
      <c r="E8" s="165"/>
      <c r="F8" s="165"/>
    </row>
    <row r="9" spans="1:12" ht="17.25" customHeight="1" x14ac:dyDescent="0.3">
      <c r="A9" s="159" t="s">
        <v>209</v>
      </c>
      <c r="B9" s="159"/>
      <c r="C9" s="159"/>
      <c r="D9" s="159"/>
      <c r="E9" s="159"/>
      <c r="F9" s="159"/>
      <c r="G9" s="27"/>
      <c r="H9" s="27"/>
      <c r="I9" s="27"/>
    </row>
    <row r="10" spans="1:12" ht="17.25" customHeight="1" thickBot="1" x14ac:dyDescent="0.35">
      <c r="A10" s="163" t="s">
        <v>2</v>
      </c>
      <c r="B10" s="163"/>
      <c r="C10" s="163"/>
      <c r="D10" s="163"/>
      <c r="E10" s="163"/>
      <c r="F10" s="163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105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178</v>
      </c>
      <c r="C15" s="126">
        <v>6070.66</v>
      </c>
      <c r="E15" s="106">
        <v>2159.75</v>
      </c>
      <c r="G15" s="107"/>
      <c r="H15" s="108"/>
      <c r="I15" s="108"/>
      <c r="J15" s="109"/>
    </row>
    <row r="16" spans="1:12" x14ac:dyDescent="0.3">
      <c r="A16" s="5" t="s">
        <v>179</v>
      </c>
      <c r="C16" s="126">
        <v>16303.039999999997</v>
      </c>
      <c r="E16" s="106">
        <v>63891.99</v>
      </c>
      <c r="G16" s="107"/>
      <c r="H16" s="108"/>
      <c r="I16" s="108"/>
      <c r="J16" s="109"/>
    </row>
    <row r="17" spans="1:10" ht="12.75" customHeight="1" x14ac:dyDescent="0.3">
      <c r="A17" s="5" t="s">
        <v>180</v>
      </c>
      <c r="C17" s="126">
        <v>548851.86</v>
      </c>
      <c r="E17" s="39">
        <v>430352.11</v>
      </c>
      <c r="G17" s="107"/>
      <c r="H17" s="108"/>
      <c r="I17" s="108"/>
      <c r="J17" s="109"/>
    </row>
    <row r="18" spans="1:10" ht="12.75" customHeight="1" x14ac:dyDescent="0.3">
      <c r="A18" s="5" t="s">
        <v>181</v>
      </c>
      <c r="C18" s="126">
        <v>-54241.79</v>
      </c>
      <c r="E18" s="39">
        <v>-21883.81</v>
      </c>
      <c r="G18" s="107"/>
      <c r="H18" s="108"/>
      <c r="I18" s="108"/>
      <c r="J18" s="109"/>
    </row>
    <row r="19" spans="1:10" ht="12.75" customHeight="1" x14ac:dyDescent="0.3">
      <c r="A19" s="5" t="s">
        <v>182</v>
      </c>
      <c r="C19" s="126">
        <v>-280789.87</v>
      </c>
      <c r="E19" s="39">
        <v>-55433.32</v>
      </c>
      <c r="G19" s="107"/>
      <c r="H19" s="108"/>
      <c r="I19" s="108"/>
      <c r="J19" s="109"/>
    </row>
    <row r="20" spans="1:10" ht="13.5" customHeight="1" x14ac:dyDescent="0.3">
      <c r="A20" s="5" t="s">
        <v>183</v>
      </c>
      <c r="C20" s="126">
        <v>-81027.3</v>
      </c>
      <c r="E20" s="110">
        <v>-38016.159999999996</v>
      </c>
      <c r="H20" s="108"/>
      <c r="I20" s="108"/>
      <c r="J20" s="108"/>
    </row>
    <row r="21" spans="1:10" ht="15.75" customHeight="1" x14ac:dyDescent="0.3">
      <c r="A21" s="8" t="s">
        <v>49</v>
      </c>
      <c r="C21" s="88">
        <f>SUM(C15:C20)</f>
        <v>155166.59999999998</v>
      </c>
      <c r="E21" s="88">
        <f>SUM(E15:E20)</f>
        <v>381070.56</v>
      </c>
      <c r="H21" s="108"/>
      <c r="I21" s="108"/>
      <c r="J21" s="108"/>
    </row>
    <row r="22" spans="1:10" ht="13.5" customHeight="1" x14ac:dyDescent="0.3">
      <c r="B22" s="4"/>
      <c r="C22" s="4"/>
      <c r="D22" s="4"/>
      <c r="E22" s="4"/>
      <c r="F22" s="4"/>
      <c r="G22" s="107"/>
      <c r="J22" s="108"/>
    </row>
    <row r="23" spans="1:10" x14ac:dyDescent="0.3">
      <c r="A23" s="8" t="s">
        <v>42</v>
      </c>
      <c r="J23" s="108"/>
    </row>
    <row r="24" spans="1:10" x14ac:dyDescent="0.3">
      <c r="A24" s="5" t="s">
        <v>184</v>
      </c>
      <c r="B24" s="9"/>
      <c r="C24" s="127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3">
      <c r="A25" s="8" t="s">
        <v>48</v>
      </c>
      <c r="C25" s="91">
        <f>SUM(C24)</f>
        <v>-5017916.9099999992</v>
      </c>
      <c r="E25" s="91">
        <f>SUM(E24)</f>
        <v>-7957519.9100000001</v>
      </c>
      <c r="H25" s="111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108"/>
      <c r="I27" s="108"/>
      <c r="J27" s="108"/>
    </row>
    <row r="28" spans="1:10" x14ac:dyDescent="0.3">
      <c r="A28" s="5" t="s">
        <v>185</v>
      </c>
      <c r="C28" s="126">
        <v>2680010</v>
      </c>
      <c r="E28" s="106">
        <v>4035000</v>
      </c>
      <c r="H28" s="108"/>
      <c r="I28" s="108"/>
      <c r="J28" s="108"/>
    </row>
    <row r="29" spans="1:10" x14ac:dyDescent="0.3">
      <c r="A29" s="5" t="s">
        <v>195</v>
      </c>
      <c r="B29" s="4"/>
      <c r="C29" s="126">
        <v>2500000.0000000005</v>
      </c>
      <c r="D29" s="4"/>
      <c r="E29" s="125">
        <v>4000000</v>
      </c>
      <c r="F29" s="4"/>
      <c r="G29" s="112"/>
      <c r="H29" s="108"/>
      <c r="I29" s="108"/>
      <c r="J29" s="108"/>
    </row>
    <row r="30" spans="1:10" x14ac:dyDescent="0.3">
      <c r="A30" s="5" t="s">
        <v>196</v>
      </c>
      <c r="B30" s="4"/>
      <c r="C30" s="126">
        <v>-96771.289999999979</v>
      </c>
      <c r="D30" s="4"/>
      <c r="E30" s="39">
        <v>-23358.97</v>
      </c>
      <c r="F30" s="4"/>
      <c r="G30" s="112"/>
      <c r="H30" s="108"/>
      <c r="I30" s="108"/>
      <c r="J30" s="108"/>
    </row>
    <row r="31" spans="1:10" x14ac:dyDescent="0.3">
      <c r="A31" s="5" t="s">
        <v>208</v>
      </c>
      <c r="B31" s="4"/>
      <c r="C31" s="126">
        <v>-317693.08</v>
      </c>
      <c r="D31" s="4"/>
      <c r="E31" s="39">
        <v>0</v>
      </c>
      <c r="F31" s="4"/>
      <c r="G31" s="112"/>
      <c r="H31" s="108"/>
      <c r="I31" s="108"/>
      <c r="J31" s="108"/>
    </row>
    <row r="32" spans="1:10" x14ac:dyDescent="0.3">
      <c r="A32" s="8" t="s">
        <v>201</v>
      </c>
      <c r="C32" s="88">
        <f>SUM(C28:C31)</f>
        <v>4765545.63</v>
      </c>
      <c r="E32" s="88">
        <f>SUM(E28:E31)</f>
        <v>8011641.0300000003</v>
      </c>
      <c r="H32" s="39"/>
      <c r="I32" s="108"/>
      <c r="J32" s="108"/>
    </row>
    <row r="33" spans="1:14" x14ac:dyDescent="0.3">
      <c r="H33" s="108"/>
      <c r="I33" s="108"/>
      <c r="J33" s="108"/>
    </row>
    <row r="34" spans="1:14" x14ac:dyDescent="0.3">
      <c r="A34" s="8" t="s">
        <v>202</v>
      </c>
      <c r="B34" s="4"/>
      <c r="C34" s="40">
        <f>+C32+C25+C21</f>
        <v>-97204.679999999353</v>
      </c>
      <c r="D34" s="4"/>
      <c r="E34" s="113">
        <f>+E32+E25+E21</f>
        <v>435191.68000000011</v>
      </c>
      <c r="F34" s="4"/>
      <c r="H34" s="108"/>
      <c r="I34" s="108"/>
      <c r="J34" s="108"/>
    </row>
    <row r="35" spans="1:14" ht="15.75" customHeight="1" x14ac:dyDescent="0.3">
      <c r="A35" s="8" t="s">
        <v>199</v>
      </c>
      <c r="B35" s="4"/>
      <c r="C35" s="128">
        <v>435191.68</v>
      </c>
      <c r="D35" s="4"/>
      <c r="E35" s="10">
        <v>0</v>
      </c>
      <c r="F35" s="4"/>
      <c r="H35" s="108"/>
      <c r="I35" s="108"/>
      <c r="J35" s="108"/>
    </row>
    <row r="36" spans="1:14" x14ac:dyDescent="0.3">
      <c r="A36" s="8" t="s">
        <v>210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4"/>
      <c r="H36" s="115"/>
      <c r="I36" s="115"/>
      <c r="J36" s="108"/>
    </row>
    <row r="37" spans="1:14" ht="11.25" customHeight="1" x14ac:dyDescent="0.3">
      <c r="B37" s="4"/>
      <c r="C37" s="4"/>
      <c r="D37" s="4"/>
      <c r="E37" s="4"/>
      <c r="F37" s="4"/>
      <c r="G37" s="107"/>
      <c r="H37" s="108"/>
      <c r="I37" s="90"/>
      <c r="J37" s="108"/>
    </row>
    <row r="38" spans="1:14" ht="14.5" thickBot="1" x14ac:dyDescent="0.35">
      <c r="A38" s="11"/>
      <c r="B38" s="12"/>
      <c r="C38" s="12"/>
      <c r="D38" s="12"/>
      <c r="E38" s="116"/>
      <c r="H38" s="61"/>
      <c r="I38" s="90"/>
    </row>
    <row r="39" spans="1:14" x14ac:dyDescent="0.3">
      <c r="I39" s="42"/>
    </row>
    <row r="40" spans="1:14" x14ac:dyDescent="0.3">
      <c r="A40" s="1" t="s">
        <v>47</v>
      </c>
      <c r="I40" s="42"/>
    </row>
    <row r="41" spans="1:14" x14ac:dyDescent="0.3">
      <c r="I41" s="42"/>
    </row>
    <row r="42" spans="1:14" x14ac:dyDescent="0.3">
      <c r="I42" s="42"/>
    </row>
    <row r="45" spans="1:14" x14ac:dyDescent="0.3">
      <c r="A45" s="38" t="s">
        <v>186</v>
      </c>
      <c r="B45" s="166" t="s">
        <v>31</v>
      </c>
      <c r="C45" s="166"/>
      <c r="D45" s="166"/>
      <c r="E45" s="166"/>
      <c r="F45" s="166"/>
      <c r="G45" s="117"/>
      <c r="H45" s="117"/>
      <c r="I45" s="117"/>
    </row>
    <row r="46" spans="1:14" x14ac:dyDescent="0.3">
      <c r="A46" s="2" t="s">
        <v>189</v>
      </c>
      <c r="B46" s="166" t="s">
        <v>58</v>
      </c>
      <c r="C46" s="166"/>
      <c r="D46" s="166"/>
      <c r="E46" s="166"/>
      <c r="F46" s="166"/>
      <c r="G46" s="118"/>
      <c r="H46" s="15"/>
      <c r="I46" s="15"/>
      <c r="J46" s="15"/>
      <c r="K46" s="15"/>
      <c r="L46" s="15"/>
      <c r="M46" s="15"/>
      <c r="N46" s="15"/>
    </row>
    <row r="47" spans="1:14" x14ac:dyDescent="0.3">
      <c r="B47" s="119"/>
      <c r="C47" s="119"/>
      <c r="D47" s="119"/>
      <c r="E47" s="119"/>
      <c r="F47" s="119"/>
      <c r="G47" s="118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19"/>
      <c r="C48" s="119"/>
      <c r="D48" s="119"/>
      <c r="E48" s="119"/>
      <c r="F48" s="119"/>
      <c r="G48" s="118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19"/>
      <c r="C49" s="119"/>
      <c r="D49" s="119"/>
      <c r="E49" s="119"/>
      <c r="F49" s="119"/>
      <c r="G49" s="118"/>
      <c r="H49" s="15"/>
      <c r="I49" s="15"/>
      <c r="J49" s="164"/>
      <c r="K49" s="164"/>
      <c r="L49" s="164"/>
      <c r="M49" s="164"/>
      <c r="N49" s="164"/>
    </row>
    <row r="50" spans="1:14" ht="21" customHeight="1" x14ac:dyDescent="0.3">
      <c r="A50" s="2" t="s">
        <v>29</v>
      </c>
      <c r="B50" s="166" t="s">
        <v>44</v>
      </c>
      <c r="C50" s="166"/>
      <c r="D50" s="166"/>
      <c r="E50" s="166"/>
      <c r="F50" s="166"/>
      <c r="G50" s="23"/>
      <c r="H50" s="23"/>
      <c r="I50" s="23"/>
      <c r="K50" s="117"/>
      <c r="L50" s="117"/>
      <c r="M50" s="117"/>
      <c r="N50" s="117"/>
    </row>
    <row r="51" spans="1:14" ht="15" customHeight="1" x14ac:dyDescent="0.3">
      <c r="A51" s="2" t="s">
        <v>30</v>
      </c>
      <c r="B51" s="166" t="s">
        <v>45</v>
      </c>
      <c r="C51" s="166"/>
      <c r="D51" s="166"/>
      <c r="E51" s="166"/>
      <c r="F51" s="166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Reyes Alegria</cp:lastModifiedBy>
  <cp:lastPrinted>2022-06-01T14:52:43Z</cp:lastPrinted>
  <dcterms:created xsi:type="dcterms:W3CDTF">2018-07-04T16:50:20Z</dcterms:created>
  <dcterms:modified xsi:type="dcterms:W3CDTF">2022-06-06T22:20:15Z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