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2/"/>
    </mc:Choice>
  </mc:AlternateContent>
  <xr:revisionPtr revIDLastSave="0" documentId="8_{F6F364E3-7775-4282-8E32-E5F88EA26DF6}" xr6:coauthVersionLast="47" xr6:coauthVersionMax="47" xr10:uidLastSave="{00000000-0000-0000-0000-000000000000}"/>
  <bookViews>
    <workbookView xWindow="-120" yWindow="-120" windowWidth="29040" windowHeight="15840"/>
  </bookViews>
  <sheets>
    <sheet name="Balance Bolsa" sheetId="1" r:id="rId1"/>
    <sheet name="Resultado Bolsa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2" l="1"/>
  <c r="E28" i="2"/>
  <c r="E26" i="2"/>
  <c r="E23" i="2"/>
  <c r="E19" i="2"/>
  <c r="E18" i="2"/>
  <c r="E14" i="2"/>
  <c r="E15" i="2"/>
  <c r="E20" i="2"/>
  <c r="E27" i="2"/>
  <c r="E30" i="2"/>
  <c r="E12" i="2"/>
  <c r="E50" i="1"/>
  <c r="E41" i="1"/>
  <c r="E32" i="1"/>
  <c r="E18" i="1"/>
  <c r="E9" i="1"/>
  <c r="E44" i="1"/>
  <c r="E51" i="1"/>
  <c r="E29" i="1"/>
</calcChain>
</file>

<file path=xl/sharedStrings.xml><?xml version="1.0" encoding="utf-8"?>
<sst xmlns="http://schemas.openxmlformats.org/spreadsheetml/2006/main" count="134" uniqueCount="122">
  <si>
    <t>PENTAGONO S.A. DE C.V</t>
  </si>
  <si>
    <t>Paseo General Escalón</t>
  </si>
  <si>
    <t>C.Comercial Villas Españolas</t>
  </si>
  <si>
    <t>TEL. 22643363</t>
  </si>
  <si>
    <t>Estado de Situación Financiera al 30 de abril de 2022</t>
  </si>
  <si>
    <t>(En Dólares de los Estados Unidos de América)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</si>
  <si>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</si>
  <si>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</si>
  <si>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</si>
  <si>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</si>
  <si>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</si>
  <si>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</si>
  <si>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</si>
  <si>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</si>
  <si>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</si>
  <si>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</si>
  <si>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</si>
  <si>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</si>
  <si>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</si>
  <si>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</si>
  <si>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</si>
  <si>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</si>
  <si>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</si>
  <si>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</si>
  <si>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</si>
  <si>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</si>
  <si>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</si>
  <si>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</si>
  <si>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</si>
  <si>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</si>
  <si>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</si>
  <si>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</si>
  <si>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</si>
  <si>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</si>
  <si>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</si>
  <si>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</si>
  <si>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</si>
  <si>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</si>
  <si>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DEUDORES POR ARRENDAMIENTO LP</t>
  </si>
  <si>
    <t>1-2-09-00-00-00</t>
  </si>
  <si>
    <t>ACTIVOS EN GARANTIA</t>
  </si>
  <si>
    <t>1-2-10-00-00-00</t>
  </si>
  <si>
    <t>OTROS ACTIVOS NO CORRIENTES</t>
  </si>
  <si>
    <t>1-2-11-00-00-00</t>
  </si>
  <si>
    <t>PRESTAMOS A LARGO PLAZO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</si>
  <si>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</si>
  <si>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</si>
  <si>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</si>
  <si>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</si>
  <si>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</si>
  <si>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</si>
  <si>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</si>
  <si>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</si>
  <si>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</si>
  <si>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</si>
  <si>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</si>
  <si>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</si>
  <si>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</si>
  <si>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</si>
  <si>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</si>
  <si>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</si>
  <si>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</si>
  <si>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</si>
  <si>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</si>
  <si>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</si>
  <si>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</si>
  <si>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</si>
  <si>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</si>
  <si>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</si>
  <si>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</si>
  <si>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</si>
  <si>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</si>
  <si>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</si>
  <si>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</si>
  <si>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</si>
  <si>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</si>
  <si>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</si>
  <si>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</si>
  <si>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</si>
  <si>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</si>
  <si>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</si>
  <si>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</si>
  <si>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TOTAL PATRIMONIO DE LOS ACCIONISTAS</t>
  </si>
  <si>
    <t>TOTAL PASIVO Y PATRIMONIO</t>
  </si>
  <si>
    <t>Ing. Carlos Miguel Saca Silhy</t>
  </si>
  <si>
    <t>Luis Mauricio Pérez Ortiz</t>
  </si>
  <si>
    <t>Representante legal</t>
  </si>
  <si>
    <t xml:space="preserve"> Contador</t>
  </si>
  <si>
    <t>Inscripción No. 7233</t>
  </si>
  <si>
    <t>Tel. 22643363</t>
  </si>
  <si>
    <t>Estado de resultados del 01 de enero al 30 de abril de 2022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</si>
  <si>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</si>
  <si>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</si>
  <si>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</si>
  <si>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</si>
  <si>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</si>
  <si>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</si>
  <si>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</si>
  <si>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Menos: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</si>
  <si>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</si>
  <si>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</si>
  <si>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</si>
  <si>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</si>
  <si>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</si>
  <si>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</si>
  <si>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</si>
  <si>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</si>
  <si>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</si>
  <si>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</si>
  <si>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Mas:</t>
  </si>
  <si>
    <t>5-2-00-00-00-00</t>
  </si>
  <si>
    <t>INGRESOS NO DE OPERACIÓN</t>
  </si>
  <si>
    <t>5-2-01-00-00-00</t>
  </si>
  <si>
    <t>OTROS INGRESOS Y PRODUCTOS</t>
  </si>
  <si>
    <t>4-3-00-00-00-00</t>
  </si>
  <si>
    <t>GASTOS NO DE OPERACIÓN</t>
  </si>
  <si>
    <t>4-3-02-00-00-00</t>
  </si>
  <si>
    <t>OTROS GASTOS</t>
  </si>
  <si>
    <t>UTILIDAD ANTES DE RESERVA E IMPUESTO</t>
  </si>
  <si>
    <t>RESERVA LEGAL</t>
  </si>
  <si>
    <t>IMPUESTO SOBRE LA RENTA</t>
  </si>
  <si>
    <t>UTILIDAD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</si>
</sst>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(&quot;$&quot;* #,##0.00_);_(&quot;$&quot;* \(#,##0.00\);_(&quot;$&quot;* &quot;-&quot;??_);_(@_)"/>
    <numFmt numFmtId="172" formatCode="h\:mm\:ss\ AM/PM"/>
  </numFmts>
  <fonts count="11" x14ac:knownFonts="1">
    <font>
      <sz val="10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0" fontId="1" fillId="0" borderId="0" applyFont="0" applyFill="0" applyBorder="0" applyAlignment="0" applyProtection="0">
      <alignment vertical="top"/>
    </xf>
    <xf numFmtId="0" fontId="1" fillId="0" borderId="0">
      <alignment vertical="top"/>
    </xf>
  </cellStyleXfs>
  <cellXfs count="61">
    <xf numFmtId="0" fontId="0" fillId="0" borderId="0" xfId="0"/>
    <xf numFmtId="0" fontId="1" fillId="2" borderId="1" xfId="2" applyFill="1" applyBorder="1">
      <alignment vertical="top"/>
    </xf>
    <xf numFmtId="0" fontId="2" fillId="2" borderId="2" xfId="2" applyFont="1" applyFill="1" applyBorder="1" applyAlignment="1">
      <alignment horizontal="left" vertical="top"/>
    </xf>
    <xf numFmtId="0" fontId="1" fillId="2" borderId="2" xfId="2" applyFill="1" applyBorder="1">
      <alignment vertical="top"/>
    </xf>
    <xf numFmtId="0" fontId="1" fillId="2" borderId="3" xfId="2" applyFill="1" applyBorder="1">
      <alignment vertical="top"/>
    </xf>
    <xf numFmtId="0" fontId="1" fillId="0" borderId="0" xfId="2">
      <alignment vertical="top"/>
    </xf>
    <xf numFmtId="0" fontId="3" fillId="0" borderId="0" xfId="2" applyFont="1" applyAlignment="1">
      <alignment horizontal="right" vertical="top" wrapText="1" readingOrder="1"/>
    </xf>
    <xf numFmtId="14" fontId="3" fillId="0" borderId="0" xfId="2" applyNumberFormat="1" applyFont="1" applyAlignment="1">
      <alignment horizontal="left" vertical="top"/>
    </xf>
    <xf numFmtId="0" fontId="1" fillId="2" borderId="4" xfId="2" applyFill="1" applyBorder="1">
      <alignment vertical="top"/>
    </xf>
    <xf numFmtId="0" fontId="3" fillId="2" borderId="0" xfId="2" applyFont="1" applyFill="1" applyAlignment="1">
      <alignment horizontal="left" vertical="top"/>
    </xf>
    <xf numFmtId="0" fontId="1" fillId="2" borderId="0" xfId="2" applyFill="1">
      <alignment vertical="top"/>
    </xf>
    <xf numFmtId="0" fontId="1" fillId="2" borderId="5" xfId="2" applyFill="1" applyBorder="1">
      <alignment vertical="top"/>
    </xf>
    <xf numFmtId="172" fontId="3" fillId="0" borderId="0" xfId="2" applyNumberFormat="1" applyFont="1" applyAlignment="1">
      <alignment horizontal="left" vertical="top"/>
    </xf>
    <xf numFmtId="0" fontId="1" fillId="2" borderId="6" xfId="2" applyFill="1" applyBorder="1">
      <alignment vertical="top"/>
    </xf>
    <xf numFmtId="0" fontId="3" fillId="2" borderId="7" xfId="2" applyFont="1" applyFill="1" applyBorder="1" applyAlignment="1">
      <alignment horizontal="left" vertical="top"/>
    </xf>
    <xf numFmtId="0" fontId="1" fillId="2" borderId="7" xfId="2" applyFill="1" applyBorder="1">
      <alignment vertical="top"/>
    </xf>
    <xf numFmtId="0" fontId="4" fillId="2" borderId="8" xfId="2" applyFont="1" applyFill="1" applyBorder="1" applyAlignment="1">
      <alignment horizontal="left" vertical="top"/>
    </xf>
    <xf numFmtId="3" fontId="3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center" vertical="top"/>
    </xf>
    <xf numFmtId="0" fontId="7" fillId="0" borderId="0" xfId="2" applyFont="1">
      <alignment vertical="top"/>
    </xf>
    <xf numFmtId="0" fontId="7" fillId="0" borderId="0" xfId="2" applyFont="1" applyAlignment="1">
      <alignment horizontal="left" vertical="top"/>
    </xf>
    <xf numFmtId="4" fontId="7" fillId="0" borderId="0" xfId="2" applyNumberFormat="1" applyFont="1" applyAlignment="1">
      <alignment horizontal="right" vertical="top"/>
    </xf>
    <xf numFmtId="4" fontId="8" fillId="0" borderId="0" xfId="2" applyNumberFormat="1" applyFont="1" applyAlignment="1">
      <alignment horizontal="right" vertical="top"/>
    </xf>
    <xf numFmtId="0" fontId="8" fillId="0" borderId="0" xfId="2" applyFont="1">
      <alignment vertical="top"/>
    </xf>
    <xf numFmtId="0" fontId="8" fillId="0" borderId="0" xfId="2" applyFont="1" applyAlignment="1">
      <alignment horizontal="left" vertical="top"/>
    </xf>
    <xf numFmtId="4" fontId="8" fillId="0" borderId="0" xfId="2" applyNumberFormat="1" applyFont="1">
      <alignment vertical="top"/>
    </xf>
    <xf numFmtId="0" fontId="7" fillId="0" borderId="0" xfId="2" applyFont="1" applyAlignment="1">
      <alignment horizontal="left" wrapText="1"/>
    </xf>
    <xf numFmtId="4" fontId="7" fillId="0" borderId="0" xfId="2" applyNumberFormat="1" applyFont="1" applyAlignment="1">
      <alignment horizontal="right" wrapText="1"/>
    </xf>
    <xf numFmtId="4" fontId="7" fillId="0" borderId="9" xfId="2" applyNumberFormat="1" applyFont="1" applyBorder="1" applyAlignment="1">
      <alignment horizontal="right" wrapText="1"/>
    </xf>
    <xf numFmtId="4" fontId="1" fillId="0" borderId="0" xfId="2" applyNumberFormat="1">
      <alignment vertical="top"/>
    </xf>
    <xf numFmtId="4" fontId="7" fillId="0" borderId="0" xfId="2" applyNumberFormat="1" applyFont="1">
      <alignment vertical="top"/>
    </xf>
    <xf numFmtId="0" fontId="7" fillId="0" borderId="0" xfId="2" applyFont="1" applyAlignment="1">
      <alignment horizontal="left"/>
    </xf>
    <xf numFmtId="4" fontId="7" fillId="0" borderId="0" xfId="2" applyNumberFormat="1" applyFont="1" applyAlignment="1">
      <alignment horizontal="right"/>
    </xf>
    <xf numFmtId="4" fontId="7" fillId="0" borderId="10" xfId="2" applyNumberFormat="1" applyFont="1" applyBorder="1" applyAlignment="1">
      <alignment horizontal="right"/>
    </xf>
    <xf numFmtId="4" fontId="7" fillId="0" borderId="9" xfId="2" applyNumberFormat="1" applyFont="1" applyBorder="1" applyAlignment="1">
      <alignment horizontal="right"/>
    </xf>
    <xf numFmtId="0" fontId="1" fillId="0" borderId="0" xfId="2" applyAlignment="1">
      <alignment horizontal="left" vertical="top"/>
    </xf>
    <xf numFmtId="4" fontId="1" fillId="0" borderId="0" xfId="2" applyNumberFormat="1" applyAlignment="1">
      <alignment horizontal="right" vertical="top"/>
    </xf>
    <xf numFmtId="4" fontId="1" fillId="0" borderId="0" xfId="2" applyNumberFormat="1" applyAlignment="1">
      <alignment horizontal="center" vertical="top"/>
    </xf>
    <xf numFmtId="0" fontId="7" fillId="0" borderId="0" xfId="2" applyFont="1" applyAlignment="1">
      <alignment horizontal="right" vertical="top" wrapText="1" readingOrder="1"/>
    </xf>
    <xf numFmtId="0" fontId="2" fillId="2" borderId="0" xfId="2" applyFont="1" applyFill="1" applyAlignment="1">
      <alignment horizontal="left" vertical="top"/>
    </xf>
    <xf numFmtId="170" fontId="0" fillId="0" borderId="0" xfId="1" applyFont="1">
      <alignment vertical="top"/>
    </xf>
    <xf numFmtId="0" fontId="4" fillId="2" borderId="0" xfId="2" applyFont="1" applyFill="1" applyAlignment="1">
      <alignment horizontal="left" vertical="top"/>
    </xf>
    <xf numFmtId="170" fontId="8" fillId="0" borderId="0" xfId="1" applyFont="1">
      <alignment vertical="top"/>
    </xf>
    <xf numFmtId="4" fontId="8" fillId="0" borderId="7" xfId="2" applyNumberFormat="1" applyFont="1" applyBorder="1" applyAlignment="1">
      <alignment horizontal="right" vertical="top"/>
    </xf>
    <xf numFmtId="0" fontId="7" fillId="0" borderId="0" xfId="2" applyFont="1" applyAlignment="1">
      <alignment horizontal="left" vertical="center"/>
    </xf>
    <xf numFmtId="4" fontId="7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vertical="center"/>
    </xf>
    <xf numFmtId="4" fontId="7" fillId="0" borderId="9" xfId="2" applyNumberFormat="1" applyFont="1" applyBorder="1" applyAlignment="1">
      <alignment vertical="center"/>
    </xf>
    <xf numFmtId="0" fontId="1" fillId="0" borderId="0" xfId="2" applyFont="1">
      <alignment vertical="top"/>
    </xf>
    <xf numFmtId="0" fontId="1" fillId="0" borderId="0" xfId="2" applyFont="1" applyAlignment="1">
      <alignment horizontal="left" vertical="top"/>
    </xf>
    <xf numFmtId="0" fontId="1" fillId="0" borderId="0" xfId="2" applyFont="1" applyAlignment="1">
      <alignment horizontal="center" vertical="top"/>
    </xf>
    <xf numFmtId="0" fontId="9" fillId="0" borderId="0" xfId="0" applyFont="1"/>
    <xf numFmtId="0" fontId="10" fillId="0" borderId="0" xfId="2" applyFont="1">
      <alignment vertical="top"/>
    </xf>
    <xf numFmtId="0" fontId="10" fillId="0" borderId="0" xfId="2" applyFont="1" applyAlignment="1">
      <alignment horizontal="center" vertical="top"/>
    </xf>
    <xf numFmtId="0" fontId="0" fillId="0" borderId="0" xfId="0" applyFont="1"/>
    <xf numFmtId="0" fontId="5" fillId="0" borderId="7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10" fillId="0" borderId="0" xfId="2" applyFont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1" fillId="0" borderId="0" xfId="2" applyFont="1" applyAlignment="1">
      <alignment horizontal="center" vertical="top"/>
    </xf>
  </cellXfs>
  <cellStyles count="3">
    <cellStyle name="Moneda 4" xfId="1"/>
    <cellStyle name="Normal" xfId="0" builtinId="0"/>
    <cellStyle name="Normal 10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1027" name="Picture 1025">
          <a:extLst>
            <a:ext uri="{FF2B5EF4-FFF2-40B4-BE49-F238E27FC236}">
              <a16:creationId xmlns:a16="http://schemas.microsoft.com/office/drawing/2014/main" id="{1E365460-0143-550F-E27C-0035B9693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2051" name="Picture 1025">
          <a:extLst>
            <a:ext uri="{FF2B5EF4-FFF2-40B4-BE49-F238E27FC236}">
              <a16:creationId xmlns:a16="http://schemas.microsoft.com/office/drawing/2014/main" id="{423E07D4-993C-E025-B99E-0A32B81B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Abril%20%202022%20%20(B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"/>
      <sheetName val="Anexoresultado"/>
      <sheetName val="Resultado"/>
      <sheetName val="anexo balance"/>
      <sheetName val="Balance"/>
      <sheetName val="Abono por Aplicar"/>
      <sheetName val="ISR"/>
      <sheetName val="Balance Bolsa"/>
      <sheetName val="Resultado Bolsa"/>
    </sheetNames>
    <sheetDataSet>
      <sheetData sheetId="0"/>
      <sheetData sheetId="1"/>
      <sheetData sheetId="2">
        <row r="10">
          <cell r="E10">
            <v>617623.63</v>
          </cell>
        </row>
        <row r="12">
          <cell r="E12">
            <v>170302.97000000003</v>
          </cell>
        </row>
        <row r="16">
          <cell r="E16">
            <v>103436.72</v>
          </cell>
        </row>
        <row r="17">
          <cell r="E17">
            <v>230542.32</v>
          </cell>
        </row>
        <row r="20">
          <cell r="E20">
            <v>23324.66</v>
          </cell>
        </row>
        <row r="23">
          <cell r="E23">
            <v>13232.17</v>
          </cell>
        </row>
        <row r="25">
          <cell r="E25">
            <v>362.5</v>
          </cell>
        </row>
        <row r="27">
          <cell r="E27">
            <v>7202.064099999996</v>
          </cell>
        </row>
        <row r="30">
          <cell r="E30">
            <v>36725.536769999984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2:K76"/>
  <sheetViews>
    <sheetView showGridLines="0" tabSelected="1" showOutlineSymbols="0" view="pageBreakPreview" zoomScale="60" zoomScaleNormal="100" workbookViewId="0">
      <pane ySplit="6" topLeftCell="A7" activePane="bottomLeft" state="frozen"/>
      <selection pane="bottomLeft" activeCell="C8" sqref="C8"/>
    </sheetView>
  </sheetViews>
  <sheetFormatPr baseColWidth="10" defaultColWidth="6.85546875" defaultRowHeight="12.75" customHeight="1" x14ac:dyDescent="0.2"/>
  <cols>
    <col min="1" max="1" width="3.140625" style="5" customWidth="1"/>
    <col min="2" max="2" width="21.7109375" style="5" customWidth="1"/>
    <col min="3" max="3" width="47.7109375" style="5" customWidth="1"/>
    <col min="4" max="4" width="6.28515625" style="5" customWidth="1"/>
    <col min="5" max="5" width="16.28515625" style="5" customWidth="1"/>
    <col min="6" max="6" width="12.5703125" style="5" customWidth="1"/>
    <col min="7" max="7" width="11.7109375" style="5" customWidth="1"/>
    <col min="8" max="8" width="42.42578125" style="5" bestFit="1" customWidth="1"/>
    <col min="9" max="9" width="14.28515625" style="5" customWidth="1"/>
    <col min="10" max="16384" width="6.85546875" style="5"/>
  </cols>
  <sheetData>
    <row r="2" spans="2:11" ht="14.25" customHeight="1" x14ac:dyDescent="0.2">
      <c r="B2" s="1"/>
      <c r="C2" s="2" t="s">
        <v>0</v>
      </c>
      <c r="D2" s="3"/>
      <c r="E2" s="4"/>
      <c r="G2" s="6"/>
      <c r="H2" s="6"/>
      <c r="I2" s="7"/>
      <c r="J2" s="7"/>
    </row>
    <row r="3" spans="2:11" ht="16.5" customHeight="1" x14ac:dyDescent="0.2">
      <c r="B3" s="8"/>
      <c r="C3" s="9" t="s">
        <v>1</v>
      </c>
      <c r="D3" s="10"/>
      <c r="E3" s="11"/>
      <c r="G3" s="6"/>
      <c r="H3" s="6"/>
      <c r="I3" s="6"/>
      <c r="J3" s="12"/>
      <c r="K3" s="12"/>
    </row>
    <row r="4" spans="2:11" ht="18.75" customHeight="1" x14ac:dyDescent="0.2">
      <c r="B4" s="13"/>
      <c r="C4" s="14" t="s">
        <v>2</v>
      </c>
      <c r="D4" s="15"/>
      <c r="E4" s="16" t="s">
        <v>3</v>
      </c>
      <c r="G4" s="6"/>
      <c r="H4" s="6"/>
      <c r="I4" s="6"/>
      <c r="J4" s="17"/>
      <c r="K4" s="17"/>
    </row>
    <row r="5" spans="2:11" ht="20.25" customHeight="1" x14ac:dyDescent="0.25">
      <c r="B5" s="55" t="s">
        <v>4</v>
      </c>
      <c r="C5" s="55"/>
      <c r="D5" s="55"/>
      <c r="E5" s="55"/>
      <c r="F5" s="18"/>
    </row>
    <row r="6" spans="2:11" ht="13.5" customHeight="1" x14ac:dyDescent="0.2">
      <c r="B6" s="56" t="s">
        <v>5</v>
      </c>
      <c r="C6" s="56"/>
      <c r="D6" s="56"/>
      <c r="E6" s="56"/>
      <c r="F6" s="18"/>
    </row>
    <row r="7" spans="2:11" ht="11.25" customHeight="1" x14ac:dyDescent="0.2"/>
    <row r="8" spans="2:11" x14ac:dyDescent="0.2">
      <c r="B8" s="19" t="s">
        <v>6</v>
      </c>
      <c r="C8" s="20" t="s">
        <v>7</v>
      </c>
      <c r="D8" s="21"/>
      <c r="E8" s="21"/>
      <c r="F8" s="22"/>
    </row>
    <row r="9" spans="2:11" x14ac:dyDescent="0.2">
      <c r="B9" s="19" t="s">
        <v>8</v>
      </c>
      <c r="C9" s="20" t="s">
        <v>9</v>
      </c>
      <c r="D9" s="21"/>
      <c r="E9" s="21">
        <f>SUM(E10:E16)</f>
        <v>10207064.749999998</v>
      </c>
      <c r="F9" s="22"/>
    </row>
    <row r="10" spans="2:11" x14ac:dyDescent="0.2">
      <c r="B10" s="23" t="s">
        <v>10</v>
      </c>
      <c r="C10" s="24" t="s">
        <v>11</v>
      </c>
      <c r="D10" s="22"/>
      <c r="E10" s="25">
        <v>689329.38</v>
      </c>
      <c r="F10" s="22"/>
    </row>
    <row r="11" spans="2:11" x14ac:dyDescent="0.2">
      <c r="B11" s="23" t="s">
        <v>12</v>
      </c>
      <c r="C11" s="24" t="s">
        <v>13</v>
      </c>
      <c r="D11" s="22"/>
      <c r="E11" s="25">
        <v>43698.450000000004</v>
      </c>
      <c r="F11" s="22"/>
    </row>
    <row r="12" spans="2:11" x14ac:dyDescent="0.2">
      <c r="B12" s="23" t="s">
        <v>14</v>
      </c>
      <c r="C12" s="24" t="s">
        <v>15</v>
      </c>
      <c r="D12" s="22"/>
      <c r="E12" s="25">
        <v>6231539.9899999993</v>
      </c>
      <c r="F12" s="22"/>
    </row>
    <row r="13" spans="2:11" x14ac:dyDescent="0.2">
      <c r="B13" s="23" t="s">
        <v>16</v>
      </c>
      <c r="C13" s="24" t="s">
        <v>17</v>
      </c>
      <c r="D13" s="22"/>
      <c r="E13" s="25">
        <v>56387.99</v>
      </c>
      <c r="F13" s="22"/>
    </row>
    <row r="14" spans="2:11" x14ac:dyDescent="0.2">
      <c r="B14" s="23" t="s">
        <v>18</v>
      </c>
      <c r="C14" s="24" t="s">
        <v>19</v>
      </c>
      <c r="D14" s="22"/>
      <c r="E14" s="25">
        <v>2536386.09</v>
      </c>
      <c r="F14" s="22"/>
    </row>
    <row r="15" spans="2:11" x14ac:dyDescent="0.2">
      <c r="B15" s="23" t="s">
        <v>20</v>
      </c>
      <c r="C15" s="24" t="s">
        <v>21</v>
      </c>
      <c r="D15" s="22"/>
      <c r="E15" s="25">
        <v>58306.499999999993</v>
      </c>
      <c r="F15" s="22"/>
    </row>
    <row r="16" spans="2:11" x14ac:dyDescent="0.2">
      <c r="B16" s="23" t="s">
        <v>22</v>
      </c>
      <c r="C16" s="24" t="s">
        <v>23</v>
      </c>
      <c r="D16" s="22"/>
      <c r="E16" s="25">
        <v>591416.35000000009</v>
      </c>
      <c r="F16" s="22"/>
    </row>
    <row r="17" spans="2:9" x14ac:dyDescent="0.2">
      <c r="B17" s="23"/>
      <c r="C17" s="24"/>
      <c r="D17" s="22"/>
      <c r="E17" s="23"/>
      <c r="F17" s="22"/>
    </row>
    <row r="18" spans="2:9" x14ac:dyDescent="0.2">
      <c r="B18" s="19" t="s">
        <v>24</v>
      </c>
      <c r="C18" s="20" t="s">
        <v>25</v>
      </c>
      <c r="D18" s="21"/>
      <c r="E18" s="21">
        <f>SUM(E19:E28)</f>
        <v>2301345.3000000003</v>
      </c>
      <c r="F18" s="22"/>
    </row>
    <row r="19" spans="2:9" x14ac:dyDescent="0.2">
      <c r="B19" s="23" t="s">
        <v>26</v>
      </c>
      <c r="C19" s="24" t="s">
        <v>27</v>
      </c>
      <c r="D19" s="22"/>
      <c r="E19" s="25">
        <v>91317.699999999968</v>
      </c>
      <c r="F19" s="22"/>
    </row>
    <row r="20" spans="2:9" x14ac:dyDescent="0.2">
      <c r="B20" s="23" t="s">
        <v>28</v>
      </c>
      <c r="C20" s="24" t="s">
        <v>29</v>
      </c>
      <c r="D20" s="22"/>
      <c r="E20" s="25">
        <v>1027221.91</v>
      </c>
      <c r="F20" s="22"/>
    </row>
    <row r="21" spans="2:9" x14ac:dyDescent="0.2">
      <c r="B21" s="23" t="s">
        <v>30</v>
      </c>
      <c r="C21" s="24" t="s">
        <v>31</v>
      </c>
      <c r="D21" s="22"/>
      <c r="E21" s="25">
        <v>33011.959999999992</v>
      </c>
      <c r="F21" s="22"/>
    </row>
    <row r="22" spans="2:9" x14ac:dyDescent="0.2">
      <c r="B22" s="23" t="s">
        <v>32</v>
      </c>
      <c r="C22" s="24" t="s">
        <v>33</v>
      </c>
      <c r="D22" s="22"/>
      <c r="E22" s="25">
        <v>5714.29</v>
      </c>
      <c r="F22" s="22"/>
    </row>
    <row r="23" spans="2:9" x14ac:dyDescent="0.2">
      <c r="B23" s="23" t="s">
        <v>34</v>
      </c>
      <c r="C23" s="24" t="s">
        <v>35</v>
      </c>
      <c r="D23" s="22"/>
      <c r="E23" s="25">
        <v>44372.659999999996</v>
      </c>
      <c r="F23" s="22"/>
    </row>
    <row r="24" spans="2:9" x14ac:dyDescent="0.2">
      <c r="B24" s="23" t="s">
        <v>36</v>
      </c>
      <c r="C24" s="24" t="s">
        <v>37</v>
      </c>
      <c r="D24" s="22"/>
      <c r="E24" s="25">
        <v>0</v>
      </c>
      <c r="F24" s="22"/>
    </row>
    <row r="25" spans="2:9" x14ac:dyDescent="0.2">
      <c r="B25" s="23" t="s">
        <v>36</v>
      </c>
      <c r="C25" s="24" t="s">
        <v>38</v>
      </c>
      <c r="D25" s="22"/>
      <c r="E25" s="25">
        <v>229719.29</v>
      </c>
      <c r="F25" s="22"/>
    </row>
    <row r="26" spans="2:9" x14ac:dyDescent="0.2">
      <c r="B26" s="23" t="s">
        <v>39</v>
      </c>
      <c r="C26" s="24" t="s">
        <v>40</v>
      </c>
      <c r="D26" s="22"/>
      <c r="E26" s="25">
        <v>3075</v>
      </c>
      <c r="F26" s="22"/>
    </row>
    <row r="27" spans="2:9" x14ac:dyDescent="0.2">
      <c r="B27" s="23" t="s">
        <v>41</v>
      </c>
      <c r="C27" s="24" t="s">
        <v>42</v>
      </c>
      <c r="D27" s="22"/>
      <c r="E27" s="25">
        <v>236407.85</v>
      </c>
      <c r="F27" s="22"/>
    </row>
    <row r="28" spans="2:9" x14ac:dyDescent="0.2">
      <c r="B28" s="23" t="s">
        <v>43</v>
      </c>
      <c r="C28" s="24" t="s">
        <v>44</v>
      </c>
      <c r="D28" s="22"/>
      <c r="E28" s="25">
        <v>630504.64</v>
      </c>
      <c r="F28" s="22"/>
    </row>
    <row r="29" spans="2:9" ht="16.5" customHeight="1" thickBot="1" x14ac:dyDescent="0.25">
      <c r="B29" s="23"/>
      <c r="C29" s="26" t="s">
        <v>45</v>
      </c>
      <c r="D29" s="27" t="s">
        <v>46</v>
      </c>
      <c r="E29" s="28">
        <f>E9+E18</f>
        <v>12508410.049999999</v>
      </c>
      <c r="F29" s="22"/>
      <c r="G29" s="22"/>
    </row>
    <row r="30" spans="2:9" ht="13.5" thickTop="1" x14ac:dyDescent="0.2">
      <c r="B30" s="23"/>
      <c r="C30" s="24"/>
      <c r="D30" s="22"/>
      <c r="E30" s="25"/>
      <c r="F30" s="22"/>
    </row>
    <row r="31" spans="2:9" x14ac:dyDescent="0.2">
      <c r="B31" s="19" t="s">
        <v>47</v>
      </c>
      <c r="C31" s="20" t="s">
        <v>48</v>
      </c>
      <c r="D31" s="21"/>
      <c r="E31" s="23"/>
      <c r="F31" s="22"/>
    </row>
    <row r="32" spans="2:9" x14ac:dyDescent="0.2">
      <c r="B32" s="19" t="s">
        <v>49</v>
      </c>
      <c r="C32" s="20" t="s">
        <v>50</v>
      </c>
      <c r="D32" s="21"/>
      <c r="E32" s="21">
        <f>SUM(E33:E39)</f>
        <v>5502408.5567700006</v>
      </c>
      <c r="F32" s="22"/>
      <c r="I32" s="29"/>
    </row>
    <row r="33" spans="2:7" x14ac:dyDescent="0.2">
      <c r="B33" s="23" t="s">
        <v>51</v>
      </c>
      <c r="C33" s="24" t="s">
        <v>52</v>
      </c>
      <c r="D33" s="22"/>
      <c r="E33" s="25">
        <v>5339940.7100000009</v>
      </c>
      <c r="F33" s="22"/>
    </row>
    <row r="34" spans="2:7" x14ac:dyDescent="0.2">
      <c r="B34" s="23" t="s">
        <v>53</v>
      </c>
      <c r="C34" s="24" t="s">
        <v>54</v>
      </c>
      <c r="D34" s="22"/>
      <c r="E34" s="25">
        <v>73103.510000000009</v>
      </c>
      <c r="F34" s="22"/>
    </row>
    <row r="35" spans="2:7" x14ac:dyDescent="0.2">
      <c r="B35" s="23" t="s">
        <v>55</v>
      </c>
      <c r="C35" s="24" t="s">
        <v>56</v>
      </c>
      <c r="D35" s="22"/>
      <c r="E35" s="25">
        <v>7762.71</v>
      </c>
      <c r="F35" s="22"/>
    </row>
    <row r="36" spans="2:7" x14ac:dyDescent="0.2">
      <c r="B36" s="23" t="s">
        <v>57</v>
      </c>
      <c r="C36" s="24" t="s">
        <v>58</v>
      </c>
      <c r="D36" s="22"/>
      <c r="E36" s="25">
        <v>39472.42</v>
      </c>
      <c r="F36" s="22"/>
    </row>
    <row r="37" spans="2:7" x14ac:dyDescent="0.2">
      <c r="B37" s="23" t="s">
        <v>59</v>
      </c>
      <c r="C37" s="24" t="s">
        <v>60</v>
      </c>
      <c r="D37" s="22"/>
      <c r="E37" s="25">
        <v>19165.626769999981</v>
      </c>
      <c r="F37" s="22"/>
    </row>
    <row r="38" spans="2:7" x14ac:dyDescent="0.2">
      <c r="B38" s="23" t="s">
        <v>61</v>
      </c>
      <c r="C38" s="24" t="s">
        <v>62</v>
      </c>
      <c r="D38" s="22"/>
      <c r="E38" s="25">
        <v>19289.93</v>
      </c>
      <c r="F38" s="22"/>
    </row>
    <row r="39" spans="2:7" x14ac:dyDescent="0.2">
      <c r="B39" s="23" t="s">
        <v>63</v>
      </c>
      <c r="C39" s="24" t="s">
        <v>64</v>
      </c>
      <c r="D39" s="22"/>
      <c r="E39" s="25">
        <v>3673.65</v>
      </c>
      <c r="F39" s="22"/>
    </row>
    <row r="40" spans="2:7" x14ac:dyDescent="0.2">
      <c r="B40" s="23"/>
      <c r="C40" s="24"/>
      <c r="D40" s="22"/>
      <c r="E40" s="25"/>
      <c r="F40" s="22"/>
    </row>
    <row r="41" spans="2:7" x14ac:dyDescent="0.2">
      <c r="B41" s="19" t="s">
        <v>65</v>
      </c>
      <c r="C41" s="20" t="s">
        <v>66</v>
      </c>
      <c r="D41" s="21"/>
      <c r="E41" s="30">
        <f>+E42+E43</f>
        <v>2484234.7199999997</v>
      </c>
      <c r="F41" s="22"/>
    </row>
    <row r="42" spans="2:7" x14ac:dyDescent="0.2">
      <c r="B42" s="23" t="s">
        <v>67</v>
      </c>
      <c r="C42" s="24" t="s">
        <v>68</v>
      </c>
      <c r="D42" s="22"/>
      <c r="E42" s="25">
        <v>2412113.7799999998</v>
      </c>
      <c r="F42" s="22"/>
    </row>
    <row r="43" spans="2:7" x14ac:dyDescent="0.2">
      <c r="B43" s="23" t="s">
        <v>69</v>
      </c>
      <c r="C43" s="24" t="s">
        <v>70</v>
      </c>
      <c r="D43" s="22"/>
      <c r="E43" s="25">
        <v>72120.94</v>
      </c>
      <c r="F43" s="22"/>
    </row>
    <row r="44" spans="2:7" ht="16.5" customHeight="1" x14ac:dyDescent="0.2">
      <c r="B44" s="23"/>
      <c r="C44" s="31" t="s">
        <v>71</v>
      </c>
      <c r="D44" s="32"/>
      <c r="E44" s="33">
        <f>E32+E41</f>
        <v>7986643.2767700003</v>
      </c>
      <c r="F44" s="22"/>
      <c r="G44" s="29"/>
    </row>
    <row r="45" spans="2:7" x14ac:dyDescent="0.2">
      <c r="B45" s="19" t="s">
        <v>72</v>
      </c>
      <c r="C45" s="20" t="s">
        <v>73</v>
      </c>
      <c r="D45" s="22"/>
      <c r="E45" s="25"/>
      <c r="F45" s="22"/>
    </row>
    <row r="46" spans="2:7" x14ac:dyDescent="0.2">
      <c r="B46" s="19" t="s">
        <v>74</v>
      </c>
      <c r="C46" s="20" t="s">
        <v>75</v>
      </c>
      <c r="D46" s="21"/>
      <c r="E46" s="25"/>
      <c r="F46" s="22"/>
    </row>
    <row r="47" spans="2:7" x14ac:dyDescent="0.2">
      <c r="B47" s="23" t="s">
        <v>76</v>
      </c>
      <c r="C47" s="24" t="s">
        <v>77</v>
      </c>
      <c r="D47" s="22"/>
      <c r="E47" s="25">
        <v>2002400</v>
      </c>
      <c r="F47" s="22"/>
    </row>
    <row r="48" spans="2:7" x14ac:dyDescent="0.2">
      <c r="B48" s="23" t="s">
        <v>78</v>
      </c>
      <c r="C48" s="24" t="s">
        <v>79</v>
      </c>
      <c r="D48" s="22"/>
      <c r="E48" s="25">
        <v>1746872.7391299999</v>
      </c>
      <c r="F48" s="22"/>
    </row>
    <row r="49" spans="2:6" x14ac:dyDescent="0.2">
      <c r="B49" s="23" t="s">
        <v>80</v>
      </c>
      <c r="C49" s="24" t="s">
        <v>81</v>
      </c>
      <c r="D49" s="22"/>
      <c r="E49" s="25">
        <v>772494.03410000005</v>
      </c>
      <c r="F49" s="22"/>
    </row>
    <row r="50" spans="2:6" ht="16.5" customHeight="1" x14ac:dyDescent="0.2">
      <c r="B50" s="23"/>
      <c r="C50" s="31" t="s">
        <v>82</v>
      </c>
      <c r="D50" s="32"/>
      <c r="E50" s="33">
        <f>SUM(E47:E49)</f>
        <v>4521766.7732299995</v>
      </c>
      <c r="F50" s="22"/>
    </row>
    <row r="51" spans="2:6" ht="16.5" customHeight="1" thickBot="1" x14ac:dyDescent="0.25">
      <c r="B51" s="23"/>
      <c r="C51" s="31" t="s">
        <v>83</v>
      </c>
      <c r="D51" s="32" t="s">
        <v>46</v>
      </c>
      <c r="E51" s="34">
        <f>E44+E50</f>
        <v>12508410.050000001</v>
      </c>
      <c r="F51" s="22"/>
    </row>
    <row r="52" spans="2:6" ht="13.5" thickTop="1" x14ac:dyDescent="0.2">
      <c r="B52" s="23"/>
      <c r="C52" s="24"/>
      <c r="D52" s="22"/>
      <c r="E52" s="22"/>
      <c r="F52" s="22"/>
    </row>
    <row r="53" spans="2:6" x14ac:dyDescent="0.2">
      <c r="B53" s="23"/>
      <c r="C53" s="24"/>
      <c r="D53" s="22"/>
      <c r="E53" s="25"/>
      <c r="F53" s="22"/>
    </row>
    <row r="54" spans="2:6" x14ac:dyDescent="0.2">
      <c r="B54" s="23"/>
      <c r="C54" s="24"/>
      <c r="D54" s="22"/>
      <c r="E54" s="25"/>
      <c r="F54" s="22"/>
    </row>
    <row r="55" spans="2:6" x14ac:dyDescent="0.2">
      <c r="B55" s="23"/>
      <c r="C55" s="24"/>
      <c r="D55" s="22"/>
      <c r="E55" s="25"/>
      <c r="F55" s="22"/>
    </row>
    <row r="56" spans="2:6" x14ac:dyDescent="0.2">
      <c r="B56" s="23"/>
      <c r="C56" s="24"/>
      <c r="D56" s="22"/>
      <c r="E56" s="25"/>
      <c r="F56" s="22"/>
    </row>
    <row r="57" spans="2:6" x14ac:dyDescent="0.2">
      <c r="B57" s="23"/>
      <c r="C57" s="24"/>
      <c r="D57" s="22"/>
      <c r="E57" s="25"/>
      <c r="F57" s="22"/>
    </row>
    <row r="58" spans="2:6" x14ac:dyDescent="0.2">
      <c r="B58" s="23"/>
      <c r="C58" s="24"/>
      <c r="D58" s="22"/>
      <c r="E58" s="22"/>
      <c r="F58" s="22"/>
    </row>
    <row r="59" spans="2:6" x14ac:dyDescent="0.2">
      <c r="B59" s="23"/>
      <c r="C59" s="24"/>
      <c r="D59" s="22"/>
      <c r="E59" s="22"/>
      <c r="F59" s="22"/>
    </row>
    <row r="60" spans="2:6" x14ac:dyDescent="0.2">
      <c r="B60" s="23"/>
      <c r="C60" s="24"/>
      <c r="D60" s="22"/>
      <c r="E60" s="22"/>
      <c r="F60" s="22"/>
    </row>
    <row r="61" spans="2:6" ht="14.25" x14ac:dyDescent="0.2">
      <c r="B61" s="51" t="s">
        <v>84</v>
      </c>
      <c r="C61" s="52"/>
      <c r="D61" s="57" t="s">
        <v>85</v>
      </c>
      <c r="E61" s="57"/>
      <c r="F61" s="57"/>
    </row>
    <row r="62" spans="2:6" ht="14.25" x14ac:dyDescent="0.2">
      <c r="B62" s="53" t="s">
        <v>86</v>
      </c>
      <c r="C62" s="52"/>
      <c r="D62" s="57" t="s">
        <v>87</v>
      </c>
      <c r="E62" s="57"/>
      <c r="F62" s="57"/>
    </row>
    <row r="63" spans="2:6" ht="14.25" x14ac:dyDescent="0.2">
      <c r="B63" s="52"/>
      <c r="C63" s="52"/>
      <c r="D63" s="57" t="s">
        <v>88</v>
      </c>
      <c r="E63" s="57"/>
      <c r="F63" s="57"/>
    </row>
    <row r="64" spans="2:6" x14ac:dyDescent="0.2">
      <c r="C64" s="35"/>
      <c r="D64" s="36"/>
      <c r="E64" s="37"/>
      <c r="F64" s="36"/>
    </row>
    <row r="65" spans="2:6" x14ac:dyDescent="0.2">
      <c r="B65" s="23"/>
      <c r="C65" s="24"/>
      <c r="D65" s="22"/>
      <c r="E65" s="22"/>
      <c r="F65" s="22"/>
    </row>
    <row r="66" spans="2:6" x14ac:dyDescent="0.2">
      <c r="B66" s="23"/>
      <c r="C66" s="24"/>
      <c r="D66" s="22"/>
      <c r="E66" s="22"/>
      <c r="F66" s="22"/>
    </row>
    <row r="67" spans="2:6" x14ac:dyDescent="0.2">
      <c r="B67" s="23"/>
      <c r="C67" s="24"/>
      <c r="D67" s="22"/>
      <c r="E67" s="22"/>
      <c r="F67" s="22"/>
    </row>
    <row r="68" spans="2:6" x14ac:dyDescent="0.2">
      <c r="B68" s="23"/>
      <c r="C68" s="24"/>
      <c r="D68" s="22"/>
      <c r="E68" s="22"/>
      <c r="F68" s="22"/>
    </row>
    <row r="69" spans="2:6" x14ac:dyDescent="0.2">
      <c r="B69" s="23"/>
      <c r="C69" s="24"/>
      <c r="D69" s="22"/>
      <c r="E69" s="22"/>
      <c r="F69" s="22"/>
    </row>
    <row r="70" spans="2:6" x14ac:dyDescent="0.2">
      <c r="B70" s="23"/>
      <c r="C70" s="24"/>
      <c r="D70" s="22"/>
      <c r="E70" s="22"/>
      <c r="F70" s="22"/>
    </row>
    <row r="71" spans="2:6" x14ac:dyDescent="0.2">
      <c r="B71" s="23"/>
      <c r="C71" s="24"/>
      <c r="D71" s="22"/>
      <c r="E71" s="22"/>
      <c r="F71" s="22"/>
    </row>
    <row r="72" spans="2:6" x14ac:dyDescent="0.2">
      <c r="B72" s="23"/>
      <c r="C72" s="24"/>
      <c r="D72" s="22"/>
      <c r="E72" s="22"/>
      <c r="F72" s="22"/>
    </row>
    <row r="73" spans="2:6" x14ac:dyDescent="0.2">
      <c r="B73" s="23"/>
      <c r="C73" s="24"/>
      <c r="D73" s="22"/>
      <c r="E73" s="22"/>
      <c r="F73" s="22"/>
    </row>
    <row r="74" spans="2:6" x14ac:dyDescent="0.2">
      <c r="B74" s="23"/>
      <c r="C74" s="24"/>
      <c r="D74" s="22"/>
      <c r="E74" s="22"/>
      <c r="F74" s="22"/>
    </row>
    <row r="75" spans="2:6" ht="9" customHeight="1" x14ac:dyDescent="0.2">
      <c r="B75" s="23"/>
      <c r="C75" s="23"/>
      <c r="D75" s="23"/>
      <c r="E75" s="23"/>
      <c r="F75" s="23"/>
    </row>
    <row r="76" spans="2:6" ht="12.75" customHeight="1" x14ac:dyDescent="0.2">
      <c r="B76" s="38"/>
      <c r="C76" s="38"/>
      <c r="D76" s="22"/>
      <c r="E76" s="22"/>
      <c r="F76" s="23"/>
    </row>
  </sheetData>
  <mergeCells count="5">
    <mergeCell ref="B5:E5"/>
    <mergeCell ref="B6:E6"/>
    <mergeCell ref="D61:F61"/>
    <mergeCell ref="D62:F62"/>
    <mergeCell ref="D63:F63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G42"/>
  <sheetViews>
    <sheetView workbookViewId="0">
      <selection activeCell="C16" sqref="C16"/>
    </sheetView>
  </sheetViews>
  <sheetFormatPr baseColWidth="10" defaultRowHeight="12.75" x14ac:dyDescent="0.2"/>
  <cols>
    <col min="1" max="1" width="4.28515625" style="5" customWidth="1"/>
    <col min="2" max="2" width="19.7109375" style="5" customWidth="1"/>
    <col min="3" max="3" width="45.7109375" style="5" customWidth="1"/>
    <col min="4" max="4" width="9.140625" style="5" customWidth="1"/>
    <col min="5" max="5" width="14.5703125" style="5" customWidth="1"/>
    <col min="6" max="6" width="14.42578125" style="5" bestFit="1" customWidth="1"/>
    <col min="7" max="7" width="17.85546875" style="40" bestFit="1" customWidth="1"/>
    <col min="8" max="16384" width="11.42578125" style="5"/>
  </cols>
  <sheetData>
    <row r="3" spans="2:6" ht="16.5" x14ac:dyDescent="0.2">
      <c r="B3" s="10"/>
      <c r="C3" s="39" t="s">
        <v>0</v>
      </c>
      <c r="D3" s="39"/>
      <c r="E3" s="10"/>
    </row>
    <row r="4" spans="2:6" ht="14.25" x14ac:dyDescent="0.2">
      <c r="B4" s="10"/>
      <c r="C4" s="9" t="s">
        <v>1</v>
      </c>
      <c r="D4" s="9"/>
      <c r="E4" s="10"/>
    </row>
    <row r="5" spans="2:6" ht="14.25" x14ac:dyDescent="0.2">
      <c r="B5" s="10"/>
      <c r="C5" s="9" t="s">
        <v>2</v>
      </c>
      <c r="D5" s="9"/>
      <c r="E5" s="41" t="s">
        <v>89</v>
      </c>
    </row>
    <row r="7" spans="2:6" ht="15" x14ac:dyDescent="0.2">
      <c r="B7" s="58" t="s">
        <v>90</v>
      </c>
      <c r="C7" s="58"/>
      <c r="D7" s="58"/>
      <c r="E7" s="58"/>
    </row>
    <row r="8" spans="2:6" x14ac:dyDescent="0.2">
      <c r="B8" s="59" t="s">
        <v>91</v>
      </c>
      <c r="C8" s="59"/>
      <c r="D8" s="59"/>
      <c r="E8" s="59"/>
    </row>
    <row r="10" spans="2:6" x14ac:dyDescent="0.2">
      <c r="B10" s="19" t="s">
        <v>92</v>
      </c>
      <c r="C10" s="20" t="s">
        <v>93</v>
      </c>
      <c r="D10" s="20"/>
      <c r="E10" s="22"/>
      <c r="F10" s="42"/>
    </row>
    <row r="11" spans="2:6" x14ac:dyDescent="0.2">
      <c r="B11" s="19" t="s">
        <v>94</v>
      </c>
      <c r="C11" s="20" t="s">
        <v>95</v>
      </c>
      <c r="D11" s="20"/>
      <c r="E11" s="22"/>
      <c r="F11" s="42"/>
    </row>
    <row r="12" spans="2:6" x14ac:dyDescent="0.2">
      <c r="B12" s="23" t="s">
        <v>96</v>
      </c>
      <c r="C12" s="24" t="s">
        <v>97</v>
      </c>
      <c r="D12" s="24"/>
      <c r="E12" s="22">
        <f>[1]Resultado!E10</f>
        <v>617623.63</v>
      </c>
      <c r="F12" s="42"/>
    </row>
    <row r="13" spans="2:6" x14ac:dyDescent="0.2">
      <c r="B13" s="23"/>
      <c r="C13" s="24" t="s">
        <v>98</v>
      </c>
      <c r="D13" s="24"/>
      <c r="E13" s="22"/>
      <c r="F13" s="23"/>
    </row>
    <row r="14" spans="2:6" x14ac:dyDescent="0.2">
      <c r="B14" s="23" t="s">
        <v>99</v>
      </c>
      <c r="C14" s="24" t="s">
        <v>100</v>
      </c>
      <c r="D14" s="24"/>
      <c r="E14" s="43">
        <f>[1]Resultado!E12</f>
        <v>170302.97000000003</v>
      </c>
      <c r="F14" s="42"/>
    </row>
    <row r="15" spans="2:6" ht="16.5" customHeight="1" x14ac:dyDescent="0.2">
      <c r="B15" s="23"/>
      <c r="C15" s="44" t="s">
        <v>101</v>
      </c>
      <c r="D15" s="44"/>
      <c r="E15" s="45">
        <f>E12-E14</f>
        <v>447320.66</v>
      </c>
      <c r="F15" s="23"/>
    </row>
    <row r="16" spans="2:6" x14ac:dyDescent="0.2">
      <c r="B16" s="23"/>
      <c r="C16" s="24" t="s">
        <v>98</v>
      </c>
      <c r="D16" s="24"/>
      <c r="E16" s="22"/>
      <c r="F16" s="23"/>
    </row>
    <row r="17" spans="2:6" x14ac:dyDescent="0.2">
      <c r="B17" s="19" t="s">
        <v>102</v>
      </c>
      <c r="C17" s="20" t="s">
        <v>103</v>
      </c>
      <c r="D17" s="20"/>
      <c r="E17" s="22"/>
      <c r="F17" s="42"/>
    </row>
    <row r="18" spans="2:6" x14ac:dyDescent="0.2">
      <c r="B18" s="23" t="s">
        <v>104</v>
      </c>
      <c r="C18" s="24" t="s">
        <v>105</v>
      </c>
      <c r="D18" s="24"/>
      <c r="E18" s="22">
        <f>[1]Resultado!E16</f>
        <v>103436.72</v>
      </c>
      <c r="F18" s="42"/>
    </row>
    <row r="19" spans="2:6" x14ac:dyDescent="0.2">
      <c r="B19" s="23" t="s">
        <v>106</v>
      </c>
      <c r="C19" s="24" t="s">
        <v>107</v>
      </c>
      <c r="D19" s="24"/>
      <c r="E19" s="43">
        <f>[1]Resultado!E17+[1]Resultado!E20</f>
        <v>253866.98</v>
      </c>
      <c r="F19" s="42"/>
    </row>
    <row r="20" spans="2:6" ht="16.5" customHeight="1" x14ac:dyDescent="0.2">
      <c r="B20" s="23"/>
      <c r="C20" s="44" t="s">
        <v>108</v>
      </c>
      <c r="D20" s="44"/>
      <c r="E20" s="45">
        <f>E15-E18-E19</f>
        <v>90016.959999999934</v>
      </c>
      <c r="F20" s="23"/>
    </row>
    <row r="21" spans="2:6" x14ac:dyDescent="0.2">
      <c r="B21" s="23"/>
      <c r="C21" s="24" t="s">
        <v>109</v>
      </c>
      <c r="D21" s="24"/>
      <c r="E21" s="22"/>
      <c r="F21" s="42"/>
    </row>
    <row r="22" spans="2:6" x14ac:dyDescent="0.2">
      <c r="B22" s="23" t="s">
        <v>110</v>
      </c>
      <c r="C22" s="24" t="s">
        <v>111</v>
      </c>
      <c r="D22" s="24"/>
      <c r="E22" s="22"/>
      <c r="F22" s="23"/>
    </row>
    <row r="23" spans="2:6" x14ac:dyDescent="0.2">
      <c r="B23" s="23" t="s">
        <v>112</v>
      </c>
      <c r="C23" s="24" t="s">
        <v>113</v>
      </c>
      <c r="D23" s="24"/>
      <c r="E23" s="22">
        <f>[1]Resultado!E23</f>
        <v>13232.17</v>
      </c>
      <c r="F23" s="42"/>
    </row>
    <row r="24" spans="2:6" x14ac:dyDescent="0.2">
      <c r="B24" s="23"/>
      <c r="C24" s="24" t="s">
        <v>98</v>
      </c>
      <c r="D24" s="24"/>
      <c r="E24" s="22"/>
      <c r="F24" s="23"/>
    </row>
    <row r="25" spans="2:6" x14ac:dyDescent="0.2">
      <c r="B25" s="23" t="s">
        <v>114</v>
      </c>
      <c r="C25" s="24" t="s">
        <v>115</v>
      </c>
      <c r="D25" s="24"/>
      <c r="E25" s="22"/>
      <c r="F25" s="23"/>
    </row>
    <row r="26" spans="2:6" x14ac:dyDescent="0.2">
      <c r="B26" s="23" t="s">
        <v>116</v>
      </c>
      <c r="C26" s="24" t="s">
        <v>117</v>
      </c>
      <c r="D26" s="24"/>
      <c r="E26" s="43">
        <f>[1]Resultado!E25</f>
        <v>362.5</v>
      </c>
      <c r="F26" s="42"/>
    </row>
    <row r="27" spans="2:6" ht="16.5" customHeight="1" x14ac:dyDescent="0.2">
      <c r="B27" s="23"/>
      <c r="C27" s="44" t="s">
        <v>118</v>
      </c>
      <c r="D27" s="44"/>
      <c r="E27" s="46">
        <f>E20+E23-(E26)</f>
        <v>102886.62999999993</v>
      </c>
      <c r="F27" s="23"/>
    </row>
    <row r="28" spans="2:6" x14ac:dyDescent="0.2">
      <c r="B28" s="23"/>
      <c r="C28" s="24" t="s">
        <v>119</v>
      </c>
      <c r="D28" s="24"/>
      <c r="E28" s="22">
        <f>[1]Resultado!E27</f>
        <v>7202.064099999996</v>
      </c>
      <c r="F28" s="23"/>
    </row>
    <row r="29" spans="2:6" x14ac:dyDescent="0.2">
      <c r="B29" s="23"/>
      <c r="C29" s="24" t="s">
        <v>120</v>
      </c>
      <c r="D29" s="24"/>
      <c r="E29" s="43">
        <f>[1]Resultado!E30</f>
        <v>36725.536769999984</v>
      </c>
      <c r="F29" s="23"/>
    </row>
    <row r="30" spans="2:6" ht="16.5" customHeight="1" thickBot="1" x14ac:dyDescent="0.25">
      <c r="B30" s="23"/>
      <c r="C30" s="44" t="s">
        <v>121</v>
      </c>
      <c r="D30" s="44"/>
      <c r="E30" s="47">
        <f>E27-E28-E29</f>
        <v>58959.029129999944</v>
      </c>
      <c r="F30" s="23"/>
    </row>
    <row r="31" spans="2:6" ht="16.5" customHeight="1" thickTop="1" x14ac:dyDescent="0.2">
      <c r="B31" s="23"/>
      <c r="C31" s="44"/>
      <c r="D31" s="44"/>
      <c r="E31" s="46"/>
      <c r="F31" s="23"/>
    </row>
    <row r="32" spans="2:6" ht="16.5" customHeight="1" x14ac:dyDescent="0.2">
      <c r="B32" s="23"/>
      <c r="C32" s="44"/>
      <c r="D32" s="44"/>
      <c r="E32" s="46"/>
      <c r="F32" s="23"/>
    </row>
    <row r="33" spans="2:6" x14ac:dyDescent="0.2">
      <c r="B33" s="23"/>
      <c r="C33" s="23"/>
      <c r="D33" s="23"/>
      <c r="E33" s="23"/>
      <c r="F33" s="23"/>
    </row>
    <row r="34" spans="2:6" x14ac:dyDescent="0.2">
      <c r="B34" s="23"/>
      <c r="C34" s="23"/>
      <c r="D34" s="23"/>
      <c r="E34" s="23"/>
      <c r="F34" s="42"/>
    </row>
    <row r="35" spans="2:6" x14ac:dyDescent="0.2">
      <c r="B35" s="23"/>
      <c r="C35" s="23"/>
      <c r="D35" s="23"/>
      <c r="E35" s="23"/>
      <c r="F35" s="23"/>
    </row>
    <row r="36" spans="2:6" x14ac:dyDescent="0.2">
      <c r="B36" s="23"/>
      <c r="C36" s="24"/>
      <c r="D36" s="24"/>
      <c r="E36" s="22"/>
      <c r="F36" s="23"/>
    </row>
    <row r="37" spans="2:6" x14ac:dyDescent="0.2">
      <c r="B37" s="23"/>
      <c r="C37" s="24"/>
      <c r="D37" s="24"/>
      <c r="E37" s="22"/>
      <c r="F37" s="23"/>
    </row>
    <row r="38" spans="2:6" x14ac:dyDescent="0.2">
      <c r="B38" s="54" t="s">
        <v>84</v>
      </c>
      <c r="C38" s="49"/>
      <c r="D38" s="60" t="s">
        <v>85</v>
      </c>
      <c r="E38" s="60"/>
      <c r="F38" s="60"/>
    </row>
    <row r="39" spans="2:6" x14ac:dyDescent="0.2">
      <c r="B39" s="50" t="s">
        <v>86</v>
      </c>
      <c r="C39" s="49"/>
      <c r="D39" s="60" t="s">
        <v>87</v>
      </c>
      <c r="E39" s="60"/>
      <c r="F39" s="60"/>
    </row>
    <row r="40" spans="2:6" x14ac:dyDescent="0.2">
      <c r="B40" s="48"/>
      <c r="C40" s="49"/>
      <c r="D40" s="60" t="s">
        <v>88</v>
      </c>
      <c r="E40" s="60"/>
      <c r="F40" s="60"/>
    </row>
    <row r="42" spans="2:6" x14ac:dyDescent="0.2">
      <c r="B42" s="23"/>
      <c r="C42" s="24"/>
      <c r="D42" s="24"/>
      <c r="E42" s="22"/>
    </row>
  </sheetData>
  <mergeCells count="5">
    <mergeCell ref="B7:E7"/>
    <mergeCell ref="B8:E8"/>
    <mergeCell ref="D38:F38"/>
    <mergeCell ref="D39:F39"/>
    <mergeCell ref="D40:F40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Bolsa</vt:lpstr>
      <vt:lpstr>Resultado Bolsa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Mauricio Perez Ortiz</dc:creator>
  <cp:lastModifiedBy>Oscar Müller</cp:lastModifiedBy>
  <cp:lastPrinted>2022-05-24T18:32:40Z</cp:lastPrinted>
  <dcterms:created xsi:type="dcterms:W3CDTF">2022-05-24T17:40:20Z</dcterms:created>
  <dcterms:modified xsi:type="dcterms:W3CDTF">2022-05-26T13:58:37Z</dcterms:modified>
</cp:coreProperties>
</file>