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xr:revisionPtr revIDLastSave="0" documentId="8_{2404BA0F-46BF-4D3F-9336-9AAAAC6842FE}" xr6:coauthVersionLast="47" xr6:coauthVersionMax="47" xr10:uidLastSave="{00000000-0000-0000-0000-000000000000}"/>
  <bookViews>
    <workbookView xWindow="-110" yWindow="-110" windowWidth="19420" windowHeight="10420" xr2:uid="{9BBD48F4-AD07-4EAF-9E1F-66980555D0C3}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>#N/A</definedName>
    <definedName name="\B">#N/A</definedName>
    <definedName name="\C">'[2]#REF'!#REF!</definedName>
    <definedName name="\H">'[2]#REF'!#REF!</definedName>
    <definedName name="\I">'[2]#REF'!#REF!</definedName>
    <definedName name="\P">#REF!</definedName>
    <definedName name="\R">'[2]#REF'!#REF!</definedName>
    <definedName name="\S">'[2]#REF'!#REF!</definedName>
    <definedName name="\U">'[2]#REF'!#REF!</definedName>
    <definedName name="\Z">'[2]#REF'!#REF!</definedName>
    <definedName name="__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[3]FMEA!$K$49</definedName>
    <definedName name="__________fee2">'[4]Sch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'[5]Contract Schedule'!$H$1045</definedName>
    <definedName name="__________INT5">[6]ASS!#REF!</definedName>
    <definedName name="__________INT6">[6]ASS!#REF!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'[7]Rew, per categ_pag 30'!$A$1:$G$40</definedName>
    <definedName name="__________PAG2">'[7]Rew, per categ_pag 30'!$A$48:$G$48</definedName>
    <definedName name="__________res1">'[5]Contract Schedule'!$I$1033</definedName>
    <definedName name="__________res99">'[5]Contract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[8]directorio_real_2003_1!$A$1:$A$65536</definedName>
    <definedName name="_________dec01">[3]FMEA!$K$49</definedName>
    <definedName name="_________fee2">'[4]Sch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'[5]Contract Schedule'!$H$1033</definedName>
    <definedName name="_________ind99">'[5]Contract Schedule'!$H$1045</definedName>
    <definedName name="_________INT5">[9]ASS!#REF!</definedName>
    <definedName name="_________INT6">[9]ASS!#REF!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[3]FMEA!$K$88</definedName>
    <definedName name="_________pag1">'[7]Rew, per categ_pag 30'!$A$1:$G$40</definedName>
    <definedName name="_________PAG2">'[7]Rew, per categ_pag 30'!$A$48:$G$48</definedName>
    <definedName name="_________res1">'[5]Contract Schedule'!$I$1033</definedName>
    <definedName name="_________res99">'[5]Contract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[8]directorio_real_2003_1!$A$1:$A$65536</definedName>
    <definedName name="________dec01">[3]FMEA!$K$49</definedName>
    <definedName name="________fee2">'[4]Sch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'[5]Contract Schedule'!$H$1033</definedName>
    <definedName name="________ind99">'[5]Contract Schedule'!$H$1045</definedName>
    <definedName name="________INT5">[9]ASS!#REF!</definedName>
    <definedName name="________INT6">[9]ASS!#REF!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[3]FMEA!$K$88</definedName>
    <definedName name="________om011">#REF!</definedName>
    <definedName name="________pag1">'[7]Rew, per categ_pag 30'!$A$1:$G$40</definedName>
    <definedName name="________PAG2">'[7]Rew,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'[5]Contract Schedule'!$I$1033</definedName>
    <definedName name="________res99">'[5]Contract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[8]directorio_real_2003_1!$A$1:$A$65536</definedName>
    <definedName name="_______dec01">[3]FMEA!$K$49</definedName>
    <definedName name="_______fee2">'[4]Sch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'[5]Contract Schedule'!$H$1033</definedName>
    <definedName name="_______ind99">'[5]Contract Schedule'!$H$1045</definedName>
    <definedName name="_______INT5">[9]ASS!#REF!</definedName>
    <definedName name="_______INT6">[9]ASS!#REF!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[3]FMEA!$K$88</definedName>
    <definedName name="_______om011">#REF!</definedName>
    <definedName name="_______pag1">'[7]Rew, per categ_pag 30'!$A$1:$G$40</definedName>
    <definedName name="_______PAG2">'[7]Rew,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'[5]Contract Schedule'!$I$1033</definedName>
    <definedName name="_______res99">'[5]Contract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[8]directorio_real_2003_1!$A$1:$A$65536</definedName>
    <definedName name="______dec01">[3]FMEA!$K$49</definedName>
    <definedName name="______fee2">'[4]Sch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'[5]Contract Schedule'!$H$1033</definedName>
    <definedName name="______ind99">'[5]Contract Schedule'!$H$1045</definedName>
    <definedName name="______INT5">[9]ASS!#REF!</definedName>
    <definedName name="______INT6">[9]ASS!#REF!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[3]FMEA!$K$88</definedName>
    <definedName name="______om011">#REF!</definedName>
    <definedName name="______pag1">'[7]Rew, per categ_pag 30'!$A$1:$G$40</definedName>
    <definedName name="______PAG2">'[7]Rew,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'[5]Contract Schedule'!$I$1033</definedName>
    <definedName name="______res99">'[5]Contract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[8]directorio_real_2003_1!$A$1:$A$65536</definedName>
    <definedName name="_____dec01">[3]FMEA!$K$49</definedName>
    <definedName name="_____fee2">'[4]Sch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'[5]Contract Schedule'!$H$1033</definedName>
    <definedName name="_____ind99">'[5]Contract Schedule'!$H$1045</definedName>
    <definedName name="_____INT5">[9]ASS!#REF!</definedName>
    <definedName name="_____INT6">[9]ASS!#REF!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[3]FMEA!$K$88</definedName>
    <definedName name="_____om011">#REF!</definedName>
    <definedName name="_____pag1">'[7]Rew, per categ_pag 30'!$A$1:$G$40</definedName>
    <definedName name="_____PAG2">'[7]Rew,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'[5]Contract Schedule'!$I$1033</definedName>
    <definedName name="_____res99">'[5]Contract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[8]directorio_real_2003_1!$A$1:$A$65536</definedName>
    <definedName name="____dec01">[3]FMEA!$K$49</definedName>
    <definedName name="____fee2">'[4]Sch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'[5]Contract Schedule'!$H$1033</definedName>
    <definedName name="____ind99">'[5]Contract Schedule'!$H$1045</definedName>
    <definedName name="____INT5">[9]ASS!#REF!</definedName>
    <definedName name="____INT6">[9]ASS!#REF!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[3]FMEA!$K$88</definedName>
    <definedName name="____om011">#REF!</definedName>
    <definedName name="____pag1">'[7]Rew, per categ_pag 30'!$A$1:$G$40</definedName>
    <definedName name="____PAG2">'[7]Rew,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'[5]Contract Schedule'!$I$1033</definedName>
    <definedName name="____res99">'[5]Contract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[8]directorio_real_2003_1!$A$1:$A$65536</definedName>
    <definedName name="___dec01">[3]FMEA!$K$49</definedName>
    <definedName name="___fee2">'[4]Sch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'[5]Contract Schedule'!$H$1033</definedName>
    <definedName name="___ind99">'[5]Contract Schedule'!$H$1045</definedName>
    <definedName name="___INT5">[9]ASS!#REF!</definedName>
    <definedName name="___INT6">[9]ASS!#REF!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[3]FMEA!$K$88</definedName>
    <definedName name="___OIT08">'[10]Cierre aGOSTO'!$D$1:$D$65536</definedName>
    <definedName name="___OIT1">#REF!</definedName>
    <definedName name="___OIT2">#REF!</definedName>
    <definedName name="___om011">#REF!</definedName>
    <definedName name="___pag1">'[7]Rew, per categ_pag 30'!$A$1:$G$40</definedName>
    <definedName name="___PAG2">'[7]Rew,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'[5]Contract Schedule'!$I$1033</definedName>
    <definedName name="___res99">'[5]Contract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'[11]FASB 109'!#REF!</definedName>
    <definedName name="__123Graph_B" hidden="1">'[11]FASB 109'!#REF!</definedName>
    <definedName name="__ccb1">[8]directorio_real_2003_1!$A$1:$A$65536</definedName>
    <definedName name="__dec01">[3]FMEA!$K$49</definedName>
    <definedName name="__f" hidden="1">{#N/A,#N/A,FALSE,"Aging Summary";#N/A,#N/A,FALSE,"Ratio Analysis";#N/A,#N/A,FALSE,"Test 120 Day Accts";#N/A,#N/A,FALSE,"Tickmarks"}</definedName>
    <definedName name="__fee2">'[4]Sch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'[5]Contract Schedule'!$H$1033</definedName>
    <definedName name="__ind99">'[5]Contract Schedule'!$H$1045</definedName>
    <definedName name="__INT5">[9]ASS!#REF!</definedName>
    <definedName name="__INT6">[9]ASS!#REF!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[3]FMEA!$K$88</definedName>
    <definedName name="__OIT08">'[10]Cierre aGOSTO'!$D$1:$D$65536</definedName>
    <definedName name="__OIT1">#REF!</definedName>
    <definedName name="__OIT2">#REF!</definedName>
    <definedName name="__om011">#REF!</definedName>
    <definedName name="__pag1">'[7]Rew, per categ_pag 30'!$A$1:$G$40</definedName>
    <definedName name="__PAG2">'[7]Rew,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'[5]Contract Schedule'!$I$1033</definedName>
    <definedName name="__res99">'[5]Contract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[12]Balanza2009!$A:$D</definedName>
    <definedName name="_bal2010">'[12]Balanza 2010'!$A$1:$C$1378</definedName>
    <definedName name="_BBK1">#REF!</definedName>
    <definedName name="_ccb1">[13]directorio_real_2003_1!$A$1:$A$65536</definedName>
    <definedName name="_cod09">[12]Balanza2009!$A:$A</definedName>
    <definedName name="_cta10">'[12]Balanza 2010'!$A:$A</definedName>
    <definedName name="_dec01">[3]FMEA!$K$49</definedName>
    <definedName name="_f" hidden="1">{#N/A,#N/A,FALSE,"Aging Summary";#N/A,#N/A,FALSE,"Ratio Analysis";#N/A,#N/A,FALSE,"Test 120 Day Accts";#N/A,#N/A,FALSE,"Tickmarks"}</definedName>
    <definedName name="_fee2">'[4]Sch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'[5]Contract Schedule'!$H$1033</definedName>
    <definedName name="_ind99">'[5]Contract Schedule'!$H$1045</definedName>
    <definedName name="_INT5">[9]ASS!#REF!</definedName>
    <definedName name="_INT6">[9]ASS!#REF!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[3]FMEA!$K$88</definedName>
    <definedName name="_OIT08">'[10]Cierre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'[7]Rew, per categ_pag 30'!$A$1:$G$40</definedName>
    <definedName name="_PAG2">'[7]Rew,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'[5]Contract Schedule'!$I$1033</definedName>
    <definedName name="_res99">'[5]Contract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[14]LASTSHEET!$B$15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[15]BalSht2007!$AG$88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'[16]ASS (inputs)'!#REF!</definedName>
    <definedName name="ACTCESUM">#REF!</definedName>
    <definedName name="ACTPLSUM">#REF!</definedName>
    <definedName name="Actualización_03_2001">'[17]Base 1997'!$D$11</definedName>
    <definedName name="ActualType">'[18]Balance Sheet'!#REF!</definedName>
    <definedName name="ActualVersion">[19]Sheet1!$D$6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'[10]Cierre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'[20]Annex 10-Gas'!$A$12:$AD$267</definedName>
    <definedName name="Annex10_Plant_Table">'[20]Annex 10-Plant'!$A$12:$S$267</definedName>
    <definedName name="Annex12_Gas_Table">'[21]PPA Revenue (Annex 12-Gas)'!$A$12:$AK$267</definedName>
    <definedName name="AñoAct">[22]Data!$D:$D</definedName>
    <definedName name="AñoAnt">[22]Data!$C:$C</definedName>
    <definedName name="april">'[23]Sch C'!#REF!</definedName>
    <definedName name="ARA_Threshold">'[24]Detalle ctas. BG'!$J$2</definedName>
    <definedName name="area">'[25]Mov. Mes'!$A$1:$K$100</definedName>
    <definedName name="Area_a_imprimir">#REF!</definedName>
    <definedName name="_xlnm.Print_Area" localSheetId="0">'1'!$B$1:$O$54</definedName>
    <definedName name="_xlnm.Print_Area">#REF!</definedName>
    <definedName name="ARP_Threshold">'[24]Detalle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'[26]V84.3A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[27]schC!$C$255:$O$319</definedName>
    <definedName name="ausucua" hidden="1">{#N/A,#N/A,FALSE,"TOC";#N/A,#N/A,FALSE,"ASS";#N/A,#N/A,FALSE,"CF";#N/A,#N/A,FALSE,"FUEL&amp;MTC"}</definedName>
    <definedName name="avail">[28]ASS!#REF!</definedName>
    <definedName name="avail2">'[29]Ass-1_General'!#REF!</definedName>
    <definedName name="Avge_dev_year2">[30]Assumptions!$T$19</definedName>
    <definedName name="avge_dev_year3">[31]Assumptions!$U$19</definedName>
    <definedName name="Avge_inf_rate_year2">[32]Assumptions!$T$33</definedName>
    <definedName name="Avge_inf_rate_year3">[32]Assumptions!$U$33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'[5]Contract Schedule'!$AR$253</definedName>
    <definedName name="BacklogGP">'[5]Contract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[33]ELCA!$A$6:$C$152</definedName>
    <definedName name="Balanfeb">[34]SUR!#REF!</definedName>
    <definedName name="BALANSUR">[35]SUR!$A$3:$C$450</definedName>
    <definedName name="BALANZA_DAT">'[36]BALANZA DE COMPROBACION'!$A$2:$P$1439</definedName>
    <definedName name="BALANZA_ELCA">#REF!</definedName>
    <definedName name="balanza2">[37]Balanza2!$A$2:$P$978</definedName>
    <definedName name="BalanzaDelsur">[38]SUR!$A$1:$C$65536</definedName>
    <definedName name="Baldat">#REF!</definedName>
    <definedName name="balfinal">[39]BALANZA_COMP!$A$3:$P$162</definedName>
    <definedName name="BALREAL">'[25]TB-Mensual'!#REF!</definedName>
    <definedName name="BALSHT">#REF!</definedName>
    <definedName name="BalSht_Bs">'[31]Forecast(Bs)'!$A$108:$O$189</definedName>
    <definedName name="BalSht_USD">'[31]Forecast($)'!$A$108:$O$188</definedName>
    <definedName name="BALTEL">#REF!</definedName>
    <definedName name="Base">#REF!</definedName>
    <definedName name="Baseccb">[40]CCB!$A$1:$O$218</definedName>
    <definedName name="_xlnm.Database">#REF!</definedName>
    <definedName name="BaseYear">[41]Controls!$C$13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'[25]TB-Mensual'!$A$8:$P$92</definedName>
    <definedName name="bcedula">'[42]Fin y Rev 12-2011'!$C$1:$R$154</definedName>
    <definedName name="bcuenta">'[42]Fin y Rev 12-2011'!$C$1:$C$371</definedName>
    <definedName name="Bdelsur">[43]Dbase!$A$1:$G$224</definedName>
    <definedName name="BegPeriod">[44]BalSht2008!$AC$98</definedName>
    <definedName name="BELCA">#REF!</definedName>
    <definedName name="beneficios">#REF!</definedName>
    <definedName name="BG">[22]Data!$E:$E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'[5]Contract Schedule'!$D$1124</definedName>
    <definedName name="bondyes">'[5]Contract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[45]Cashflow!#REF!</definedName>
    <definedName name="BS_Asst_98US">[45]Cashflow!#REF!</definedName>
    <definedName name="BS_AstBs_3yr">'[46]Forecast(Bs)'!#REF!</definedName>
    <definedName name="BS_AstBs_98">#REF!</definedName>
    <definedName name="BS_astUS_3yr">'[46]Forecast($)'!#REF!</definedName>
    <definedName name="BS_AstUS_98">#REF!</definedName>
    <definedName name="BS_Liab_3YrUS">[45]Cashflow!#REF!</definedName>
    <definedName name="BS_Liab_98US">[45]Cashflow!#REF!</definedName>
    <definedName name="BS_LiabBs_3yr">'[46]Forecast(Bs)'!#REF!</definedName>
    <definedName name="BS_LiabBs_98">#REF!</definedName>
    <definedName name="BS_LiabUS_3yr">'[46]Forecast($)'!#REF!</definedName>
    <definedName name="BS_LiabUS_98">#REF!</definedName>
    <definedName name="BS_TitleRow">#REF!</definedName>
    <definedName name="BS_USD">#REF!</definedName>
    <definedName name="BSN">[37]Balanza2!$A$1042:$D$2579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'[27]BTU''s'!$C$7:$I$26</definedName>
    <definedName name="BU">'[47]mov cuentas'!#REF!</definedName>
    <definedName name="BUN">'[48]Consolidated Trial Balance'!#REF!</definedName>
    <definedName name="Button_1">"STUFF_Hoja9_Lista"</definedName>
    <definedName name="BUV">'[48]Consolidated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'[2]#REF'!#REF!</definedName>
    <definedName name="CAP_GAIN">#REF!</definedName>
    <definedName name="Capacity">[49]Assm!$F$35</definedName>
    <definedName name="capacity2">'[29]Ass-1_General'!#REF!</definedName>
    <definedName name="capacity3">'[29]Ass-1_General'!#REF!</definedName>
    <definedName name="capex">[50]Inputs!$H$25</definedName>
    <definedName name="capex_sens">'[16]ASS (inputs)'!#REF!</definedName>
    <definedName name="CAPITAL">#REF!</definedName>
    <definedName name="capitalizado_hasta">[51]datos!#REF!</definedName>
    <definedName name="case">'[16]ASS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[52]directorio_real_2004_6!$A$1:$A$65536</definedName>
    <definedName name="ccapex">#REF!</definedName>
    <definedName name="CCB_F">'[1]5'!$A$272:$R$785</definedName>
    <definedName name="ccbn">[37]ccb2!$A$290:$A$593</definedName>
    <definedName name="ccc" hidden="1">{#N/A,#N/A,FALSE,"TOC";#N/A,#N/A,FALSE,"ASS";#N/A,#N/A,FALSE,"CF";#N/A,#N/A,FALSE,"FUEL&amp;MTC"}</definedName>
    <definedName name="CCE">'[25]TB-Mensual'!$A$8:$A$92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[28]ASS!#REF!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'[53]CEDULA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[21]Cashflow!$E$7:$Y$41</definedName>
    <definedName name="CF_WKS_TitleRow">#REF!</definedName>
    <definedName name="CFCUIABA">#REF!</definedName>
    <definedName name="CFlow_3Yr_US">[45]Cashflow!#REF!</definedName>
    <definedName name="CFlow_98US">[45]Cashflow!$A$1:$N$61</definedName>
    <definedName name="Cflowb_3yr">#REF!</definedName>
    <definedName name="CFlowBs_3yr">'[46]Forecast(Bs)'!#REF!</definedName>
    <definedName name="CFLowBs_98">'[31]Forecast(Bs)'!$A$63:$O$106</definedName>
    <definedName name="CFlowUS_3Yr">'[46]Forecast($)'!#REF!</definedName>
    <definedName name="CFlowUS_98">'[31]Forecast($)'!$A$63:$O$107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[54]!Choices_Wrapper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'[55]TIP 1 General Information'!$B$1</definedName>
    <definedName name="Co_Num">'[55]TIP 1 General Information'!$B$2</definedName>
    <definedName name="coa">'[56]catalogo de cuentas delsur'!$A$1:$H$65536</definedName>
    <definedName name="cod">[39]BALANZA_COMP!$A$3:$A$162</definedName>
    <definedName name="codbal">'[1]6'!$B$2:$B$1640</definedName>
    <definedName name="CodCCB">'[1]5'!$A$272:$A$785</definedName>
    <definedName name="codccb3">[40]CCB!$A$1:$A$218</definedName>
    <definedName name="Codcostos">[57]OpCom!$U$2:$U$130</definedName>
    <definedName name="coddsu">[58]Dsu!$A:$A</definedName>
    <definedName name="code">'[25]Mov. Mes'!$A:$A</definedName>
    <definedName name="Codebs">#REF!</definedName>
    <definedName name="codebsn">[37]Balanza2!$A$1042:$A$2666</definedName>
    <definedName name="codgastos">[40]Admon!$O$3:$O$230</definedName>
    <definedName name="Codificacion">'[59]base de datos'!$A$1:$A$65536</definedName>
    <definedName name="codigo">'[25]TB-Mensual'!$A:$A</definedName>
    <definedName name="Código">[60]Conv!$A$1:$A$528</definedName>
    <definedName name="codigos">'[25]TB-Mensual'!$A$105:$A$347</definedName>
    <definedName name="Codinn">[58]Ibase!$A:$A</definedName>
    <definedName name="Coelca">[58]Ebase!$A$1:$A$33</definedName>
    <definedName name="cof">[9]ASS!#REF!</definedName>
    <definedName name="Cofins">[20]Assm!$J$17</definedName>
    <definedName name="Com_Month">[26]Tariff!$Q$48</definedName>
    <definedName name="Com_rev">[26]Tariff!$R$55</definedName>
    <definedName name="Comm_Fee">[9]ASS!#REF!</definedName>
    <definedName name="comm1">'[5]Contract Schedule'!$L$1033</definedName>
    <definedName name="comm99">'[5]Contract Schedule'!$L$1037</definedName>
    <definedName name="commer1">'[5]Contract Schedule'!$F$1033</definedName>
    <definedName name="commer99">'[5]Contract Schedule'!$F$1039</definedName>
    <definedName name="COMMT_FEE">#REF!</definedName>
    <definedName name="Company">[61]BalSht2008!$AC$86</definedName>
    <definedName name="Company_Name" hidden="1">[62]Settings!$C$56</definedName>
    <definedName name="Company1">[14]LASTSHEET!$E$44</definedName>
    <definedName name="Company3">[14]LASTSHEET!$I$44</definedName>
    <definedName name="CompanyName">[63]Index!$F$2</definedName>
    <definedName name="CompanyNumber">[63]Index!$F$3</definedName>
    <definedName name="CompYear" hidden="1">[62]Settings!$C$61</definedName>
    <definedName name="CoName">[14]LASTSHEET!$B$9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'[5]Contract Schedule'!$AN$253</definedName>
    <definedName name="Contracts_YTDRevenue">'[5]Contract Schedule'!$AM$253</definedName>
    <definedName name="Conversion">#REF!</definedName>
    <definedName name="Convert_Table">[64]Tariff!$W$52:$Y$59</definedName>
    <definedName name="corpbox">#REF!</definedName>
    <definedName name="Costos">[57]OpCom!$U$2:$Y$129</definedName>
    <definedName name="COSTOS_DAT">#REF!</definedName>
    <definedName name="COSTOS_DAT1">#REF!</definedName>
    <definedName name="Costosb">[65]Gtosxccb!$A$1:$P$220</definedName>
    <definedName name="CPI">#REF!</definedName>
    <definedName name="CPI_Tables">'[66]Fuel Cost'!$A$12:$I$267</definedName>
    <definedName name="CPITable">[67]ASS!$N$49:$R$67</definedName>
    <definedName name="CshRev_3Yr">#REF!</definedName>
    <definedName name="CT_COMFEE">#REF!</definedName>
    <definedName name="ctas">'[68]Trial Balance'!$P$14:$P$700</definedName>
    <definedName name="CTASAL">#REF!</definedName>
    <definedName name="CtasDelsur">[38]SUR!$A$1:$A$65536</definedName>
    <definedName name="ctaselca">[33]ELCA!$A$6:$A$149</definedName>
    <definedName name="ctasenerosur">[34]SUR!#REF!</definedName>
    <definedName name="ctasfebrero">[34]SUR!#REF!</definedName>
    <definedName name="CTASSUR">[35]SUR!$A$3:$A$450</definedName>
    <definedName name="CTASTOTAL">[69]BALCOMPROB!$A$1:$A$1033</definedName>
    <definedName name="Cuadrante">'[70]GRAF ARE1'!$A$1:$C$65536</definedName>
    <definedName name="CUAT_C">#REF!</definedName>
    <definedName name="Cube">[71]Selections!$B$3</definedName>
    <definedName name="CUBS">#REF!</definedName>
    <definedName name="CUCF">#REF!</definedName>
    <definedName name="CUDEP">#REF!</definedName>
    <definedName name="cuenta">#REF!</definedName>
    <definedName name="cuentan">[37]Balanza2!$A$1:$A$978</definedName>
    <definedName name="cuentas">[72]CF!$A:$A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'[55]TIP 5 Tax Expense'!$N$133</definedName>
    <definedName name="Cur_Month">#REF!</definedName>
    <definedName name="CURATE">#REF!</definedName>
    <definedName name="CurDef_Exp_Proj_LC">'[55]TIP 5 Tax Expense'!$F$179</definedName>
    <definedName name="CurDef_Exp_Proj_USD">'[55]TIP 5 Tax Expense'!$H$179</definedName>
    <definedName name="CurDef_Exp_US_USD">'[55]TIP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'[73]Input General'!$C$4</definedName>
    <definedName name="Current">#REF!</definedName>
    <definedName name="Current_year">'[74]Wharton Forecast'!#REF!</definedName>
    <definedName name="Curves_Table">[26]Escalation!$A$19:$AW$288</definedName>
    <definedName name="CUTAX">#REF!</definedName>
    <definedName name="CY_Accounts_Receivable">#REF!</definedName>
    <definedName name="CY_Administration">'[24]Income Statement'!$C$17</definedName>
    <definedName name="CY_Cash">#REF!</definedName>
    <definedName name="CY_Common_Equity">#REF!</definedName>
    <definedName name="CY_Cost_of_Sales">'[24]Income Statement'!$C$13</definedName>
    <definedName name="CY_Current_Liabilities">#REF!</definedName>
    <definedName name="CY_Depreciation">'[24]Income Statement'!$C$27</definedName>
    <definedName name="CY_Disc._Ops.">'[24]Income Statement'!$C$41</definedName>
    <definedName name="CY_Extraord.">'[24]Income Statement'!$C$45</definedName>
    <definedName name="CY_Gross_Profit">'[24]Income Statement'!$C$15</definedName>
    <definedName name="CY_INC_AFT_TAX">'[24]Income Statement'!$C$39</definedName>
    <definedName name="CY_INC_BEF_EXTRAORD">'[24]Income Statement'!$C$43</definedName>
    <definedName name="CY_Inc_Bef_Tax">'[24]Income Statement'!$C$35</definedName>
    <definedName name="CY_Intangible_Assets">#REF!</definedName>
    <definedName name="CY_Interest_Expense">'[24]Income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'[24]Income Statement'!$C$47</definedName>
    <definedName name="CY_Net_Revenue">'[24]Income Statement'!$C$8</definedName>
    <definedName name="CY_Operating_Income">'[24]Income Statement'!$C$29</definedName>
    <definedName name="CY_Other">'[24]Income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'[55]TIP 6 Tax Pymts'!$C$159</definedName>
    <definedName name="CY_Pymt_USD">'[55]TIP 6 Tax Pymts'!$E$159</definedName>
    <definedName name="CY_QUICK_ASSETS">#REF!</definedName>
    <definedName name="CY_Rate">'[55]TIP 2 ETR'!$B$13</definedName>
    <definedName name="CY_Rate2">'[55]TIP 2 ETR'!$D$13</definedName>
    <definedName name="CY_Retained_Earnings">#REF!</definedName>
    <definedName name="CY_Selling">'[24]Income Statement'!$C$25</definedName>
    <definedName name="CY_Tangible_Assets">#REF!</definedName>
    <definedName name="CY_Taxes">'[24]Income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'[24]Income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[75]Turnkey!#REF!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'[76]Exchange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'[77]Wharton Forecast'!#REF!</definedName>
    <definedName name="data">#REF!</definedName>
    <definedName name="DATA_CONTB">'[78]BALANZA DE COMPROBACION'!$A$2:$P$1167</definedName>
    <definedName name="date">'[79]Print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dll" hidden="1">#REF!</definedName>
    <definedName name="dea">#REF!</definedName>
    <definedName name="DEBT_INTRO">[9]ASS!#REF!</definedName>
    <definedName name="debt2">#REF!</definedName>
    <definedName name="Debtperc2">#REF!</definedName>
    <definedName name="demostracion">[80]IS!#REF!</definedName>
    <definedName name="Demostración">[80]IS!#REF!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'[81]99-002'!#REF!</definedName>
    <definedName name="dev_cost">[9]ASS!#REF!</definedName>
    <definedName name="dev_fee">[9]ASS!#REF!</definedName>
    <definedName name="Dev_Fee1">[75]Assm!#REF!</definedName>
    <definedName name="Dev_Fee2">[75]Assm!#REF!</definedName>
    <definedName name="Dev_Fee3">[75]Assm!#REF!</definedName>
    <definedName name="Deval_Prob">'[77]Wharton Forecast'!#REF!</definedName>
    <definedName name="df">'[4]Sch C'!$D$386:$P$445</definedName>
    <definedName name="dfa">#REF!</definedName>
    <definedName name="dfad">'[82]2006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'[82]2006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'[25]Saldos Acum '!$A$96:$K$169</definedName>
    <definedName name="DIFERENCIA">'[83]O&amp;M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'[2]#REF'!#REF!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[84]Factores!$B$5</definedName>
    <definedName name="Dividir2">[85]Factores!$B$5</definedName>
    <definedName name="dkdkd" hidden="1">{#N/A,#N/A,FALSE,"TOC";#N/A,#N/A,FALSE,"ASS";#N/A,#N/A,FALSE,"CF";#N/A,#N/A,FALSE,"FUEL&amp;MTC"}</definedName>
    <definedName name="Dólar_Observado">[86]Parámetros!$C$20:$N$20</definedName>
    <definedName name="Dollar_Threshold">#REF!</definedName>
    <definedName name="DollarHeader">[41]Controls!$D$12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[9]ASS!#REF!</definedName>
    <definedName name="DSR_YR">[9]ASS!#REF!</definedName>
    <definedName name="Dsu">[58]Dsu!$A:$D</definedName>
    <definedName name="DvscheduleArgentina">[87]Argentina!#REF!</definedName>
    <definedName name="DvscheduleAustralia">[87]Australia!#REF!</definedName>
    <definedName name="DvscheduleBolivia">#REF!</definedName>
    <definedName name="DvscheduleBrazil">[87]Brazil!#REF!</definedName>
    <definedName name="DvscheduleCanada">[87]Canada!#REF!</definedName>
    <definedName name="DvscheduleChile">[88]Chile!#REF!</definedName>
    <definedName name="DvscheduleChina">[87]China!#REF!</definedName>
    <definedName name="DvscheduleColombia">[87]Colombia!#REF!</definedName>
    <definedName name="DvscheduleDomRep">[87]DomRep!#REF!</definedName>
    <definedName name="DvscheduleEgypt">[88]Egypt!#REF!</definedName>
    <definedName name="DvscheduleElSalvador">'[88]El Salvador'!#REF!</definedName>
    <definedName name="DvscheduleEuro">[87]Euro!#REF!</definedName>
    <definedName name="DvscheduleFinland">[88]Finland!#REF!</definedName>
    <definedName name="DvscheduleGermany">[87]Germany!#REF!</definedName>
    <definedName name="DvscheduleGreece">[87]Greece!#REF!</definedName>
    <definedName name="DvscheduleGuatemala">[87]Guatemala!#REF!</definedName>
    <definedName name="DvscheduleIsrael">[88]Israel!#REF!</definedName>
    <definedName name="DvscheduleItaly">[87]Italy!#REF!</definedName>
    <definedName name="DvscheduleJamaica">[87]Jamaica!#REF!</definedName>
    <definedName name="DvscheduleJapan">[87]Japan!#REF!</definedName>
    <definedName name="DvscheduleMexico">[87]Mexico!#REF!</definedName>
    <definedName name="DvscheduleMorocco">[88]Morocco!#REF!</definedName>
    <definedName name="DvscheduleNicaragua">[87]Nicaragua!#REF!</definedName>
    <definedName name="DvscheduleNigeria">[88]Nigeria!#REF!</definedName>
    <definedName name="DvschedulePanama">[87]Panama!#REF!</definedName>
    <definedName name="DvschedulePhilippines">[87]Philippines!#REF!</definedName>
    <definedName name="DvschedulePoland">[87]Poland!#REF!</definedName>
    <definedName name="DvscheduleRomania">[87]Romania!#REF!</definedName>
    <definedName name="DvscheduleSaudiArabia">[87]SaudiArabia!#REF!</definedName>
    <definedName name="DvscheduleTaiwan">[88]Taiwan!#REF!</definedName>
    <definedName name="DvscheduleThailand">[88]Thailand!#REF!</definedName>
    <definedName name="DvscheduleUK">[87]UK!#REF!</definedName>
    <definedName name="DvscheduleVenezuela">[87]Venezuela!#REF!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[89]SECLPIS!$AI$66:$AU$88</definedName>
    <definedName name="EE_Date">[75]Assm!$L$72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[26]Assm!$F$20</definedName>
    <definedName name="enerosur">[34]SUR!#REF!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[90]ASS!#REF!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>[22]Data!$F:$F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[55]Selections!$B$29</definedName>
    <definedName name="erytf" hidden="1">{#N/A,#N/A,FALSE,"TOC";#N/A,#N/A,FALSE,"ASS";#N/A,#N/A,FALSE,"CF";#N/A,#N/A,FALSE,"FUEL&amp;MTC"}</definedName>
    <definedName name="escalation">'[26]V84.3A Maintenance Reserve'!#REF!</definedName>
    <definedName name="Escalation_Tab">[91]Escalation!$A$14:$AL$285</definedName>
    <definedName name="escalation_table">[9]ASS!#REF!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[28]ASS!#REF!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VGF" hidden="1">#REF!</definedName>
    <definedName name="ex_rate_avge_year2">[30]Assumptions!$T$17</definedName>
    <definedName name="ex_rate_avge_year3">[92]Assumptions!$U$17</definedName>
    <definedName name="ExactlyOneYear" hidden="1">[62]Settings!$C$59</definedName>
    <definedName name="exc_rate_year2">[30]Assumptions!$T$9</definedName>
    <definedName name="Exch">[75]Assm!$L$71</definedName>
    <definedName name="EXCH_RATE_Y2">[93]Hoja1!$T$9</definedName>
    <definedName name="EXCH_RATE_Y3">[93]Hoja1!$U$9</definedName>
    <definedName name="exch_rate_year2">[30]Assumptions!$T$9</definedName>
    <definedName name="exch_rate_year3">[30]Assumptions!$U$9</definedName>
    <definedName name="EXCHANGE_RATE">[94]anexx!$F$35</definedName>
    <definedName name="Exit_Table">#REF!</definedName>
    <definedName name="Exp_breakdown">[31]Expenses!$A$3</definedName>
    <definedName name="Expat_cost">#REF!</definedName>
    <definedName name="FA">#REF!</definedName>
    <definedName name="factura">'[95]2301060100'!$C$1:$C$65536</definedName>
    <definedName name="fada">[31]Assumptions!$U$19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'[96]FIXED ASSETS'!$A$1:$S$42</definedName>
    <definedName name="FEE">[27]schC!#REF!</definedName>
    <definedName name="ffsdh">#REF!</definedName>
    <definedName name="fgasadfa" hidden="1">{#N/A,#N/A,FALSE,"TOC";#N/A,#N/A,FALSE,"ASS";#N/A,#N/A,FALSE,"CF";#N/A,#N/A,FALSE,"FUEL&amp;MTC"}</definedName>
    <definedName name="FgnCPIChile">[88]Chile!$K$7:$S$474</definedName>
    <definedName name="FgnCPIEgypt">[88]Egypt!$K$7:$S$474</definedName>
    <definedName name="FgnCPIElSalvador">'[88]El Salvador'!$K$7:$S$474</definedName>
    <definedName name="FgnCPIFinland">[88]Finland!$K$7:$S$474</definedName>
    <definedName name="FgnCPIFrance">[88]France!$K$7:$S$474</definedName>
    <definedName name="FgnCPIIsrael">[88]Israel!$K$7:$S$474</definedName>
    <definedName name="FgnCPIMorocco">[88]Morocco!$K$7:$S$474</definedName>
    <definedName name="FgnCPINigeria">[88]Nigeria!$K$7:$S$474</definedName>
    <definedName name="FgnCPITaiwan">[88]Taiwan!$K$7:$S$474</definedName>
    <definedName name="FgnCPIThailand">[88]Thailand!$K$7:$S$474</definedName>
    <definedName name="FgnInflCorChile">[88]Chile!$AA$35</definedName>
    <definedName name="FgnInflCorEgypt">[88]Egypt!$Z$34</definedName>
    <definedName name="FgnInflCorElSalvador">'[88]El Salvador'!$AA$35</definedName>
    <definedName name="FgnInflCorFinland">[88]Finland!$Z$35</definedName>
    <definedName name="FgnInflCorFrance">[88]France!$Z$43</definedName>
    <definedName name="FgnInflCorIsrael">[88]Israel!$AA$35</definedName>
    <definedName name="FgnInflCorMorocco">[88]Morocco!$Z$35</definedName>
    <definedName name="FgnInflCorNigeria">[88]Nigeria!$Z$35</definedName>
    <definedName name="FgnInflCorTaiwan">[88]Taiwan!$AA$35</definedName>
    <definedName name="FgnInflCorThailand">[88]Thailand!$Z$35</definedName>
    <definedName name="FgnInflDefDriftChile">[88]Chile!$AA$42</definedName>
    <definedName name="FgnInflDefDriftEgypt">[88]Egypt!$Z$41</definedName>
    <definedName name="FgnInflDefDriftElSalvador">'[88]El Salvador'!$AA$42</definedName>
    <definedName name="FgnInflDefDriftFinland">[88]Finland!$Z$42</definedName>
    <definedName name="FgnInflDefDriftFrance">[88]France!$Z$37</definedName>
    <definedName name="FgnInflDefDriftIsrael">[88]Israel!$AA$42</definedName>
    <definedName name="FgnInflDefDriftMorocco">[88]Morocco!$Z$42</definedName>
    <definedName name="FgnInflDefDriftNigeria">[88]Nigeria!$Z$42</definedName>
    <definedName name="FgnInflDefDriftTaiwan">[88]Taiwan!$AA$42</definedName>
    <definedName name="FgnInflDefDriftThailand">[88]Thailand!$Z$42</definedName>
    <definedName name="FgnInflDriftChile">[88]Chile!$AA$43</definedName>
    <definedName name="FgnInflDriftEgypt">[88]Egypt!$Z$42</definedName>
    <definedName name="FgnInflDriftElSalvador">'[88]El Salvador'!$AA$43</definedName>
    <definedName name="FgnInflDriftFinland">[88]Finland!$Z$43</definedName>
    <definedName name="FgnInflDriftFrance">[88]France!$Z$38</definedName>
    <definedName name="FgnInflDriftIsrael">[88]Israel!$AA$43</definedName>
    <definedName name="FgnInflDriftMorocco">[88]Morocco!$Z$43</definedName>
    <definedName name="FgnInflDriftNigeria">[88]Nigeria!$Z$43</definedName>
    <definedName name="FgnInflDriftSwitchChile">[88]Chile!$X$39</definedName>
    <definedName name="FgnInflDriftSwitchEgypt">[88]Egypt!$W$38</definedName>
    <definedName name="FgnInflDriftSwitchElSalvador">'[88]El Salvador'!$X$39</definedName>
    <definedName name="FgnInflDriftSwitchFinland">[88]Finland!$W$39</definedName>
    <definedName name="FgnInflDriftSwitchFrance">[88]France!$W$34</definedName>
    <definedName name="FgnInflDriftSwitchIsrael">[88]Israel!$X$39</definedName>
    <definedName name="FgnInflDriftSwitchMorocco">[88]Morocco!$W$39</definedName>
    <definedName name="FgnInflDriftSwitchNigeria">[88]Nigeria!$W$39</definedName>
    <definedName name="FgnInflDriftSwitchTaiwan">[88]Taiwan!$X$39</definedName>
    <definedName name="FgnInflDriftSwitchThailand">[88]Thailand!$W$39</definedName>
    <definedName name="FgnInflDriftTaiwan">[88]Taiwan!$AA$43</definedName>
    <definedName name="FgnInflDriftThailand">[88]Thailand!$Z$43</definedName>
    <definedName name="FgnInflVolChile">[88]Chile!$AA$37</definedName>
    <definedName name="FgnInflVolEgypt">[88]Egypt!$Z$36</definedName>
    <definedName name="FgnInflVolElSalvador">'[88]El Salvador'!$AA$37</definedName>
    <definedName name="FgnInflVolFinland">[88]Finland!$Z$37</definedName>
    <definedName name="FgnInflVolFrance">[88]France!$Z$41</definedName>
    <definedName name="FgnInflVolIsrael">[88]Israel!$AA$37</definedName>
    <definedName name="FgnInflVolMorocco">[88]Morocco!$Z$37</definedName>
    <definedName name="FgnInflVolNigeria">[88]Nigeria!$Z$37</definedName>
    <definedName name="FgnInflVolSwitchChile">[88]Chile!$X$36</definedName>
    <definedName name="FgnInflVolSwitchEgypt">[88]Egypt!$W$35</definedName>
    <definedName name="FgnInflVolSwitchElSalvador">'[88]El Salvador'!$X$36</definedName>
    <definedName name="FgnInflVolSwitchFinland">[88]Finland!$W$36</definedName>
    <definedName name="FgnInflVolSwitchFrance">[88]France!$W$40</definedName>
    <definedName name="FgnInflVolSwitchIsrael">[88]Israel!$X$36</definedName>
    <definedName name="FgnInflVolSwitchMorocco">[88]Morocco!$W$36</definedName>
    <definedName name="FgnInflVolSwitchNigeria">[88]Nigeria!$W$36</definedName>
    <definedName name="FgnInflVolSwitchTaiwan">[88]Taiwan!$X$36</definedName>
    <definedName name="FgnInflVolSwitchThailand">[88]Thailand!$W$36</definedName>
    <definedName name="FgnInflVolTaiwan">[88]Taiwan!$AA$37</definedName>
    <definedName name="FgnInflVolThailand">[88]Thailand!$Z$37</definedName>
    <definedName name="fgsa">#REF!</definedName>
    <definedName name="fhfh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fhw">#REF!</definedName>
    <definedName name="file_date_name">#REF!</definedName>
    <definedName name="FIN">#REF!</definedName>
    <definedName name="Fin_Close">[97]Assm!$F$77</definedName>
    <definedName name="Fin_docs">[98]Assm!$AB$6</definedName>
    <definedName name="fin_newdebt">#REF!</definedName>
    <definedName name="Fin_Table">#REF!</definedName>
    <definedName name="final">'[99]Sch C'!$D$117:$P$196</definedName>
    <definedName name="First_State">'[5]Contract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[88]Chile!$A$7:$I$474</definedName>
    <definedName name="ForexDriftChile">[88]Chile!$AA$12</definedName>
    <definedName name="ForexDriftEgypt">[88]Egypt!$Z$11</definedName>
    <definedName name="ForexDriftElSalvador">'[88]El Salvador'!$AA$12</definedName>
    <definedName name="ForexDriftFinland">[88]Finland!$Z$12</definedName>
    <definedName name="ForexDriftFrance">[88]France!$Z$11</definedName>
    <definedName name="ForexDriftIsrael">[88]Israel!$AA$12</definedName>
    <definedName name="ForexDriftMorocco">[88]Morocco!$Z$12</definedName>
    <definedName name="ForexDriftNigeria">[88]Nigeria!$Z$12</definedName>
    <definedName name="ForexDriftSwitchChile">[88]Chile!$X$10</definedName>
    <definedName name="ForexDriftSwitchEgypt">[88]Egypt!$W$9</definedName>
    <definedName name="ForexDriftSwitchElSalvador">'[88]El Salvador'!$X$10</definedName>
    <definedName name="ForexDriftSwitchFinland">[88]Finland!$W$10</definedName>
    <definedName name="ForexDriftSwitchFrance">[88]France!$W$9</definedName>
    <definedName name="ForexDriftSwitchIsrael">[88]Israel!$X$10</definedName>
    <definedName name="ForexDriftSwitchMorocco">[88]Morocco!$W$10</definedName>
    <definedName name="ForexDriftSwitchNigeria">[88]Nigeria!$W$10</definedName>
    <definedName name="ForexDriftSwitchTaiwan">[88]Taiwan!$X$10</definedName>
    <definedName name="ForexDriftSwitchThailand">[88]Thailand!$W$10</definedName>
    <definedName name="ForexDriftTaiwan">[88]Taiwan!$AA$12</definedName>
    <definedName name="ForexDriftThailand">[88]Thailand!$Z$12</definedName>
    <definedName name="ForexEgypt">[88]Egypt!$A$7:$I$474</definedName>
    <definedName name="ForexElSalvador">'[88]El Salvador'!$A$7:$I$474</definedName>
    <definedName name="ForexFinland">[88]Finland!$A$7:$I$474</definedName>
    <definedName name="ForexFrance">[88]France!$A$7:$I$450</definedName>
    <definedName name="ForexHChile">[88]Chile!$AA$31</definedName>
    <definedName name="ForexHEgypt">[88]Egypt!$Z$30</definedName>
    <definedName name="ForexHElSalvador">'[88]El Salvador'!$AA$31</definedName>
    <definedName name="ForexHFinland">[88]Finland!$Z$31</definedName>
    <definedName name="ForexHFrance">[88]France!$Z$29</definedName>
    <definedName name="ForexHIsrael">[88]Israel!$AA$31</definedName>
    <definedName name="ForexHMorocco">[88]Morocco!$Z$31</definedName>
    <definedName name="ForexHNigeria">[88]Nigeria!$Z$31</definedName>
    <definedName name="ForexHTaiwan">[88]Taiwan!$AA$31</definedName>
    <definedName name="ForexHThailand">[88]Thailand!$Z$31</definedName>
    <definedName name="ForexIsrael">[88]Israel!$A$7:$I$474</definedName>
    <definedName name="ForexJ1DriftChile">[88]Chile!$AA$27</definedName>
    <definedName name="ForexJ1DriftEgypt">[88]Egypt!$Z$26</definedName>
    <definedName name="ForexJ1DriftElSalvador">'[88]El Salvador'!$AA$27</definedName>
    <definedName name="ForexJ1DriftFinland">[88]Finland!$Z$27</definedName>
    <definedName name="ForexJ1DriftFrance">[88]France!$Z$25</definedName>
    <definedName name="ForexJ1DriftIsrael">[88]Israel!$AA$27</definedName>
    <definedName name="ForexJ1DriftMorocco">[88]Morocco!$Z$27</definedName>
    <definedName name="ForexJ1DriftNigeria">[88]Nigeria!$Z$27</definedName>
    <definedName name="ForexJ1DriftTaiwan">[88]Taiwan!$AA$27</definedName>
    <definedName name="ForexJ1DriftThailand">[88]Thailand!$Z$27</definedName>
    <definedName name="ForexJ1VolChile">[88]Chile!$AA$28</definedName>
    <definedName name="ForexJ1VolEgypt">[88]Egypt!$Z$27</definedName>
    <definedName name="ForexJ1VolElSalvador">'[88]El Salvador'!$AA$28</definedName>
    <definedName name="ForexJ1VolFinland">[88]Finland!$Z$28</definedName>
    <definedName name="ForexJ1VolFrance">[88]France!$Z$26</definedName>
    <definedName name="ForexJ1VolIsrael">[88]Israel!$AA$28</definedName>
    <definedName name="ForexJ1VolMorocco">[88]Morocco!$Z$28</definedName>
    <definedName name="ForexJ1VolNigeria">[88]Nigeria!$Z$28</definedName>
    <definedName name="ForexJ1VolTaiwan">[88]Taiwan!$AA$28</definedName>
    <definedName name="ForexJ1VolThailand">[88]Thailand!$Z$28</definedName>
    <definedName name="ForexJ2DriftChile">[88]Chile!$AA$29</definedName>
    <definedName name="ForexJ2DriftEgypt">[88]Egypt!$Z$28</definedName>
    <definedName name="ForexJ2DriftElSalvador">'[88]El Salvador'!$AA$29</definedName>
    <definedName name="ForexJ2DriftFinland">[88]Finland!$Z$29</definedName>
    <definedName name="ForexJ2DriftFrance">[88]France!$Z$27</definedName>
    <definedName name="ForexJ2DriftIsrael">[88]Israel!$AA$29</definedName>
    <definedName name="ForexJ2DriftMorocco">[88]Morocco!$Z$29</definedName>
    <definedName name="ForexJ2DriftNigeria">[88]Nigeria!$Z$29</definedName>
    <definedName name="ForexJ2DriftTaiwan">[88]Taiwan!$AA$29</definedName>
    <definedName name="ForexJ2DriftThailand">[88]Thailand!$Z$29</definedName>
    <definedName name="ForexJ2VolChile">[88]Chile!$AA$30</definedName>
    <definedName name="ForexJ2VolEgypt">[88]Egypt!$Z$29</definedName>
    <definedName name="ForexJ2VolElSalvador">'[88]El Salvador'!$AA$30</definedName>
    <definedName name="ForexJ2VolFinland">[88]Finland!$Z$30</definedName>
    <definedName name="ForexJ2VolFrance">[88]France!$Z$28</definedName>
    <definedName name="ForexJ2VolIsrael">[88]Israel!$AA$30</definedName>
    <definedName name="ForexJ2VolMorocco">[88]Morocco!$Z$30</definedName>
    <definedName name="ForexJ2VolNigeria">[88]Nigeria!$Z$30</definedName>
    <definedName name="ForexJ2VolTaiwan">[88]Taiwan!$AA$30</definedName>
    <definedName name="ForexJ2VolThailand">[88]Thailand!$Z$30</definedName>
    <definedName name="ForexJDateChile">[88]Chile!$X$32</definedName>
    <definedName name="ForexJDateEgypt">[88]Egypt!$W$31</definedName>
    <definedName name="ForexJDateElSalvador">'[88]El Salvador'!$X$32</definedName>
    <definedName name="ForexJDateFinland">[88]Finland!$W$32</definedName>
    <definedName name="ForexJDateFrance">[88]France!$W$30</definedName>
    <definedName name="ForexJDateIsrael">[88]Israel!$X$32</definedName>
    <definedName name="ForexJDateMorocco">[88]Morocco!$W$32</definedName>
    <definedName name="ForexJDateNigeria">[88]Nigeria!$W$32</definedName>
    <definedName name="ForexJDateTaiwan">[88]Taiwan!$X$32</definedName>
    <definedName name="ForexJDateThailand">[88]Thailand!$W$32</definedName>
    <definedName name="ForexJSwitchChile">[88]Chile!$X$26</definedName>
    <definedName name="ForexJSwitchEgypt">[88]Egypt!$W$25</definedName>
    <definedName name="ForexJSwitchElSalvador">'[88]El Salvador'!$X$26</definedName>
    <definedName name="ForexJSwitchFinland">[88]Finland!$W$26</definedName>
    <definedName name="ForexJSwitchFrance">[88]France!$W$24</definedName>
    <definedName name="ForexJSwitchIsrael">[88]Israel!$X$26</definedName>
    <definedName name="ForexJSwitchMorocco">[88]Morocco!$W$26</definedName>
    <definedName name="ForexJSwitchNigeria">[88]Nigeria!$W$26</definedName>
    <definedName name="ForexJSwitchTaiwan">[88]Taiwan!$X$26</definedName>
    <definedName name="ForexJSwitchThailand">[88]Thailand!$W$26</definedName>
    <definedName name="ForexMorocco">[88]Morocco!$A$7:$I$474</definedName>
    <definedName name="ForexNigeria">[88]Nigeria!$A$7:$I$474</definedName>
    <definedName name="ForexTaiwan">[88]Taiwan!$A$7:$I$474</definedName>
    <definedName name="ForexThailand">[88]Thailand!$A$7:$I$474</definedName>
    <definedName name="ForexVolChile">[88]Chile!$AA$15</definedName>
    <definedName name="ForexVolEgypt">[88]Egypt!$Z$14</definedName>
    <definedName name="ForexVolElSalvador">'[88]El Salvador'!$AA$15</definedName>
    <definedName name="ForexVolFinland">[88]Finland!$Z$15</definedName>
    <definedName name="ForexVolFrance">[88]France!$Z$14</definedName>
    <definedName name="ForexVolIsrael">[88]Israel!$AA$15</definedName>
    <definedName name="ForexVolMorocco">[88]Morocco!$Z$15</definedName>
    <definedName name="ForexVolNigeria">[88]Nigeria!$Z$15</definedName>
    <definedName name="ForexVolSwitchChile">[88]Chile!$X$14</definedName>
    <definedName name="ForexVolSwitchEgypt">[88]Egypt!$W$13</definedName>
    <definedName name="ForexVolSwitchElSalvador">'[88]El Salvador'!$X$14</definedName>
    <definedName name="ForexVolSwitchFinland">[88]Finland!$W$14</definedName>
    <definedName name="ForexVolSwitchFrance">[88]France!$W$13</definedName>
    <definedName name="ForexVolSwitchIsrael">[88]Israel!$X$14</definedName>
    <definedName name="ForexVolSwitchMorocco">[88]Morocco!$W$14</definedName>
    <definedName name="ForexVolSwitchNigeria">[88]Nigeria!$W$14</definedName>
    <definedName name="ForexVolSwitchTaiwan">[88]Taiwan!$X$14</definedName>
    <definedName name="ForexVolSwitchThailand">[88]Thailand!$W$14</definedName>
    <definedName name="ForexVolTaiwan">[88]Taiwan!$AA$15</definedName>
    <definedName name="ForexVolThailand">[88]Thailand!$Z$15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[27]schC!$C$200:$O$253</definedName>
    <definedName name="FUEL_COST">#REF!</definedName>
    <definedName name="Fuel_Cost_Table">'[20]Fuel Expense'!$A$12:$R$267</definedName>
    <definedName name="Fuel_Rev_Table">'[21]EPE Revenues'!$A$12:$T$267</definedName>
    <definedName name="fuel_table">[9]ASS!#REF!</definedName>
    <definedName name="Func_Curr">'[55]TIP 1 General Information'!$B$7</definedName>
    <definedName name="FuncCurrency">[63]Index!$F$8</definedName>
    <definedName name="FX">[9]ASS!#REF!</definedName>
    <definedName name="FX_3Yr">[46]FX!#REF!</definedName>
    <definedName name="FX_98">[31]FX!$A$1:$Q$50</definedName>
    <definedName name="FX_Ave">#REF!</definedName>
    <definedName name="FX_Rate_at_End">'[55]TIP 1A FX Information'!$B$10</definedName>
    <definedName name="fx_sens">'[16]ASS (inputs)'!$B$16</definedName>
    <definedName name="FX_Table">'[55]FX Rates'!$B$15:$P$52</definedName>
    <definedName name="FXRATES">#REF!</definedName>
    <definedName name="FY_Rate">'[55]TIP 2 ETR'!$B$12</definedName>
    <definedName name="FY_Rate2">'[55]TIP 2 ETR'!$D$12</definedName>
    <definedName name="G_A_Cost">#REF!</definedName>
    <definedName name="G_A_Cost_PLN">#REF!</definedName>
    <definedName name="G_A_Cost_US">#REF!</definedName>
    <definedName name="GAAP_98Det1">[31]GAAP!$A$79:$O$130</definedName>
    <definedName name="GAAP_98Det2">[31]GAAP!$A$131:$O$171</definedName>
    <definedName name="GAAP_BS_Sum_Mth">[31]GAAP!$A$51:$O$76</definedName>
    <definedName name="GAAP_DEPR">[90]ASS!#REF!</definedName>
    <definedName name="GAAP_Sum_Mth">[31]GAAP!$A$1:$O$46</definedName>
    <definedName name="GAAP3Yr_1">#REF!</definedName>
    <definedName name="GAAP3Yr_2">[31]GAAP!$Q$131:$Q$177</definedName>
    <definedName name="GAAPDep_3yr">#REF!</definedName>
    <definedName name="GAAPDep_98">[31]GAAP!$A$176:$O$184</definedName>
    <definedName name="GAAPMin_3Yr">#REF!</definedName>
    <definedName name="GAAPMin_98">[31]Deprec.!$A$25:$O$37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[100]Vtane!$B$127</definedName>
    <definedName name="ganancianeta_cs">[101]consolidacion_vs!$D$162</definedName>
    <definedName name="ganancianeta_ctro">[101]consolidacion_vs!$E$162</definedName>
    <definedName name="ganancianeta_dl">[101]consolidacion_vs!$C$162</definedName>
    <definedName name="ganancianeta_ilsa">[101]consolidacion_vs!$J$162</definedName>
    <definedName name="ganancianeta_occ">[101]consolidacion_vs!$F$162</definedName>
    <definedName name="ganancianeta_ote">[101]consolidacion_vs!$G$162</definedName>
    <definedName name="ganancianeta_secoven">[101]consolidacion_vs!$B$162</definedName>
    <definedName name="ganancianeta_sv">[101]consolidacion_vs!$H$162</definedName>
    <definedName name="ganancianeta_tmr">[101]consolidacion_vs!$I$162</definedName>
    <definedName name="ganancianeta_vs">[101]consolidacion_vs!$P$162</definedName>
    <definedName name="Gasbol_Project">#REF!</definedName>
    <definedName name="Gasto_Centro">#REF!</definedName>
    <definedName name="gastos">'[102]Balanza de comprob'!$A$536:$C$714</definedName>
    <definedName name="gastos1">'[102]Saldos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[103]Hyperion!$B$7:$K$217</definedName>
    <definedName name="GG" hidden="1">#REF!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[9]ASS!#REF!</definedName>
    <definedName name="HARD">[9]ASS!#REF!</definedName>
    <definedName name="heads011">#REF!</definedName>
    <definedName name="heat_rate">[104]PPA_tables!$C$7:$F$148</definedName>
    <definedName name="HEAT_RATE2">[104]PPA_tables!$C$156:$F$296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[105]A!$D$3:$V$611</definedName>
    <definedName name="hjryj">#REF!</definedName>
    <definedName name="HNH" hidden="1">#REF!,#REF!,#REF!,#REF!,#REF!,#REF!,#REF!,#REF!,#REF!,#REF!,#REF!,#REF!,#REF!,#REF!,#REF!,#REF!</definedName>
    <definedName name="hokasd" hidden="1">{#N/A,#N/A,FALSE,"Aging Summary";#N/A,#N/A,FALSE,"Ratio Analysis";#N/A,#N/A,FALSE,"Test 120 Day Accts";#N/A,#N/A,FALSE,"Tickmarks"}</definedName>
    <definedName name="hola">[105]A!$D$3:$V$611</definedName>
    <definedName name="HOUSTON_SUM">#REF!</definedName>
    <definedName name="Hr_I">[20]Assm!$C$9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[20]Assm!$J$23</definedName>
    <definedName name="Icms_Trans">[20]Assm!$J$22</definedName>
    <definedName name="ICP">[106]Lists!$F$2:$F$302</definedName>
    <definedName name="IDC">#REF!</definedName>
    <definedName name="IDC_TABLE">#REF!</definedName>
    <definedName name="idc_table1">#REF!</definedName>
    <definedName name="idcest">[9]ASS!#REF!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[45]Cashflow!#REF!</definedName>
    <definedName name="Inc_Country">'[55]TIP 1 General Information'!$B$5</definedName>
    <definedName name="IncCounty">[63]Index!$F$6</definedName>
    <definedName name="Income">#REF!</definedName>
    <definedName name="Ind_Co_Variance_Range">[2]IndCoVariance!$D$7:$AB$69,[2]IndCoVariance!$D$77:$AB$151,[2]IndCoVariance!$AH$7:$AP$69,[2]IndCoVariance!$AH$77:$AP$151,[2]IndCoVariance!$AU$7:$BA$69,[2]IndCoVariance!$AU$77:$BA$151</definedName>
    <definedName name="index">#REF!</definedName>
    <definedName name="IndexData">[63]Index!$A:$BG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'[16]ASS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[58]Ibase!$A:$D</definedName>
    <definedName name="input">[9]ASS!#REF!</definedName>
    <definedName name="Input_Data">#REF!</definedName>
    <definedName name="inputs">#REF!</definedName>
    <definedName name="Inspection1">'[26]V84.3A Maintenance Reserve'!#REF!</definedName>
    <definedName name="Inspection2">'[26]V84.3A Maintenance Reserve'!#REF!</definedName>
    <definedName name="Inspection3">'[26]V84.3A Maintenance Reserve'!#REF!</definedName>
    <definedName name="Inspection4">'[26]V84.3A Maintenance Reserve'!#REF!</definedName>
    <definedName name="Inspection5">'[26]V84.3A Maintenance Reserve'!#REF!</definedName>
    <definedName name="Inspection6">'[26]V84.3A Maintenance Reserve'!#REF!</definedName>
    <definedName name="Inspection7">'[26]V84.3A Maintenance Reserve'!#REF!</definedName>
    <definedName name="INSTRUCT">'[2]#REF'!#REF!</definedName>
    <definedName name="instructions">#REF!</definedName>
    <definedName name="instrus">#REF!</definedName>
    <definedName name="insurance">[9]ASS!#REF!</definedName>
    <definedName name="Insurance_cost_percentage">[90]ASS!#REF!</definedName>
    <definedName name="int_rate">#REF!</definedName>
    <definedName name="IntCo">[61]BalSht2008!$AC$87</definedName>
    <definedName name="INTER">[27]schC!#REF!</definedName>
    <definedName name="inter2">'[4]Sch C'!#REF!</definedName>
    <definedName name="Interco_AP">[5]Intercompany!$I$81</definedName>
    <definedName name="Interco_AR">[5]Intercompany!$I$45</definedName>
    <definedName name="Interco_COR">[5]Intercompany!$E$81</definedName>
    <definedName name="Interco_Rev">[5]Intercompany!$E$45</definedName>
    <definedName name="interest" hidden="1">{#N/A,#N/A,FALSE,"TOC";#N/A,#N/A,FALSE,"ASS";#N/A,#N/A,FALSE,"CF";#N/A,#N/A,FALSE,"FUEL&amp;MTC"}</definedName>
    <definedName name="Interval1">'[26]V84.3A Maintenance Reserve'!#REF!</definedName>
    <definedName name="Interval2">'[26]V84.3A Maintenance Reserve'!#REF!</definedName>
    <definedName name="Interval3">'[26]V84.3A Maintenance Reserve'!#REF!</definedName>
    <definedName name="Interval4">'[26]V84.3A Maintenance Reserve'!#REF!</definedName>
    <definedName name="Interval5">'[26]V84.3A Maintenance Reserve'!#REF!</definedName>
    <definedName name="Interval6">'[26]V84.3A Maintenance Reserve'!#REF!</definedName>
    <definedName name="Interval7">'[26]V84.3A Maintenance Reserve'!#REF!</definedName>
    <definedName name="Inv_en_afiliadas_sg_syra">[100]Vtane!$B$32</definedName>
    <definedName name="Inversiones">'[107]Blce Sht Sum'!#REF!</definedName>
    <definedName name="investing">#REF!</definedName>
    <definedName name="IR5A">[9]ASS!#REF!</definedName>
    <definedName name="IR5B">[9]ASS!#REF!</definedName>
    <definedName name="IR5TEMP">[9]ASS!#REF!</definedName>
    <definedName name="IR6A">[9]ASS!#REF!</definedName>
    <definedName name="IR6B">[9]ASS!#REF!</definedName>
    <definedName name="IR6TEMP">[9]ASS!#REF!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[27]schC!$C$5:$O$109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[108]Cashflow!#REF!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[51]datos!#REF!</definedName>
    <definedName name="JHFDSJLFJDLJF">#REF!</definedName>
    <definedName name="Jobsover100">'[5]Contract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[109]Links!$H:$H</definedName>
    <definedName name="L_AJE_Tot">[109]Links!$G:$G</definedName>
    <definedName name="L_CY_Beg">[109]Links!$F:$F</definedName>
    <definedName name="L_CY_End">[109]Links!$J:$J</definedName>
    <definedName name="L_PY_End">[109]Links!$K:$K</definedName>
    <definedName name="L_RJE_Tot">[109]Links!$I:$I</definedName>
    <definedName name="Last_State">'[5]Contract Schedule'!$U$1084</definedName>
    <definedName name="LD">#REF!</definedName>
    <definedName name="legal">[9]ASS!#REF!</definedName>
    <definedName name="Level">[61]BalSht2008!$AC$85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'[55]TIP 1 General Information'!$B$6</definedName>
    <definedName name="LocalCurrency">[63]Index!$F$7</definedName>
    <definedName name="LOCINF">#REF!</definedName>
    <definedName name="Long_run_value">'[77]Wharton Forecast'!#REF!</definedName>
    <definedName name="loopfac">[9]ASS!#REF!</definedName>
    <definedName name="loopfactor">#REF!</definedName>
    <definedName name="Loss_Accrual">'[5]Contract Schedule'!$AG$253</definedName>
    <definedName name="Loss_Util_Proj_LC">'[55]TIP 5 Tax Expense'!$F$99</definedName>
    <definedName name="Loss_Util_Proj_LC_Rate2">'[55]TIP 5A Tax Expense Rate2'!$F$99</definedName>
    <definedName name="Loss_Util_Proj_USD">'[55]TIP 5 Tax Expense'!$H$99</definedName>
    <definedName name="Loss_Util_Proj_USD_Rate2">'[55]TIP 5A Tax Expense Rate2'!$H$99</definedName>
    <definedName name="Loss_Util_RTA_Proj_LC">'[55]TIP 4 Return to Accrual'!$H$99</definedName>
    <definedName name="Loss_Util_RTA_Proj_LC_Rate2">'[55]TIP 4A Return to Accrual Rate2'!$H$99</definedName>
    <definedName name="Loss_Util_US_USD">'[55]TIP 5 Tax Expense'!$N$99</definedName>
    <definedName name="Loss_Util_US_USD_Rate2">'[55]TIP 5A Tax Expense Rate2'!$N$99</definedName>
    <definedName name="lpg_prices_sens">'[16]ASS (inputs)'!#REF!</definedName>
    <definedName name="LR">[9]ASS!#REF!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'[16]ASS (inputs)'!#REF!</definedName>
    <definedName name="MAINT">#REF!</definedName>
    <definedName name="MAINT_RES">[9]ASS!#REF!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[110]Mapeo!$A$1:$P$65536</definedName>
    <definedName name="MARGEN">[111]Ingresos!$B$1:$H$65536</definedName>
    <definedName name="Market_Data">#REF!</definedName>
    <definedName name="mast">[112]Data!$F$143</definedName>
    <definedName name="masterlist">[112]Data!$A$2:$T$33</definedName>
    <definedName name="Mbank">[113]Mbank!$A$1:$L$24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'[83]O&amp;M BUDGET'!#REF!</definedName>
    <definedName name="MgtFormatSupp">#REF!</definedName>
    <definedName name="MIN_AT_DSCR">[9]ASS!#REF!</definedName>
    <definedName name="min_exp">#REF!</definedName>
    <definedName name="Minority_share_year2">[31]Assumptions!$T$61</definedName>
    <definedName name="Minority_share_year3">[30]Assumptions!$U$62</definedName>
    <definedName name="Minority_year2">[31]Assumptions!$T$61</definedName>
    <definedName name="Minority_year3">[31]Assumptions!$U$61</definedName>
    <definedName name="mktcap">#REF!</definedName>
    <definedName name="mktres">#REF!</definedName>
    <definedName name="MO">#REF!</definedName>
    <definedName name="Monthly">#REF!</definedName>
    <definedName name="MOSYR2">[75]Assm!#REF!</definedName>
    <definedName name="Motor_clm">#REF!</definedName>
    <definedName name="motor_paid">#REF!</definedName>
    <definedName name="MT">#REF!</definedName>
    <definedName name="Multiplicar">[84]Factores!$B$4</definedName>
    <definedName name="Multiplicar2">[85]Factores!$B$4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'[55]TIP 5 Tax Expense'!$N$181</definedName>
    <definedName name="New">#REF!</definedName>
    <definedName name="NewCo_Ownership_percentage">#REF!</definedName>
    <definedName name="NI_CF">#REF!</definedName>
    <definedName name="NIBT_Avg_FX">'[55]TIP 5 Tax Expense'!$P$14</definedName>
    <definedName name="NIBT_Avg_FX2">'[55]TIP 5A Tax Expense Rate2'!$P$14</definedName>
    <definedName name="nose" hidden="1">{#N/A,#N/A,FALSE,"TOC";#N/A,#N/A,FALSE,"ASS";#N/A,#N/A,FALSE,"CF";#N/A,#N/A,FALSE,"FUEL&amp;MTC"}</definedName>
    <definedName name="Notas">'[1]6'!$X$1:$X$1611</definedName>
    <definedName name="Notas1">'[1]6'!$Y$1:$Y$1608</definedName>
    <definedName name="NPV">'[29]Ass-1_General'!#REF!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'[5]Contract Schedule'!$AU$255</definedName>
    <definedName name="Number_Contracts">'[5]Contract Schedule'!$K$257</definedName>
    <definedName name="Number_Jobs">'[5]Contract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[114]oBRAS!$A$1:$D$65536</definedName>
    <definedName name="OCI_Hedge_LC_Rate2">'[55]TIP 5A Tax Expense Rate2'!$F$179</definedName>
    <definedName name="OCI_Hedge_Proj_USD">'[55]TIP 5 Tax Expense'!$H$188</definedName>
    <definedName name="OCI_Hedge_Proj_USD_Rate2">'[55]TIP 5A Tax Expense Rate2'!$H$179</definedName>
    <definedName name="OCI_Hedge_RTA_LC">'[55]TIP 4 Return to Accrual'!$H$126</definedName>
    <definedName name="OCI_Hedge_RTA_LC_Rate2">'[55]TIP 4A Return to Accrual Rate2'!$H$126</definedName>
    <definedName name="OCI_Hedge_Tax_LC_Rate2">'[55]TIP 5A Tax Expense Rate2'!$F$191</definedName>
    <definedName name="OCI_Hedge_Tax_Proj_USD_Rate2">'[55]TIP 5A Tax Expense Rate2'!$H$191</definedName>
    <definedName name="OCI_Hedge_Tax_RTA_LC">'[55]TIP 4 Return to Accrual'!$H$135</definedName>
    <definedName name="OCI_Hedge_Tax_RTA_LC_Rate2">'[55]TIP 4A Return to Accrual Rate2'!$H$135</definedName>
    <definedName name="OCI_Hedge_Tax_US_USD_Rate2">'[55]TIP 5A Tax Expense Rate2'!$N$191</definedName>
    <definedName name="OCI_Hedge_US_USD">'[55]TIP 5 Tax Expense'!$N$188</definedName>
    <definedName name="OCI_Hedge_US_USD_Rate2">'[55]TIP 5A Tax Expense Rate2'!$N$179</definedName>
    <definedName name="OCI_Mkt_Sec_LC">'[55]TIP 5 Tax Expense'!$F$187</definedName>
    <definedName name="OCI_Mkt_Sec_LC_Rate2">'[55]TIP 5A Tax Expense Rate2'!$F$178</definedName>
    <definedName name="OCI_Mkt_Sec_Proj_USD">'[55]TIP 5 Tax Expense'!$H$187</definedName>
    <definedName name="OCI_Mkt_Sec_Proj_USD_Rate2">'[55]TIP 5A Tax Expense Rate2'!$H$178</definedName>
    <definedName name="OCI_Mkt_Sec_RTA_LC">'[55]TIP 4 Return to Accrual'!$H$125</definedName>
    <definedName name="OCI_Mkt_Sec_RTA_LC_Rate2">'[55]TIP 4A Return to Accrual Rate2'!$H$125</definedName>
    <definedName name="OCI_Mkt_Sec_Tax_LC_Rate2">'[55]TIP 5A Tax Expense Rate2'!$F$189</definedName>
    <definedName name="OCI_Mkt_Sec_Tax_Proj_USD_Rate2">'[55]TIP 5A Tax Expense Rate2'!$H$189</definedName>
    <definedName name="OCI_Mkt_Sec_Tax_RTA_LC">'[55]TIP 4 Return to Accrual'!$H$134</definedName>
    <definedName name="OCI_Mkt_Sec_Tax_RTA_LC_Rate2">'[55]TIP 4A Return to Accrual Rate2'!$H$134</definedName>
    <definedName name="OCI_Mkt_Sec_Tax_US_USD_Rate2">'[55]TIP 5A Tax Expense Rate2'!$N$189</definedName>
    <definedName name="OCI_Mkt_Sec_US_USD">'[55]TIP 5 Tax Expense'!$N$187</definedName>
    <definedName name="OCI_Mkt_Sec_US_USD_Rate2">'[55]TIP 5A Tax Expense Rate2'!$N$178</definedName>
    <definedName name="OCI_Other_LC">'[55]TIP 5 Tax Expense'!$F$189</definedName>
    <definedName name="OCI_Other_LC_Rate2">'[55]TIP 5A Tax Expense Rate2'!$F$180</definedName>
    <definedName name="OCI_Other_Proj_USD">'[55]TIP 5 Tax Expense'!$H$189</definedName>
    <definedName name="OCI_Other_Proj_USD_Rate2">'[55]TIP 5A Tax Expense Rate2'!$H$180</definedName>
    <definedName name="OCI_Other_RTA_LC">'[55]TIP 4 Return to Accrual'!$H$127</definedName>
    <definedName name="OCI_Other_RTA_LC_Rate2">'[55]TIP 4A Return to Accrual Rate2'!$H$127</definedName>
    <definedName name="OCI_Other_Tax_LC">'[55]TIP 5 Tax Expense'!$F$202</definedName>
    <definedName name="OCI_Other_Tax_LC_Rate2">'[55]TIP 5A Tax Expense Rate2'!$F$193</definedName>
    <definedName name="OCI_Other_Tax_Proj_USD">'[55]TIP 5 Tax Expense'!$H$202</definedName>
    <definedName name="OCI_Other_Tax_Proj_USD_Rate2">'[55]TIP 5A Tax Expense Rate2'!$H$193</definedName>
    <definedName name="OCI_Other_Tax_RTA_LC">'[55]TIP 4 Return to Accrual'!$H$136</definedName>
    <definedName name="OCI_Other_Tax_RTA_LC_Rate2">'[55]TIP 4A Return to Accrual Rate2'!$H$136</definedName>
    <definedName name="OCI_Other_Tax_US_USD">'[55]TIP 5 Tax Expense'!$N$202</definedName>
    <definedName name="OCI_Other_Tax_US_USD_Rate2">'[55]TIP 5A Tax Expense Rate2'!$N$193</definedName>
    <definedName name="OCI_Other_US_USD">'[55]TIP 5 Tax Expense'!$N$189</definedName>
    <definedName name="OCI_Other_US_USD_Rate2">'[55]TIP 5A Tax Expense Rate2'!$N$180</definedName>
    <definedName name="OCI_Pen_LC">'[55]TIP 5 Tax Expense'!$F$186</definedName>
    <definedName name="OCI_Pen_LC_Rate2">'[55]TIP 5A Tax Expense Rate2'!$F$177</definedName>
    <definedName name="OCI_Pen_Proj_USD">'[55]TIP 5 Tax Expense'!$H$186</definedName>
    <definedName name="OCI_Pen_Proj_USD_Rate2">'[55]TIP 5A Tax Expense Rate2'!$H$177</definedName>
    <definedName name="OCI_Pen_RTA_LC">'[55]TIP 4 Return to Accrual'!$H$124</definedName>
    <definedName name="OCI_Pen_RTA_LC_Rate2">'[55]TIP 4A Return to Accrual Rate2'!$H$124</definedName>
    <definedName name="OCI_Pen_RTA_Tax_LC">'[55]TIP 4 Return to Accrual'!$H$133</definedName>
    <definedName name="OCI_Pen_RTA_Tax_LC_Rate2">'[55]TIP 4A Return to Accrual Rate2'!$H$133</definedName>
    <definedName name="OCI_Pen_Tax_LC">'[55]TIP 5 Tax Expense'!$F$196</definedName>
    <definedName name="OCI_Pen_Tax_LC_Rate2">'[55]TIP 5A Tax Expense Rate2'!$F$187</definedName>
    <definedName name="OCI_Pen_Tax_Proj_USD">'[55]TIP 5 Tax Expense'!$H$196</definedName>
    <definedName name="OCI_Pen_Tax_Proj_USD_Rate2">'[55]TIP 5A Tax Expense Rate2'!$H$187</definedName>
    <definedName name="OCI_Pen_Tax_US_USD">'[55]TIP 5 Tax Expense'!$N$196</definedName>
    <definedName name="OCI_Pen_Tax_US_USD_Rate2">'[55]TIP 5A Tax Expense Rate2'!$N$187</definedName>
    <definedName name="OCI_Pen_US_USD">'[55]TIP 5 Tax Expense'!$N$186</definedName>
    <definedName name="OCI_Pen_US_USD_Rate2">'[55]TIP 5A Tax Expense Rate2'!$N$177</definedName>
    <definedName name="oct">[3]FMEA!$K$88</definedName>
    <definedName name="OE">[9]ASS!#REF!</definedName>
    <definedName name="OITBT">[111]Ingresos!$F$1:$F$65536</definedName>
    <definedName name="OITMT">#REF!</definedName>
    <definedName name="oits">#REF!</definedName>
    <definedName name="OITS1">'[115]mov cuentas'!#REF!</definedName>
    <definedName name="olll">#REF!</definedName>
    <definedName name="OLSR">#REF!</definedName>
    <definedName name="om">#REF!</definedName>
    <definedName name="OM_Table">[20]Assm!$C$59:$E$77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[116]Assumptions!$U$19</definedName>
    <definedName name="Op_Country">'[55]TIP 1 General Information'!$B$4</definedName>
    <definedName name="OpCountry">[63]Index!$F$5</definedName>
    <definedName name="OPER">#REF!</definedName>
    <definedName name="OPER_VAR">#REF!</definedName>
    <definedName name="Operation_end">'[16]ASS (inputs)'!#REF!</definedName>
    <definedName name="operation_start">'[16]ASS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'[16]ASS (inputs)'!#REF!</definedName>
    <definedName name="opi">#REF!</definedName>
    <definedName name="OPIC">[28]ASS!#REF!</definedName>
    <definedName name="opic_after_tax">#REF!</definedName>
    <definedName name="OPICFEED">[9]DSCR!#REF!</definedName>
    <definedName name="OPR">'[107]Blce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'[117]011499PA_BLsht_per BLM Folder'!$A$1:$W$61</definedName>
    <definedName name="pag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'[118]Generation inputs'!$B$10</definedName>
    <definedName name="pbagpm">'[118]Generation inputs'!$C$46</definedName>
    <definedName name="PBBcapacity">'[118]Generation inputs'!$B$11</definedName>
    <definedName name="pbbgpm">'[118]Generation inputs'!$C$47</definedName>
    <definedName name="pbfdr">'[118]Generation inputs'!$B$63</definedName>
    <definedName name="pdvsa_prices_sens">'[16]ASS (inputs)'!#REF!</definedName>
    <definedName name="PED">#REF!</definedName>
    <definedName name="Penalty_Table">'[20]Avail Penalty'!$A$12:$M$267</definedName>
    <definedName name="Percent_Threshold">#REF!</definedName>
    <definedName name="Period">[61]BalSht2008!$AC$83</definedName>
    <definedName name="Period1">[14]LASTSHEET!$E$39</definedName>
    <definedName name="Period2">[14]LASTSHEET!$G$39</definedName>
    <definedName name="Period3">[14]LASTSHEET!$I$39</definedName>
    <definedName name="permits">[9]ASS!#REF!</definedName>
    <definedName name="PerQ">[63]Index!$L$3</definedName>
    <definedName name="PerYear">[63]Index!$L$2</definedName>
    <definedName name="Phase_I">#REF!</definedName>
    <definedName name="Phase_II">#REF!</definedName>
    <definedName name="Phase_III">#REF!</definedName>
    <definedName name="PIC_LC">'[55]TIP 5 Tax Expense'!$F$185</definedName>
    <definedName name="PIC_LC_Rate2">'[55]TIP 5A Tax Expense Rate2'!$F$176</definedName>
    <definedName name="PIC_Proj_USD">'[55]TIP 5 Tax Expense'!$H$185</definedName>
    <definedName name="PIC_Proj_USD_Rate2">'[55]TIP 5A Tax Expense Rate2'!$H$176</definedName>
    <definedName name="PIC_RTA_LC">'[55]TIP 4 Return to Accrual'!$H$123</definedName>
    <definedName name="PIC_RTA_LC_Rate2">'[55]TIP 4A Return to Accrual Rate2'!$H$123</definedName>
    <definedName name="PIC_Tax_LC">'[55]TIP 5 Tax Expense'!$F$194</definedName>
    <definedName name="PIC_Tax_LC_Rate2">'[55]TIP 5A Tax Expense Rate2'!$F$185</definedName>
    <definedName name="PIC_Tax_Proj_USD">'[55]TIP 5 Tax Expense'!$H$194</definedName>
    <definedName name="PIC_Tax_Proj_USD_Rate2">'[55]TIP 5A Tax Expense Rate2'!$H$185</definedName>
    <definedName name="PIC_Tax_RTA_LC">'[55]TIP 4 Return to Accrual'!$H$132</definedName>
    <definedName name="PIC_Tax_RTA_LC_Rate2">'[55]TIP 4A Return to Accrual Rate2'!$H$132</definedName>
    <definedName name="PIC_Tax_US_USD">'[55]TIP 5 Tax Expense'!$N$194</definedName>
    <definedName name="PIC_Tax_US_USD_Rate2">'[55]TIP 5A Tax Expense Rate2'!$N$185</definedName>
    <definedName name="PIC_US_USD">'[55]TIP 5 Tax Expense'!$N$185</definedName>
    <definedName name="PIC_US_USD_Rate2">'[55]TIP 5A Tax Expense Rate2'!$N$176</definedName>
    <definedName name="PIRR">[9]DSCR!#REF!</definedName>
    <definedName name="Pis">[20]Assm!$J$16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'[75]Plant Operations'!$A$12:$U$267</definedName>
    <definedName name="plantilla">'[37]Mapeo USGAAP'!$A:$P</definedName>
    <definedName name="PlanvsPriorYearEst">#REF!</definedName>
    <definedName name="PlanvsPriorYrPlan">#REF!</definedName>
    <definedName name="PLANYTD">#REF!</definedName>
    <definedName name="Pln_3Yr_US">[45]Cashflow!#REF!</definedName>
    <definedName name="Pln3Yr_Bs">'[46]Forecast(Bs)'!#REF!</definedName>
    <definedName name="Pln3Yr_US">'[46]Forecast($)'!#REF!</definedName>
    <definedName name="PNPV">[9]DSCR!#REF!</definedName>
    <definedName name="POGC_Paym_Sched">#REF!</definedName>
    <definedName name="pond">#REF!</definedName>
    <definedName name="Porcentaje_de_Vtane_electrica_en_Calyfe">[119]V.E_consolidado!$B$145</definedName>
    <definedName name="Power_Plant_Name">"CEMAT Cuiaba, Brazil,"</definedName>
    <definedName name="PPD">#REF!</definedName>
    <definedName name="ppp">#REF!</definedName>
    <definedName name="PPPBoundChile">[88]Chile!$X$20</definedName>
    <definedName name="PPPBoundEgypt">[88]Egypt!$W$19</definedName>
    <definedName name="PPPBoundElSalvador">'[88]El Salvador'!$X$20</definedName>
    <definedName name="PPPBoundFinland">[88]Finland!$W$20</definedName>
    <definedName name="PPPBoundFrance">[88]France!$W$18</definedName>
    <definedName name="PPPBoundIsrael">[88]Israel!$X$20</definedName>
    <definedName name="PPPBoundMorocco">[88]Morocco!$W$20</definedName>
    <definedName name="PPPBoundNigeria">[88]Nigeria!$W$20</definedName>
    <definedName name="PPPBoundTaiwan">[88]Taiwan!$X$20</definedName>
    <definedName name="PPPBoundThailand">[88]Thailand!$W$20</definedName>
    <definedName name="PPPFreqChile">[88]Chile!$X$21</definedName>
    <definedName name="PPPFreqEgypt">[88]Egypt!$W$20</definedName>
    <definedName name="PPPFreqElSalvador">'[88]El Salvador'!$X$21</definedName>
    <definedName name="PPPFreqFinland">[88]Finland!$W$21</definedName>
    <definedName name="PPPFreqFrance">[88]France!$W$19</definedName>
    <definedName name="PPPFreqIsrael">[88]Israel!$X$21</definedName>
    <definedName name="PPPFreqMorocco">[88]Morocco!$W$21</definedName>
    <definedName name="PPPFreqNigeria">[88]Nigeria!$W$21</definedName>
    <definedName name="PPPFreqTaiwan">[88]Taiwan!$X$21</definedName>
    <definedName name="PPPFreqThailand">[88]Thailand!$W$21</definedName>
    <definedName name="PPPLateStartChile">[88]Chile!$X$23</definedName>
    <definedName name="PPPLateStartEgypt">[88]Egypt!$W$22</definedName>
    <definedName name="PPPLateStartElSalvador">'[88]El Salvador'!$X$23</definedName>
    <definedName name="PPPLateStartFinland">[88]Finland!$W$23</definedName>
    <definedName name="PPPLateStartFrance">[88]France!$W$21</definedName>
    <definedName name="PPPLateStartIsrael">[88]Israel!$X$23</definedName>
    <definedName name="PPPLateStartMorocco">[88]Morocco!$W$23</definedName>
    <definedName name="PPPLateStartNigeria">[88]Nigeria!$W$23</definedName>
    <definedName name="PPPLateStartTaiwan">[88]Taiwan!$X$23</definedName>
    <definedName name="PPPLateStartThailand">[88]Thailand!$W$23</definedName>
    <definedName name="PPPOverrideChile">[88]Chile!$X$41</definedName>
    <definedName name="PPPOverrideEgypt">[88]Egypt!$W$40</definedName>
    <definedName name="PPPOverrideElSalvador">'[88]El Salvador'!$X$41</definedName>
    <definedName name="PPPOverrideFinland">[88]Finland!$W$41</definedName>
    <definedName name="PPPOverrideFrance">[88]France!$W$36</definedName>
    <definedName name="PPPOverrideIsrael">[88]Israel!$X$41</definedName>
    <definedName name="PPPOverrideMorocco">[88]Morocco!$W$41</definedName>
    <definedName name="PPPOverrideNigeria">[88]Nigeria!$W$41</definedName>
    <definedName name="PPPOverrideTaiwan">[88]Taiwan!$X$41</definedName>
    <definedName name="PPPOverrideThailand">[88]Thailand!$W$41</definedName>
    <definedName name="PPPResetChile">[88]Chile!$X$19</definedName>
    <definedName name="PPPResetEgypt">[88]Egypt!$W$18</definedName>
    <definedName name="PPPResetElSalvador">'[88]El Salvador'!$X$19</definedName>
    <definedName name="PPPResetFinland">[88]Finland!$W$19</definedName>
    <definedName name="PPPResetFrance">[88]France!$W$17</definedName>
    <definedName name="PPPResetIsrael">[88]Israel!$X$19</definedName>
    <definedName name="PPPResetMorocco">[88]Morocco!$W$19</definedName>
    <definedName name="PPPResetNigeria">[88]Nigeria!$W$19</definedName>
    <definedName name="PPPResetTaiwan">[88]Taiwan!$X$19</definedName>
    <definedName name="PPPResetThailand">[88]Thailand!$W$19</definedName>
    <definedName name="PPPStartDateChile">[88]Chile!$X$24</definedName>
    <definedName name="PPPStartDateEgypt">[88]Egypt!$W$23</definedName>
    <definedName name="PPPStartDateElSalvador">'[88]El Salvador'!$X$24</definedName>
    <definedName name="PPPStartDateFinland">[88]Finland!$W$24</definedName>
    <definedName name="PPPStartDateFrance">[88]France!$W$22</definedName>
    <definedName name="PPPStartDateIsrael">[88]Israel!$X$24</definedName>
    <definedName name="PPPStartDateMorocco">[88]Morocco!$W$24</definedName>
    <definedName name="PPPStartDateNigeria">[88]Nigeria!$W$24</definedName>
    <definedName name="PPPStartDateTaiwan">[88]Taiwan!$X$24</definedName>
    <definedName name="PPPStartDateThailand">[88]Thailand!$W$24</definedName>
    <definedName name="PPPSwitchChile">[88]Chile!$X$18</definedName>
    <definedName name="PPPSwitchEgypt">[88]Egypt!$W$17</definedName>
    <definedName name="PPPSwitchElSalvador">'[88]El Salvador'!$X$18</definedName>
    <definedName name="PPPSwitchFinland">[88]Finland!$W$18</definedName>
    <definedName name="PPPSwitchFrance">[88]France!$W$16</definedName>
    <definedName name="PPPSwitchIsrael">[88]Israel!$X$18</definedName>
    <definedName name="PPPSwitchMorocco">[88]Morocco!$W$18</definedName>
    <definedName name="PPPSwitchNigeria">[88]Nigeria!$W$18</definedName>
    <definedName name="PPPSwitchTaiwan">[88]Taiwan!$X$18</definedName>
    <definedName name="PPPSwitchThailand">[88]Thailand!$W$18</definedName>
    <definedName name="PQ_VAR">[27]Variance!$B$6:$M$50</definedName>
    <definedName name="PQ_VAR2">[27]Variance!#REF!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'[120]PRESUP COSTOS B'!$A$2:$A$285</definedName>
    <definedName name="PRECOSTOS_DAT">'[120]PRESUP COSTOS B'!$A$2:$O$285</definedName>
    <definedName name="Premisas_e">'[121]Premisas (e)'!$A$1:$N$60</definedName>
    <definedName name="Premisas_p">'[121]Premisas (e)'!$A$1:$N$60</definedName>
    <definedName name="PrepayIns">'[122]Other Assumptions'!$A$6:$D$12</definedName>
    <definedName name="PrepE_Mail">'[55]TIP 1 General Information'!$B$12</definedName>
    <definedName name="PrepName">'[55]TIP 1 General Information'!$B$10</definedName>
    <definedName name="PreviousYear">[14]LASTSHEET!$B$19</definedName>
    <definedName name="pri">#REF!</definedName>
    <definedName name="print">[9]ASS!#REF!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[89]SECLPIS!$AI$1:$AU$65</definedName>
    <definedName name="proj_tgs">#REF!</definedName>
    <definedName name="Project_Group">'[55]TIP 1 General Information'!$B$3</definedName>
    <definedName name="ProjectGroup">[63]Index!$F$4</definedName>
    <definedName name="Promote_Fee_New">[75]Assm!#REF!</definedName>
    <definedName name="Promote_Fee_Orig">[75]Assm!#REF!</definedName>
    <definedName name="Promote_Rate_New">[75]Assm!#REF!</definedName>
    <definedName name="Promote_Rate_Orig">[75]Assm!#REF!</definedName>
    <definedName name="Promote_Return_Orig">[75]Assm!#REF!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[44]BalSht2008!$AC$97</definedName>
    <definedName name="PrYear2">[44]BalSht2008!$AC$102</definedName>
    <definedName name="PTR">#REF!</definedName>
    <definedName name="PY_Accounts_Receivable">#REF!</definedName>
    <definedName name="PY_Administration">'[24]Income Statement'!$E$17</definedName>
    <definedName name="PY_Cash">#REF!</definedName>
    <definedName name="PY_Common_Equity">#REF!</definedName>
    <definedName name="PY_Cost_of_Sales">'[24]Income Statement'!$E$13</definedName>
    <definedName name="PY_Current_Liabilities">#REF!</definedName>
    <definedName name="PY_Depreciation">'[24]Income Statement'!$E$27</definedName>
    <definedName name="PY_Disc._Ops.">'[24]Income Statement'!$E$41</definedName>
    <definedName name="PY_Extraord.">'[24]Income Statement'!$E$45</definedName>
    <definedName name="PY_Gross_Profit">'[24]Income Statement'!$E$15</definedName>
    <definedName name="PY_INC_AFT_TAX">'[24]Income Statement'!$E$39</definedName>
    <definedName name="PY_INC_BEF_EXTRAORD">'[24]Income Statement'!$E$43</definedName>
    <definedName name="PY_Inc_Bef_Tax">'[24]Income Statement'!$E$35</definedName>
    <definedName name="PY_Intangible_Assets">#REF!</definedName>
    <definedName name="PY_Interest_Expense">'[24]Income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'[24]Income Statement'!$E$47</definedName>
    <definedName name="PY_Net_Revenue">'[24]Income Statement'!$E$8</definedName>
    <definedName name="PY_Operating_Inc">'[24]Income Statement'!$E$29</definedName>
    <definedName name="PY_Operating_Income">'[24]Income Statement'!$E$29</definedName>
    <definedName name="PY_Other_Curr_Assets">#REF!</definedName>
    <definedName name="PY_Other_Exp">'[24]Income Statement'!$E$26</definedName>
    <definedName name="PY_Other_LT_Assets">#REF!</definedName>
    <definedName name="PY_Other_LT_Liabilities">#REF!</definedName>
    <definedName name="PY_Preferred_Stock">#REF!</definedName>
    <definedName name="PY_Pymt_LC">'[55]TIP 6 Tax Pymts'!$J$159</definedName>
    <definedName name="PY_Pymt_USD">'[55]TIP 6 Tax Pymts'!$L$159</definedName>
    <definedName name="PY_QUICK_ASSETS">#REF!</definedName>
    <definedName name="PY_Rate">'[55]TIP 2 ETR'!$B$14</definedName>
    <definedName name="PY_Rate2">'[55]TIP 2 ETR'!$D$14</definedName>
    <definedName name="PY_Retained_Earnings">#REF!</definedName>
    <definedName name="PY_Selling">'[24]Income Statement'!$E$25</definedName>
    <definedName name="PY_Sun_AJEs">'[55]PY Sun Topsides'!$B$11:$P$34</definedName>
    <definedName name="PY_Tangible_Assets">#REF!</definedName>
    <definedName name="PY_Taxes">'[24]Income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'[24]Income Statement'!$L$17</definedName>
    <definedName name="PY2_Cash">#REF!</definedName>
    <definedName name="PY2_Common_Equity">#REF!</definedName>
    <definedName name="PY2_Cost_of_Sales">'[24]Income Statement'!$L$13</definedName>
    <definedName name="PY2_Current_Liabilities">#REF!</definedName>
    <definedName name="PY2_Depreciation">'[24]Income Statement'!$L$27</definedName>
    <definedName name="PY2_Disc._Ops.">'[24]Income Statement'!$L$41</definedName>
    <definedName name="PY2_Extraord.">'[24]Income Statement'!$L$45</definedName>
    <definedName name="PY2_Gross_Profit">'[24]Income Statement'!$L$15</definedName>
    <definedName name="PY2_INC_AFT_TAX">'[24]Income Statement'!$L$39</definedName>
    <definedName name="PY2_INC_BEF_EXTRAORD">'[24]Income Statement'!$L$43</definedName>
    <definedName name="PY2_Inc_Bef_Tax">'[24]Income Statement'!$L$35</definedName>
    <definedName name="PY2_Intangible_Assets">#REF!</definedName>
    <definedName name="PY2_Interest_Expense">'[24]Income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'[24]Income Statement'!$L$47</definedName>
    <definedName name="PY2_Net_Revenue">'[24]Income Statement'!$L$8</definedName>
    <definedName name="PY2_Operating_Inc">'[24]Income Statement'!$L$29</definedName>
    <definedName name="PY2_Operating_Income">#REF!</definedName>
    <definedName name="PY2_Other_Curr_Assets">#REF!</definedName>
    <definedName name="PY2_Other_Exp.">'[24]Income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'[24]Income Statement'!$L$25</definedName>
    <definedName name="PY2_Tangible_Assets">#REF!</definedName>
    <definedName name="PY2_Taxes">'[24]Income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'[24]Income Statement'!$S$17</definedName>
    <definedName name="PY3_Cash">#REF!</definedName>
    <definedName name="PY3_Common_Equity">#REF!</definedName>
    <definedName name="PY3_Cost_of_Sales">'[24]Income Statement'!$S$13</definedName>
    <definedName name="PY3_Current_Liabilities">#REF!</definedName>
    <definedName name="PY3_Depreciation">'[24]Income Statement'!$S$27</definedName>
    <definedName name="PY3_Disc._Ops.">'[24]Income Statement'!$S$41</definedName>
    <definedName name="PY3_Extraord.">'[24]Income Statement'!$S$45</definedName>
    <definedName name="PY3_Gross_Profit">'[24]Income Statement'!$S$15</definedName>
    <definedName name="PY3_INC_AFT_TAX">'[24]Income Statement'!$S$39</definedName>
    <definedName name="PY3_INC_BEF_EXTRAORD">'[24]Income Statement'!$S$43</definedName>
    <definedName name="PY3_Inc_Bef_Tax">'[24]Income Statement'!$S$35</definedName>
    <definedName name="PY3_Intangible_Assets">#REF!</definedName>
    <definedName name="PY3_Interest_Expense">'[24]Income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'[24]Income Statement'!$S$47</definedName>
    <definedName name="PY3_Net_Revenue">'[24]Income Statement'!$S$8</definedName>
    <definedName name="PY3_Operating_Inc">'[24]Income Statement'!$S$29</definedName>
    <definedName name="PY3_Other_Curr_Assets">#REF!</definedName>
    <definedName name="PY3_Other_Exp.">'[24]Income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'[24]Income Statement'!$S$25</definedName>
    <definedName name="PY3_Tangible_Assets">#REF!</definedName>
    <definedName name="PY3_Taxes">'[24]Income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'[24]Income Statement'!$U$17</definedName>
    <definedName name="PY4_Cash">#REF!</definedName>
    <definedName name="PY4_Common_Equity">#REF!</definedName>
    <definedName name="PY4_Cost_of_Sales">'[24]Income Statement'!$U$13</definedName>
    <definedName name="PY4_Current_Liabilities">#REF!</definedName>
    <definedName name="PY4_Depreciation">'[24]Income Statement'!$U$27</definedName>
    <definedName name="PY4_Disc._Ops.">'[24]Income Statement'!$U$41</definedName>
    <definedName name="PY4_Extraord.">'[24]Income Statement'!$U$45</definedName>
    <definedName name="PY4_Gross_Profit">'[24]Income Statement'!$U$15</definedName>
    <definedName name="PY4_INC_AFT_TAX">'[24]Income Statement'!$U$39</definedName>
    <definedName name="PY4_INC_BEF_EXTRAORD">'[24]Income Statement'!$U$43</definedName>
    <definedName name="PY4_Inc_Bef_Tax">'[24]Income Statement'!$U$35</definedName>
    <definedName name="PY4_Intangible_Assets">#REF!</definedName>
    <definedName name="PY4_Interest_Expense">'[24]Income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'[24]Income Statement'!$U$47</definedName>
    <definedName name="PY4_Net_Revenue">'[24]Income Statement'!$U$8</definedName>
    <definedName name="PY4_Operating_Inc">'[24]Income Statement'!$U$29</definedName>
    <definedName name="PY4_Other_Cur_Assets">#REF!</definedName>
    <definedName name="PY4_Other_Exp.">'[24]Income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'[24]Income Statement'!$U$25</definedName>
    <definedName name="PY4_Tangible_Assets">#REF!</definedName>
    <definedName name="PY4_Taxes">'[24]Income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'[24]Income Statement'!$W$17</definedName>
    <definedName name="PY5_Cash">#REF!</definedName>
    <definedName name="PY5_Common_Equity">#REF!</definedName>
    <definedName name="PY5_Cost_of_Sales">'[24]Income Statement'!$W$13</definedName>
    <definedName name="PY5_Current_Liabilities">#REF!</definedName>
    <definedName name="PY5_Depreciation">'[24]Income Statement'!$W$27</definedName>
    <definedName name="PY5_Disc._Ops.">'[24]Income Statement'!$W$41</definedName>
    <definedName name="PY5_Extraord.">'[24]Income Statement'!$W$45</definedName>
    <definedName name="PY5_Gross_Profit">'[24]Income Statement'!$W$15</definedName>
    <definedName name="PY5_INC_AFT_TAX">'[24]Income Statement'!$W$39</definedName>
    <definedName name="PY5_INC_BEF_EXTRAORD">'[24]Income Statement'!$W$43</definedName>
    <definedName name="PY5_Inc_Bef_Tax">'[24]Income Statement'!$W$35</definedName>
    <definedName name="PY5_Intangible_Assets">#REF!</definedName>
    <definedName name="PY5_Interest_Expense">'[24]Income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'[24]Income Statement'!$W$47</definedName>
    <definedName name="PY5_Net_Revenue">'[24]Income Statement'!$W$8</definedName>
    <definedName name="PY5_Operating_Inc">'[24]Income Statement'!$W$29</definedName>
    <definedName name="PY5_Other_Curr_Assets">#REF!</definedName>
    <definedName name="PY5_Other_Exp.">'[24]Income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'[24]Income Statement'!$W$25</definedName>
    <definedName name="PY5_Tangible_Assets">#REF!</definedName>
    <definedName name="PY5_Taxes">'[24]Income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[63]Index!$R:$R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[45]Cashflow!#REF!</definedName>
    <definedName name="Quarter">[55]Selections!$B$22</definedName>
    <definedName name="Quarter_Bs">[31]Quarter!$A$2:$U$55</definedName>
    <definedName name="Quarter_US">#REF!</definedName>
    <definedName name="Quarter_USD">[31]Quarter!$A$61:$U$114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[37]Balanza2!$A$1:$P$978</definedName>
    <definedName name="RANGO">[34]SUR!#REF!</definedName>
    <definedName name="RANGO1">[34]SUR!#REF!</definedName>
    <definedName name="rango2">'[123]1405010000'!$B$1:$G$65536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[14]LASTSHEET!$B$10</definedName>
    <definedName name="Residual2">[124]Hoja2!$B$3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'[125]RC-Total Geral'!#REF!</definedName>
    <definedName name="RET_TABLE">#REF!</definedName>
    <definedName name="RETURNS">#REF!</definedName>
    <definedName name="REV">[27]schC!$C$128:$O$198</definedName>
    <definedName name="ReviewerE_Mail">'[55]TIP 1 General Information'!$B$18</definedName>
    <definedName name="ReviewerName">'[55]TIP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[105]A!$D$3:$D$611</definedName>
    <definedName name="RID">'[107]Blce Sht Sum'!#REF!</definedName>
    <definedName name="roi">#REF!</definedName>
    <definedName name="rr" hidden="1">{#N/A,#N/A,FALSE,"TOC";#N/A,#N/A,FALSE,"ASS";#N/A,#N/A,FALSE,"CF";#N/A,#N/A,FALSE,"FUEL&amp;MTC"}</definedName>
    <definedName name="rrr">[126]Balanza!$A$2:$IV$843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[28]ASS!#REF!</definedName>
    <definedName name="Rules_for_Obligations">'[2]#REF'!#REF!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'[24]Detalle ctas. BG'!#REF!</definedName>
    <definedName name="S_Adjust_Data">'[24]Detalle ctas. BG'!#REF!</definedName>
    <definedName name="S_Adjust_GT">'[24]Detalle ctas. BG'!#REF!</definedName>
    <definedName name="S_AJE_Tot">'[24]Detalle ctas. BG'!#REF!</definedName>
    <definedName name="S_AJE_Tot_Data">'[24]Detalle ctas. BG'!#REF!</definedName>
    <definedName name="S_AJE_Tot_GT">'[24]Detalle ctas. BG'!#REF!</definedName>
    <definedName name="S_CONT">[9]ASS!#REF!</definedName>
    <definedName name="S_CY_Beg">'[24]Detalle ctas. BG'!#REF!</definedName>
    <definedName name="S_CY_Beg_Data">'[24]Detalle ctas. BG'!#REF!</definedName>
    <definedName name="S_CY_Beg_GT">'[24]Detalle ctas. BG'!#REF!</definedName>
    <definedName name="S_CY_End_Data">'[24]Detalle ctas. BG'!$F$1:$F$690</definedName>
    <definedName name="S_CY_End_GT">'[24]Detalle ctas. BG'!#REF!</definedName>
    <definedName name="S_PY_End_Data">'[24]Detalle ctas. BG'!$H$1:$H$690</definedName>
    <definedName name="S_PY_End_GT">'[24]Detalle ctas. BG'!#REF!</definedName>
    <definedName name="S_RJE_Tot">'[24]Detalle ctas. BG'!#REF!</definedName>
    <definedName name="S_RJE_Tot_Data">'[24]Detalle ctas. BG'!#REF!</definedName>
    <definedName name="S_RJE_Tot_GT">'[24]Detalle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[94]anexx!#REF!</definedName>
    <definedName name="sandy">'[5]Contract Schedule'!$K$1096</definedName>
    <definedName name="SAPBEXdnldView" hidden="1">"D9VWXLIH5LZFXL6EUVB3630HK"</definedName>
    <definedName name="SAPBEXsysID" hidden="1">"CMI"</definedName>
    <definedName name="Scale">[61]BalSht2008!$AC$90</definedName>
    <definedName name="SCCAP">#REF!</definedName>
    <definedName name="SCCF">#REF!</definedName>
    <definedName name="SCDATA">#REF!</definedName>
    <definedName name="Scenario">[61]BalSht2008!$AC$84</definedName>
    <definedName name="Scenario1">[14]LASTSHEET!$E$41</definedName>
    <definedName name="Scenario2">[55]Selections!$D$14</definedName>
    <definedName name="Scenario3">[14]LASTSHEET!$I$41</definedName>
    <definedName name="SCH_A">[27]schA!$C$5:$J$54</definedName>
    <definedName name="SCH_B">'[27]SCH B'!$C$5:$U$54</definedName>
    <definedName name="SCIS">[89]SECLPIS!$A$12:$O$68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'[127]011499PA_BLsht_per BLM Folder'!$A$1:$W$61</definedName>
    <definedName name="SDBcapacity">'[118]Generation inputs'!$B$13</definedName>
    <definedName name="sdbgpm">'[118]Generation inputs'!$C$48</definedName>
    <definedName name="sddp_table1">#REF!</definedName>
    <definedName name="sdfs">[28]ASS!#REF!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[128]SEOM!$A$11:$Q$56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[3]FMEA!$K$111</definedName>
    <definedName name="serv1">'[5]Contract Schedule'!$K$1033</definedName>
    <definedName name="serv2">'[5]Contract Schedule'!$K$1094</definedName>
    <definedName name="serv99">'[5]Contract Schedule'!$K$1035</definedName>
    <definedName name="Server">[61]BalSht2008!$AC$80</definedName>
    <definedName name="sf">#REF!</definedName>
    <definedName name="SFN">'[48]Consolidated Trial Balance'!#REF!</definedName>
    <definedName name="sl">'[5]Contract Schedule'!$E$1098</definedName>
    <definedName name="SOFT">[9]ASS!#REF!</definedName>
    <definedName name="SovPremiumEgypt">[88]Egypt!$W$5</definedName>
    <definedName name="SPARES_DUTIES">[9]ASS!#REF!</definedName>
    <definedName name="SPARES_VAT">[9]ASS!#REF!</definedName>
    <definedName name="spres">[28]ASS!#REF!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[9]ASS!#REF!</definedName>
    <definedName name="Startops1">[129]Assm!$C$16</definedName>
    <definedName name="Startops2">[130]Assm!$D$16</definedName>
    <definedName name="Startops3">[75]Assm!$E$16</definedName>
    <definedName name="statements">#REF!</definedName>
    <definedName name="SU">[9]BS_NI!#REF!</definedName>
    <definedName name="Sub_Inputs">[131]Interest!#REF!</definedName>
    <definedName name="Sub_Values">[131]Interest!#REF!</definedName>
    <definedName name="Suma_Ganancia_filiales">[100]consolidacion_vs!$M$163</definedName>
    <definedName name="sumadepat_filiales">[100]consolidacion_vs!$M$102</definedName>
    <definedName name="summ_OSLR">#REF!</definedName>
    <definedName name="SUMMARY">#REF!</definedName>
    <definedName name="sun">[56]Hoja2!$D$1:$M$70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'[77]Wharton Forecast'!#REF!</definedName>
    <definedName name="T_AMT">[9]ASS!#REF!</definedName>
    <definedName name="T_COF">[9]ASS!#REF!</definedName>
    <definedName name="T_EQUITY">[9]ASS!#REF!</definedName>
    <definedName name="T_LOAN">[9]ASS!#REF!</definedName>
    <definedName name="T_RATE">[9]ASS!#REF!</definedName>
    <definedName name="T_SPREAD">[9]ASS!#REF!</definedName>
    <definedName name="T_TERM">[9]ASS!#REF!</definedName>
    <definedName name="t_value">#REF!</definedName>
    <definedName name="tabla">[13]directorio_real_2003_1!$A$1:$C$65536</definedName>
    <definedName name="tabla2">[37]ccb2!$A$290:$E$652</definedName>
    <definedName name="Table">#REF!</definedName>
    <definedName name="TARGET">'[29]Ass-1_General'!#REF!</definedName>
    <definedName name="tarif">[28]ASS!#REF!</definedName>
    <definedName name="Tariff_Cap">[49]Assm!$D$29</definedName>
    <definedName name="Tariff_Table">[75]Tariff!$C$11:$O$31</definedName>
    <definedName name="Tariff_Var">[49]Assm!$D$30</definedName>
    <definedName name="Tax_Inc_Proj_USD">'[55]TIP 5 Tax Expense'!$H$97</definedName>
    <definedName name="Tax_Inc_Proj_USD_Rate2">'[55]TIP 5A Tax Expense Rate2'!$H$97</definedName>
    <definedName name="Tax_Inc_RTA_Proj_LC">'[55]TIP 4 Return to Accrual'!$H$97</definedName>
    <definedName name="Tax_Inc_RTA_Proj_LC_Rate2">'[55]TIP 4A Return to Accrual Rate2'!$H$97</definedName>
    <definedName name="Tax_Inc_US_USD">'[55]TIP 5 Tax Expense'!$N$97</definedName>
    <definedName name="Tax_Inc_US_USD_Rate2">'[55]TIP 5A Tax Expense Rate2'!$N$97</definedName>
    <definedName name="tax_switch">#REF!</definedName>
    <definedName name="Taxes">'[83]O&amp;M BUDGET'!$AQ$928</definedName>
    <definedName name="TBGmgt">#REF!</definedName>
    <definedName name="TC">[9]ASS!#REF!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[132]ASS!$D$9</definedName>
    <definedName name="test">'[99]Sch C'!$D$117:$P$196</definedName>
    <definedName name="test2">'[99]Sch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[133]Movimientos!#REF!</definedName>
    <definedName name="TextRefCopy23">[133]Movimientos!#REF!</definedName>
    <definedName name="TextRefCopy3">#REF!</definedName>
    <definedName name="TextRefCopy38">[133]Movimientos!#REF!</definedName>
    <definedName name="TextRefCopy4">#REF!</definedName>
    <definedName name="TextRefCopy47">[133]Movimientos!#REF!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'[21]PPA Revenue (Annex 12-Gas)'!$A$12:$Y$267</definedName>
    <definedName name="TGS_OrigProject">#REF!</definedName>
    <definedName name="TGSmgt">#REF!</definedName>
    <definedName name="Third_sale_date">[90]ASS!#REF!</definedName>
    <definedName name="TIPVersion">[63]Index!$I$9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[75]Assm!$Z$68</definedName>
    <definedName name="Tot_Subdebt">[75]Assm!$Z$69</definedName>
    <definedName name="Tot_Tax_Exp_US_USD">'[55]TIP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'[5]Contract Schedule'!$AE$253</definedName>
    <definedName name="Total_underbillings">'[5]Contract Schedule'!$AF$253</definedName>
    <definedName name="totalalloc">#REF!</definedName>
    <definedName name="Totalant">'[1]6'!$I$1:$I$1619</definedName>
    <definedName name="Totalnotas">'[1]6'!$V$1:$V$1619</definedName>
    <definedName name="totalom">#REF!</definedName>
    <definedName name="Tranches">'[134]DSCR-Cash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'[68]Trial Balance'!$P$14:$R$1000</definedName>
    <definedName name="TURNKEY">[9]ASS!#REF!</definedName>
    <definedName name="Turnkey_Table1">#REF!</definedName>
    <definedName name="type1a">'[5]Contract Schedule'!$E$1033</definedName>
    <definedName name="type1b">'[5]Contract Schedule'!$E$1034</definedName>
    <definedName name="type1c">'[5]Contract Schedule'!$E$1035</definedName>
    <definedName name="type1d">'[5]Contract Schedule'!$E$1036</definedName>
    <definedName name="type1e">'[5]Contract Schedule'!$E$1037</definedName>
    <definedName name="type1z">'[5]Contract Schedule'!$E$1038</definedName>
    <definedName name="type2a">'[5]Contract Schedule'!$E$1112</definedName>
    <definedName name="type2z">'[5]Contract Schedule'!$E$1116</definedName>
    <definedName name="type3a">'[5]Contract Schedule'!$N$1033</definedName>
    <definedName name="type3z">'[5]Contract Schedule'!$N$1037</definedName>
    <definedName name="type4a">'[5]Contract Schedule'!$P$1033</definedName>
    <definedName name="type4x">'[5]Contract Schedule'!$H$1113</definedName>
    <definedName name="type4z">'[5]Contract Schedule'!$P$1098</definedName>
    <definedName name="type5a">'[5]Contract Schedule'!$Q$1033</definedName>
    <definedName name="type5z">'[5]Contract Schedule'!$Q$1034</definedName>
    <definedName name="type6a">'[5]Contract Schedule'!$R$1033</definedName>
    <definedName name="type6z">'[5]Contract Schedule'!$R$1035</definedName>
    <definedName name="type7a">'[5]Contract Schedule'!$S$1033</definedName>
    <definedName name="type7z">'[5]Contract Schedule'!$S$1035</definedName>
    <definedName name="type9a">'[5]Contract Schedule'!$V$1033</definedName>
    <definedName name="type9z">'[5]Contract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[90]ASS!#REF!</definedName>
    <definedName name="usgaap">#REF!</definedName>
    <definedName name="USQtr_vs97Pln">'[46]Forecast($)'!#REF!</definedName>
    <definedName name="USTAX">#REF!</definedName>
    <definedName name="UTIL_ANUAL">#REF!</definedName>
    <definedName name="UTIL_RET">#REF!</definedName>
    <definedName name="v.holding">[80]IS!#REF!</definedName>
    <definedName name="VA_Exp_US_USD">'[55]TIP 5 Tax Expense'!$N$180</definedName>
    <definedName name="Value">[71]Selections!$B$6</definedName>
    <definedName name="values">#REF!</definedName>
    <definedName name="Var_Bs">#REF!</definedName>
    <definedName name="Var_CE">#REF!</definedName>
    <definedName name="VAR_DATA">'[27]Stat-Energy'!$B$6:$Z$45</definedName>
    <definedName name="Var_Plan">[135]VarPlan!#REF!</definedName>
    <definedName name="Var_Pln">#REF!</definedName>
    <definedName name="Var_Qtr">#REF!</definedName>
    <definedName name="VAR_SUM">#REF!</definedName>
    <definedName name="Var_Yr_1CE_Bs">'[46]Forecast(Bs)'!#REF!</definedName>
    <definedName name="Var_Yr_1CE_USD">'[46]Forecast($)'!#REF!</definedName>
    <definedName name="Var_Yr_Plan_Bs">#REF!</definedName>
    <definedName name="Var_Yr_Plan_USD">'[46]Forecast($)'!#REF!</definedName>
    <definedName name="VARIANCE_RANGE">[2]Variance!$D$7,[2]Variance!$D$7:$AB$70,[2]Variance!$D$77:$AB$153</definedName>
    <definedName name="VARIANCES">#REF!</definedName>
    <definedName name="vengas">[80]IS!#REF!</definedName>
    <definedName name="VentasAcum">'[102]Balanza de comprob'!$A$716:$C$754</definedName>
    <definedName name="VentasMens">'[102]Saldos del mes'!$A$716:$C$754</definedName>
    <definedName name="VHolding">[80]IS!#REF!</definedName>
    <definedName name="Vol._año_ant">#REF!</definedName>
    <definedName name="volume_growth_sens">'[16]ASS (inputs)'!#REF!</definedName>
    <definedName name="VRESIDUAL">[136]Hoja2!$B$3</definedName>
    <definedName name="vtas.gas">[80]IS!#REF!</definedName>
    <definedName name="Vtas_Gas_c">#REF!</definedName>
    <definedName name="Vtas_Gas_e">#REF!</definedName>
    <definedName name="wac">[128]SECLPIS!$AY$12:$BF$54</definedName>
    <definedName name="wacc">'[137]IS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[28]ASS!#REF!</definedName>
    <definedName name="Wh_Serv">[129]Assm!$J$15</definedName>
    <definedName name="WHTAX">[28]ASS!#REF!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[28]ASS!#REF!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[138]XREF!#REF!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[45]Cashflow!#REF!</definedName>
    <definedName name="Year_Qtr_Bs">'[46]Forecast(Bs)'!#REF!</definedName>
    <definedName name="Year_Qtr_US">[45]Cashflow!#REF!</definedName>
    <definedName name="Year1">[55]Selections!$B$9</definedName>
    <definedName name="Year2">[55]Selections!$D$9</definedName>
    <definedName name="Year3">[14]LASTSHEET!$I$37</definedName>
    <definedName name="YesNo">[63]Index!$A$4:$A$5</definedName>
    <definedName name="yi" hidden="1">{#N/A,#N/A,FALSE,"TOC";#N/A,#N/A,FALSE,"ASS";#N/A,#N/A,FALSE,"CF";#N/A,#N/A,FALSE,"FUEL&amp;MTC"}</definedName>
    <definedName name="Yr_Mth_Bs">'[31]Forecast(Bs)'!$A$1:$O$58</definedName>
    <definedName name="Yr_Mth_USD">'[31]Forecast($)'!$A$1:$O$58</definedName>
    <definedName name="YTD">'[1]6'!$H$1:$H$1619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'[1]6'!$G$1:$G$1619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'1'!$Q$1:$W$63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61" i="1" l="1"/>
  <c r="Q60" i="1"/>
  <c r="W42" i="1"/>
  <c r="W41" i="1"/>
  <c r="O41" i="1"/>
  <c r="O40" i="1"/>
  <c r="O39" i="1"/>
  <c r="O38" i="1"/>
  <c r="U37" i="1"/>
  <c r="O37" i="1"/>
  <c r="U36" i="1"/>
  <c r="W35" i="1" s="1"/>
  <c r="M35" i="1"/>
  <c r="M34" i="1"/>
  <c r="O36" i="1" s="1"/>
  <c r="U33" i="1"/>
  <c r="F33" i="1"/>
  <c r="W32" i="1"/>
  <c r="F32" i="1"/>
  <c r="F31" i="1"/>
  <c r="F30" i="1"/>
  <c r="M29" i="1"/>
  <c r="F29" i="1"/>
  <c r="M28" i="1"/>
  <c r="F28" i="1"/>
  <c r="M27" i="1"/>
  <c r="F27" i="1"/>
  <c r="U26" i="1"/>
  <c r="M26" i="1"/>
  <c r="F26" i="1"/>
  <c r="U25" i="1"/>
  <c r="M25" i="1"/>
  <c r="F25" i="1"/>
  <c r="U24" i="1"/>
  <c r="M24" i="1"/>
  <c r="O30" i="1" s="1"/>
  <c r="F24" i="1"/>
  <c r="U23" i="1"/>
  <c r="F23" i="1"/>
  <c r="U22" i="1"/>
  <c r="F22" i="1"/>
  <c r="U21" i="1"/>
  <c r="F21" i="1"/>
  <c r="U20" i="1"/>
  <c r="M20" i="1"/>
  <c r="F20" i="1"/>
  <c r="H34" i="1" s="1"/>
  <c r="U19" i="1"/>
  <c r="M19" i="1"/>
  <c r="U18" i="1"/>
  <c r="M18" i="1"/>
  <c r="U17" i="1"/>
  <c r="M17" i="1"/>
  <c r="U16" i="1"/>
  <c r="W28" i="1" s="1"/>
  <c r="M16" i="1"/>
  <c r="F16" i="1"/>
  <c r="M15" i="1"/>
  <c r="F15" i="1"/>
  <c r="U14" i="1"/>
  <c r="M14" i="1"/>
  <c r="F14" i="1"/>
  <c r="W13" i="1"/>
  <c r="M13" i="1"/>
  <c r="F13" i="1"/>
  <c r="M12" i="1"/>
  <c r="F12" i="1"/>
  <c r="M11" i="1"/>
  <c r="F11" i="1"/>
  <c r="U10" i="1"/>
  <c r="W5" i="1" s="1"/>
  <c r="W15" i="1" s="1"/>
  <c r="M10" i="1"/>
  <c r="F10" i="1"/>
  <c r="U9" i="1"/>
  <c r="M9" i="1"/>
  <c r="F9" i="1"/>
  <c r="U8" i="1"/>
  <c r="M8" i="1"/>
  <c r="F8" i="1"/>
  <c r="U7" i="1"/>
  <c r="M7" i="1"/>
  <c r="O21" i="1" s="1"/>
  <c r="F7" i="1"/>
  <c r="H17" i="1" s="1"/>
  <c r="H44" i="1" s="1"/>
  <c r="U6" i="1"/>
  <c r="O31" i="1" l="1"/>
  <c r="W29" i="1"/>
  <c r="W39" i="1" s="1"/>
  <c r="W44" i="1" s="1"/>
  <c r="O42" i="1" s="1"/>
  <c r="O43" i="1" s="1"/>
  <c r="O44" i="1" s="1"/>
</calcChain>
</file>

<file path=xl/sharedStrings.xml><?xml version="1.0" encoding="utf-8"?>
<sst xmlns="http://schemas.openxmlformats.org/spreadsheetml/2006/main" count="227" uniqueCount="199">
  <si>
    <t>DISTRIBUIDORA DE ELECTRICIDAD DEL SUR, S.A. DE C.V.</t>
  </si>
  <si>
    <t>BALANCE GENERAL AL 28 DE FEBRERO DE 2022</t>
  </si>
  <si>
    <t>ESTADO DE RESULTADOS DEL 01 DE ENERO AL 28 DE FEBRERO DE 2022</t>
  </si>
  <si>
    <t>(Cifras Expresadas en U.S.  Dólares)</t>
  </si>
  <si>
    <t>(Cifras Expresadas en US Dólares)</t>
  </si>
  <si>
    <t>A  C  T  I  V  O</t>
  </si>
  <si>
    <t>P A S I V O  Y  P A T R I M O N I O</t>
  </si>
  <si>
    <t>PRODUCTOS DE OPERACIÓN</t>
  </si>
  <si>
    <t>Notas</t>
  </si>
  <si>
    <t>$</t>
  </si>
  <si>
    <t>ACTIVOS CORRIENTES</t>
  </si>
  <si>
    <t>PASIVOS CORRIENTES</t>
  </si>
  <si>
    <t>Ventas de energía</t>
  </si>
  <si>
    <t>Efectivo y Equivalentes de Efectivo</t>
  </si>
  <si>
    <t>Sobregiros bancarios contables</t>
  </si>
  <si>
    <t>Ventas de energía entre compañías distribuidoras</t>
  </si>
  <si>
    <t>Efectivo Restringido</t>
  </si>
  <si>
    <t>Prestamos Bancarios por Pagar a Corto Plazo</t>
  </si>
  <si>
    <t>Ingresos por uso de red</t>
  </si>
  <si>
    <t>Inversión temporales mantenidas al vencimiento</t>
  </si>
  <si>
    <t>Títulos de Emisión Propia</t>
  </si>
  <si>
    <t>Ingresos por transacciones en el MRS</t>
  </si>
  <si>
    <t>Cuentas por Cobrar</t>
  </si>
  <si>
    <t>Proveedores de Energía Eléctrica</t>
  </si>
  <si>
    <t>Otros Productos de Operación</t>
  </si>
  <si>
    <t>Cuentas por Cobrar Activo Regulatorio</t>
  </si>
  <si>
    <t>Cuentas por Pagar Regulatorias</t>
  </si>
  <si>
    <t>Estimación para Cuentas Incobrables</t>
  </si>
  <si>
    <t>Cuentas por pagar a partes relacionadas</t>
  </si>
  <si>
    <t>MENOS:</t>
  </si>
  <si>
    <t>Cuentas por Cobrar a partes relacionadas</t>
  </si>
  <si>
    <t>Cuentas por Pagar Comerciales</t>
  </si>
  <si>
    <t>COSTOS DE ENERGIA</t>
  </si>
  <si>
    <t>Inventarios</t>
  </si>
  <si>
    <t>Otras cuentas por pagar y Gastos acumulados</t>
  </si>
  <si>
    <t xml:space="preserve">Compra de energía </t>
  </si>
  <si>
    <t xml:space="preserve"> </t>
  </si>
  <si>
    <t>Gastos Pagados por Anticipado</t>
  </si>
  <si>
    <t>Pasivo por Arrendamientos</t>
  </si>
  <si>
    <t>MARGEN COMPRA VENTA DE ENERGIA</t>
  </si>
  <si>
    <t>Otros Activos</t>
  </si>
  <si>
    <t>Impuestos por Pagar</t>
  </si>
  <si>
    <t>Gastos de Operación y Mantenimiento</t>
  </si>
  <si>
    <t>1.1.03.07.02.11</t>
  </si>
  <si>
    <t>TOTAL ACTIVOS CORRIENTES</t>
  </si>
  <si>
    <t>Dividendos por pagar</t>
  </si>
  <si>
    <t>Gastos de Comercialización</t>
  </si>
  <si>
    <t>Depósitos de Consumidores</t>
  </si>
  <si>
    <t>Gastos por Cuenta de Consumidores</t>
  </si>
  <si>
    <t>ACTIVOS NO CORRIENTES</t>
  </si>
  <si>
    <t>Ingreso Diferido a corto plazo</t>
  </si>
  <si>
    <t>Gastos de Administración</t>
  </si>
  <si>
    <t>Inversión en Acciones Compañías Subsidiarias</t>
  </si>
  <si>
    <t>Otros Créditos Diferidos</t>
  </si>
  <si>
    <t>Gastos por Depreciación</t>
  </si>
  <si>
    <t>Inversión mantenidas al vencimiento</t>
  </si>
  <si>
    <t>TOTAL PASIVOS CORRIENTES</t>
  </si>
  <si>
    <t>Amortización de Intangibles</t>
  </si>
  <si>
    <t>Préstamos por cobrar a Largo Plazo</t>
  </si>
  <si>
    <t>Amortizaciónn de Activos por Derecho de uso</t>
  </si>
  <si>
    <t>Prestamos por Cobrar a partes relacionadas</t>
  </si>
  <si>
    <t>PASIVOS NO CORRIENTES</t>
  </si>
  <si>
    <t>Costos por  Servicios a Terceros</t>
  </si>
  <si>
    <t>Materiales y equipos para Propiedad, Planta y Equipo</t>
  </si>
  <si>
    <t>Prestamos  a Largo Plazo</t>
  </si>
  <si>
    <t>Gastos de Períodos Anteriores</t>
  </si>
  <si>
    <t>Activos por Derecho de Uso</t>
  </si>
  <si>
    <t>Cuentas por pagar Accionistas</t>
  </si>
  <si>
    <t>Otros Gastos</t>
  </si>
  <si>
    <t>Amortización de activos por Derecho de uso</t>
  </si>
  <si>
    <t>Pasivo por Impuesto sobre la Renta Diferido</t>
  </si>
  <si>
    <t>Pérdidas por retiro de activos fijos</t>
  </si>
  <si>
    <t>Propiedad, Planta y Equipo</t>
  </si>
  <si>
    <t>Ingreso Diferido a largo plazo</t>
  </si>
  <si>
    <t>Depreciación Acumulada de Propiedad, Planta y Equipo</t>
  </si>
  <si>
    <t>COSTOS Y GASTOS DE OPERACIÓN</t>
  </si>
  <si>
    <t>Obras en Proceso</t>
  </si>
  <si>
    <t>Provisión para Obligaciones Laborales</t>
  </si>
  <si>
    <t>UTILIDAD DE OPERACION</t>
  </si>
  <si>
    <t>Bienes Intangibles</t>
  </si>
  <si>
    <t>TOTAL PASIVOS NO CORRIENTES</t>
  </si>
  <si>
    <t xml:space="preserve">TOTAL PASIVOS </t>
  </si>
  <si>
    <t>Activo por impuesto sobre la renta diferido</t>
  </si>
  <si>
    <t>GASTOS FINANCIEROS</t>
  </si>
  <si>
    <t>Activos diferidos a largo plazo</t>
  </si>
  <si>
    <t>PATRIMONIO Y RESERVAS</t>
  </si>
  <si>
    <t>Gastos Financieros</t>
  </si>
  <si>
    <t>TOTAL ACTIVOS NO CORRIENTES</t>
  </si>
  <si>
    <t>Capital social mínimo</t>
  </si>
  <si>
    <t>MAS:</t>
  </si>
  <si>
    <t>Capital social variable</t>
  </si>
  <si>
    <t>PRODUCTOS FINANCIEROS</t>
  </si>
  <si>
    <t>Total capital social</t>
  </si>
  <si>
    <t>Productos Financieros</t>
  </si>
  <si>
    <t>Superávit por Revaluación de Activos</t>
  </si>
  <si>
    <t>Otros Ingresos Financieros</t>
  </si>
  <si>
    <t>Superávit Realizado</t>
  </si>
  <si>
    <t>Ganancias Pérdidas actuariales</t>
  </si>
  <si>
    <t>UTILIDAD ANTES DE IMPUESTOS Y RESERVAS</t>
  </si>
  <si>
    <t>Reserva Legal</t>
  </si>
  <si>
    <t>MENOS</t>
  </si>
  <si>
    <t>Utilidades por Aplicar de ejercicios anteriores</t>
  </si>
  <si>
    <t xml:space="preserve">Impuesto Sobre la Renta </t>
  </si>
  <si>
    <t>Utilidad del Ejercicio Corriente</t>
  </si>
  <si>
    <t>Impuesto Sobre la Renta Diferido</t>
  </si>
  <si>
    <t>TOTAL PATRIMONIO</t>
  </si>
  <si>
    <t>TOTAL ACTIVOS</t>
  </si>
  <si>
    <t>TOTAL PASIVOS Y  PATRIMONIO</t>
  </si>
  <si>
    <t>UTILIDAD POR DISTRIBUIR</t>
  </si>
  <si>
    <t>Carolina Alexandra Quintero Gil</t>
  </si>
  <si>
    <t>Carlos Eduardo Alvarado Ramírez</t>
  </si>
  <si>
    <t>Erick René Guzmán Sosa</t>
  </si>
  <si>
    <t>Presidenta Ejecutiva</t>
  </si>
  <si>
    <t>Gerente de Finanzas</t>
  </si>
  <si>
    <t>Contador General</t>
  </si>
  <si>
    <t>1.1.01.00.00.00</t>
  </si>
  <si>
    <t>1.1.02.00.00.00</t>
  </si>
  <si>
    <t>1.1.03.00.00.00</t>
  </si>
  <si>
    <t>1.1.03.07.08.00</t>
  </si>
  <si>
    <t>1.1.03.08.00.00</t>
  </si>
  <si>
    <t>1.1.03.09.00.00</t>
  </si>
  <si>
    <t>1.3.01.01.00.00</t>
  </si>
  <si>
    <t>1.3.01.05.00.00</t>
  </si>
  <si>
    <t>1.2.01.06.00.00</t>
  </si>
  <si>
    <t>1.2.01.07.00.00</t>
  </si>
  <si>
    <t>1.2.09.05.00.00</t>
  </si>
  <si>
    <t>1.2.01.08.00.00</t>
  </si>
  <si>
    <t>1.2.05.00.00.00</t>
  </si>
  <si>
    <t>1.4.10.00.00.00</t>
  </si>
  <si>
    <t>1.4.11.00.00.00</t>
  </si>
  <si>
    <t>1.4.13.00.00.00</t>
  </si>
  <si>
    <t>1.4.14.00.00.00</t>
  </si>
  <si>
    <t>2.1.01.01.00.00</t>
  </si>
  <si>
    <t>2.1.01.02.00.00</t>
  </si>
  <si>
    <t>2.1.01.03.00.00</t>
  </si>
  <si>
    <t>2.1.01.06.01.00</t>
  </si>
  <si>
    <t>2.1.01.04.00.00</t>
  </si>
  <si>
    <t>2.1.01.06.02.00</t>
  </si>
  <si>
    <t>2.1.01.05.00.00</t>
  </si>
  <si>
    <t>2.1.01.07.00.00</t>
  </si>
  <si>
    <t>2.1.03.00.00.00</t>
  </si>
  <si>
    <t>2.1.05.00.00.00</t>
  </si>
  <si>
    <t>2.1.06.00.00.00</t>
  </si>
  <si>
    <t>2.1.07.00.00.00</t>
  </si>
  <si>
    <t>2.1.08.00.00.00</t>
  </si>
  <si>
    <t>2.1.09.00.00.00</t>
  </si>
  <si>
    <t>2.1.10.00.00.00</t>
  </si>
  <si>
    <t>2.1.11.00.00.00</t>
  </si>
  <si>
    <t>2.3.01.03.01.00</t>
  </si>
  <si>
    <t>2.3.01.03.02.00</t>
  </si>
  <si>
    <t>2.3.01.03.03.00</t>
  </si>
  <si>
    <t>2.3.01.06.00.00</t>
  </si>
  <si>
    <t>2.3.01.01.00.00</t>
  </si>
  <si>
    <t>3.1.01.01.00.00</t>
  </si>
  <si>
    <t>3.1.02.01.00.00</t>
  </si>
  <si>
    <t>2.3.01.05.00.00</t>
  </si>
  <si>
    <t>3.3.01.01.00.00</t>
  </si>
  <si>
    <t>3.2.02.01.00.00</t>
  </si>
  <si>
    <t>2.1.04.00.00.00</t>
  </si>
  <si>
    <t>2.3.01.06.04.00</t>
  </si>
  <si>
    <t>4.1.01.00.00.00</t>
  </si>
  <si>
    <t>4.1.02.00.00.00</t>
  </si>
  <si>
    <t>4.1.03.02.01.00</t>
  </si>
  <si>
    <t>4.1.03.02.02.00</t>
  </si>
  <si>
    <t>4.1.03.02.03.00</t>
  </si>
  <si>
    <t>4.1.03.02.04.00</t>
  </si>
  <si>
    <t>4.1.03.00.00.00</t>
  </si>
  <si>
    <t>5.1.01.00.00.00</t>
  </si>
  <si>
    <t>5.1.04.00.00.00</t>
  </si>
  <si>
    <t>5.1.05.00.00.00</t>
  </si>
  <si>
    <t>5.1.06.00.00.00</t>
  </si>
  <si>
    <t>5.1.07.00.00.00</t>
  </si>
  <si>
    <t>5.1.08.00.00.00</t>
  </si>
  <si>
    <t>5.1.09.00.00.00</t>
  </si>
  <si>
    <t>5.1.10.00.00.00</t>
  </si>
  <si>
    <t>5.1.11.00.00.00</t>
  </si>
  <si>
    <t>5.1.13.00.00.00</t>
  </si>
  <si>
    <t>5.1.14.00.00.00</t>
  </si>
  <si>
    <t>5.1.15.00.00.00</t>
  </si>
  <si>
    <t>5.1.16.00.00.00</t>
  </si>
  <si>
    <t>5.2.01.00.00.00</t>
  </si>
  <si>
    <t>5.2.04.00.00.00</t>
  </si>
  <si>
    <t>5.2.05.00.00.00</t>
  </si>
  <si>
    <t>5.2.03.00.00.00</t>
  </si>
  <si>
    <t>4.2.01.00.00.00</t>
  </si>
  <si>
    <t>4.2.02.00.00.00</t>
  </si>
  <si>
    <t>4.2.03.00.00.00</t>
  </si>
  <si>
    <t>5.2.07.00.00.00</t>
  </si>
  <si>
    <t>ACTIVOS DIFERIDOS A LARGO</t>
  </si>
  <si>
    <t>5.2.08.00.00.00</t>
  </si>
  <si>
    <t>5.2.09.00.00.00</t>
  </si>
  <si>
    <t>INTERESES POR PAGAR</t>
  </si>
  <si>
    <t>PRESTAMOS POR PAGAR A</t>
  </si>
  <si>
    <t>1.1.03.13.00.00</t>
  </si>
  <si>
    <t>2.1.01.06.04.00</t>
  </si>
  <si>
    <t>COMISION POR PRESTA</t>
  </si>
  <si>
    <t>2.1.01.08.00.00</t>
  </si>
  <si>
    <t>2.2.03.00.00.00</t>
  </si>
  <si>
    <t>2.3.01.06.06.00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</si>
</sst>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[$€-2]* #,##0.00_);_([$€-2]* \(#,##0.00\);_([$€-2]* &quot;-&quot;??_)"/>
    <numFmt numFmtId="165" formatCode="#,##0.00;[Red]\(#,##0.00\)"/>
    <numFmt numFmtId="166" formatCode="_-* #,##0_-;\-* #,##0_-;_-* &quot;-&quot;??_-;_-@_-"/>
    <numFmt numFmtId="167" formatCode="d\-m\-yy\ h:mm\ \a\.m\./\p\.m\."/>
    <numFmt numFmtId="168" formatCode="_(* #,##0.00_);_(* \(#,##0.00\);_(* &quot;-&quot;??_);_(@_)"/>
    <numFmt numFmtId="169" formatCode="#,##0;[Red]\(#,##0\)"/>
    <numFmt numFmtId="170" formatCode="_(&quot;$&quot;* #,##0.00_);_(&quot;$&quot;* \(#,##0.00\);_(&quot;$&quot;* &quot;-&quot;??_);_(@_)"/>
    <numFmt numFmtId="171" formatCode="#,##0.00_ ;\-#,##0.00\ "/>
    <numFmt numFmtId="172" formatCode="#,##0.00;[Red]#,##0.00"/>
    <numFmt numFmtId="173" formatCode="_-* #,##0.00\ _€_-;\-* #,##0.00\ _€_-;_-* &quot;-&quot;??\ _€_-;_-@_-"/>
    <numFmt numFmtId="174" formatCode="#,##0.0000_);[Red]\(#,##0.000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1"/>
      <color theme="1"/>
      <name val="Arial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13" fillId="0" borderId="0" applyNumberFormat="0" applyFill="0" applyBorder="0" applyAlignment="0" applyProtection="0">
      <alignment vertical="top"/>
      <protection locked="0"/>
    </xf>
    <xf numFmtId="164" fontId="2" fillId="0" borderId="0"/>
    <xf numFmtId="168" fontId="2" fillId="0" borderId="0" applyFont="0" applyFill="0" applyBorder="0" applyAlignment="0" applyProtection="0"/>
  </cellStyleXfs>
  <cellXfs count="100">
    <xf numFmtId="0" fontId="0" fillId="0" borderId="0" xfId="0"/>
    <xf numFmtId="164" fontId="2" fillId="0" borderId="0" xfId="4" applyProtection="1">
      <protection hidden="1"/>
    </xf>
    <xf numFmtId="164" fontId="3" fillId="0" borderId="0" xfId="4" applyFont="1" applyAlignment="1" applyProtection="1">
      <alignment horizontal="center"/>
      <protection hidden="1"/>
    </xf>
    <xf numFmtId="40" fontId="2" fillId="0" borderId="0" xfId="4" applyNumberFormat="1" applyProtection="1">
      <protection hidden="1"/>
    </xf>
    <xf numFmtId="164" fontId="2" fillId="0" borderId="0" xfId="4"/>
    <xf numFmtId="164" fontId="4" fillId="0" borderId="0" xfId="4" quotePrefix="1" applyFont="1" applyAlignment="1" applyProtection="1">
      <alignment horizontal="center"/>
      <protection hidden="1"/>
    </xf>
    <xf numFmtId="164" fontId="4" fillId="0" borderId="0" xfId="4" applyFont="1" applyAlignment="1" applyProtection="1">
      <alignment horizontal="center"/>
      <protection hidden="1"/>
    </xf>
    <xf numFmtId="164" fontId="5" fillId="0" borderId="0" xfId="4" quotePrefix="1" applyFont="1" applyAlignment="1" applyProtection="1">
      <alignment horizontal="center"/>
      <protection hidden="1"/>
    </xf>
    <xf numFmtId="164" fontId="5" fillId="0" borderId="0" xfId="4" applyFont="1" applyAlignment="1" applyProtection="1">
      <alignment horizontal="center"/>
      <protection hidden="1"/>
    </xf>
    <xf numFmtId="164" fontId="2" fillId="0" borderId="0" xfId="4" applyAlignment="1" applyProtection="1">
      <alignment horizontal="center"/>
      <protection hidden="1"/>
    </xf>
    <xf numFmtId="165" fontId="2" fillId="0" borderId="0" xfId="4" applyNumberFormat="1" applyProtection="1">
      <protection hidden="1"/>
    </xf>
    <xf numFmtId="166" fontId="2" fillId="0" borderId="0" xfId="4" applyNumberFormat="1" applyProtection="1">
      <protection hidden="1"/>
    </xf>
    <xf numFmtId="167" fontId="6" fillId="0" borderId="0" xfId="4" applyNumberFormat="1" applyFont="1" applyProtection="1">
      <protection hidden="1"/>
    </xf>
    <xf numFmtId="164" fontId="3" fillId="0" borderId="0" xfId="4" applyFont="1" applyAlignment="1" applyProtection="1">
      <alignment horizontal="center"/>
      <protection hidden="1"/>
    </xf>
    <xf numFmtId="164" fontId="7" fillId="0" borderId="0" xfId="4" applyFont="1" applyAlignment="1" applyProtection="1">
      <alignment horizontal="center"/>
      <protection hidden="1"/>
    </xf>
    <xf numFmtId="165" fontId="3" fillId="0" borderId="0" xfId="4" applyNumberFormat="1" applyFont="1" applyAlignment="1" applyProtection="1">
      <alignment horizontal="center"/>
      <protection hidden="1"/>
    </xf>
    <xf numFmtId="164" fontId="8" fillId="0" borderId="0" xfId="4" applyFont="1" applyProtection="1">
      <protection hidden="1"/>
    </xf>
    <xf numFmtId="166" fontId="8" fillId="0" borderId="0" xfId="4" applyNumberFormat="1" applyFont="1" applyAlignment="1" applyProtection="1">
      <alignment horizontal="center"/>
      <protection hidden="1"/>
    </xf>
    <xf numFmtId="39" fontId="6" fillId="0" borderId="0" xfId="4" applyNumberFormat="1" applyFont="1" applyProtection="1">
      <protection hidden="1"/>
    </xf>
    <xf numFmtId="168" fontId="2" fillId="0" borderId="0" xfId="1" applyFont="1" applyFill="1" applyProtection="1">
      <protection hidden="1"/>
    </xf>
    <xf numFmtId="164" fontId="9" fillId="0" borderId="0" xfId="4" applyFont="1" applyProtection="1">
      <protection hidden="1"/>
    </xf>
    <xf numFmtId="164" fontId="10" fillId="0" borderId="0" xfId="4" applyFont="1" applyProtection="1">
      <protection hidden="1"/>
    </xf>
    <xf numFmtId="165" fontId="6" fillId="0" borderId="0" xfId="4" applyNumberFormat="1" applyFont="1" applyProtection="1">
      <protection hidden="1"/>
    </xf>
    <xf numFmtId="165" fontId="6" fillId="0" borderId="0" xfId="4" quotePrefix="1" applyNumberFormat="1" applyFont="1" applyProtection="1">
      <protection hidden="1"/>
    </xf>
    <xf numFmtId="164" fontId="6" fillId="0" borderId="0" xfId="4" applyFont="1" applyProtection="1">
      <protection hidden="1"/>
    </xf>
    <xf numFmtId="168" fontId="6" fillId="0" borderId="0" xfId="1" applyFont="1" applyFill="1" applyProtection="1">
      <protection hidden="1"/>
    </xf>
    <xf numFmtId="164" fontId="5" fillId="0" borderId="0" xfId="4" applyFont="1" applyProtection="1">
      <protection hidden="1"/>
    </xf>
    <xf numFmtId="166" fontId="11" fillId="0" borderId="0" xfId="4" applyNumberFormat="1" applyFont="1" applyProtection="1">
      <protection hidden="1"/>
    </xf>
    <xf numFmtId="168" fontId="6" fillId="0" borderId="0" xfId="1" applyFont="1" applyProtection="1">
      <protection hidden="1"/>
    </xf>
    <xf numFmtId="164" fontId="12" fillId="0" borderId="0" xfId="4" applyFont="1" applyProtection="1">
      <protection hidden="1"/>
    </xf>
    <xf numFmtId="168" fontId="2" fillId="0" borderId="0" xfId="1" applyFont="1" applyProtection="1">
      <protection hidden="1"/>
    </xf>
    <xf numFmtId="166" fontId="14" fillId="0" borderId="0" xfId="3" applyNumberFormat="1" applyFont="1" applyFill="1" applyAlignment="1" applyProtection="1">
      <alignment horizontal="center"/>
      <protection hidden="1"/>
    </xf>
    <xf numFmtId="165" fontId="6" fillId="0" borderId="1" xfId="4" applyNumberFormat="1" applyFont="1" applyBorder="1" applyProtection="1">
      <protection hidden="1"/>
    </xf>
    <xf numFmtId="166" fontId="15" fillId="0" borderId="0" xfId="3" applyNumberFormat="1" applyFont="1" applyFill="1" applyAlignment="1" applyProtection="1">
      <protection hidden="1"/>
    </xf>
    <xf numFmtId="166" fontId="11" fillId="0" borderId="0" xfId="3" applyNumberFormat="1" applyFont="1" applyFill="1" applyAlignment="1" applyProtection="1">
      <protection hidden="1"/>
    </xf>
    <xf numFmtId="169" fontId="2" fillId="0" borderId="0" xfId="4" applyNumberFormat="1" applyProtection="1">
      <protection hidden="1"/>
    </xf>
    <xf numFmtId="166" fontId="12" fillId="0" borderId="0" xfId="3" applyNumberFormat="1" applyFont="1" applyFill="1" applyAlignment="1" applyProtection="1">
      <protection hidden="1"/>
    </xf>
    <xf numFmtId="39" fontId="6" fillId="0" borderId="1" xfId="4" applyNumberFormat="1" applyFont="1" applyBorder="1" applyProtection="1">
      <protection hidden="1"/>
    </xf>
    <xf numFmtId="166" fontId="12" fillId="0" borderId="0" xfId="3" applyNumberFormat="1" applyFont="1" applyAlignment="1" applyProtection="1">
      <protection hidden="1"/>
    </xf>
    <xf numFmtId="168" fontId="6" fillId="0" borderId="1" xfId="1" applyFont="1" applyBorder="1" applyProtection="1">
      <protection hidden="1"/>
    </xf>
    <xf numFmtId="168" fontId="6" fillId="0" borderId="0" xfId="4" applyNumberFormat="1" applyFont="1" applyProtection="1">
      <protection hidden="1"/>
    </xf>
    <xf numFmtId="164" fontId="16" fillId="0" borderId="0" xfId="4" quotePrefix="1" applyFont="1" applyAlignment="1">
      <alignment horizontal="left"/>
    </xf>
    <xf numFmtId="165" fontId="8" fillId="0" borderId="0" xfId="4" applyNumberFormat="1" applyFont="1" applyProtection="1">
      <protection hidden="1"/>
    </xf>
    <xf numFmtId="168" fontId="8" fillId="0" borderId="0" xfId="1" applyFont="1" applyProtection="1">
      <protection hidden="1"/>
    </xf>
    <xf numFmtId="165" fontId="5" fillId="0" borderId="0" xfId="4" applyNumberFormat="1" applyFont="1" applyProtection="1">
      <protection hidden="1"/>
    </xf>
    <xf numFmtId="168" fontId="5" fillId="0" borderId="0" xfId="1" applyFont="1" applyProtection="1">
      <protection hidden="1"/>
    </xf>
    <xf numFmtId="166" fontId="12" fillId="0" borderId="0" xfId="4" applyNumberFormat="1" applyFont="1" applyProtection="1">
      <protection hidden="1"/>
    </xf>
    <xf numFmtId="166" fontId="10" fillId="0" borderId="0" xfId="4" applyNumberFormat="1" applyFont="1" applyProtection="1">
      <protection hidden="1"/>
    </xf>
    <xf numFmtId="168" fontId="6" fillId="0" borderId="0" xfId="1" applyFont="1" applyFill="1" applyBorder="1" applyProtection="1">
      <protection hidden="1"/>
    </xf>
    <xf numFmtId="168" fontId="6" fillId="0" borderId="1" xfId="1" applyFont="1" applyFill="1" applyBorder="1" applyProtection="1">
      <protection hidden="1"/>
    </xf>
    <xf numFmtId="168" fontId="5" fillId="0" borderId="0" xfId="1" applyFont="1" applyFill="1" applyProtection="1">
      <protection hidden="1"/>
    </xf>
    <xf numFmtId="166" fontId="17" fillId="0" borderId="0" xfId="4" applyNumberFormat="1" applyFont="1" applyProtection="1">
      <protection hidden="1"/>
    </xf>
    <xf numFmtId="168" fontId="11" fillId="0" borderId="0" xfId="1" applyFont="1" applyFill="1" applyProtection="1">
      <protection hidden="1"/>
    </xf>
    <xf numFmtId="165" fontId="6" fillId="0" borderId="1" xfId="4" applyNumberFormat="1" applyFont="1" applyBorder="1" applyAlignment="1" applyProtection="1">
      <alignment wrapText="1"/>
      <protection hidden="1"/>
    </xf>
    <xf numFmtId="170" fontId="2" fillId="0" borderId="0" xfId="2" applyFont="1" applyFill="1" applyProtection="1">
      <protection hidden="1"/>
    </xf>
    <xf numFmtId="168" fontId="5" fillId="0" borderId="1" xfId="1" applyFont="1" applyFill="1" applyBorder="1" applyProtection="1">
      <protection hidden="1"/>
    </xf>
    <xf numFmtId="168" fontId="5" fillId="0" borderId="0" xfId="1" applyFont="1" applyBorder="1" applyProtection="1">
      <protection hidden="1"/>
    </xf>
    <xf numFmtId="166" fontId="14" fillId="0" borderId="0" xfId="3" applyNumberFormat="1" applyFont="1" applyFill="1" applyAlignment="1" applyProtection="1"/>
    <xf numFmtId="166" fontId="14" fillId="0" borderId="0" xfId="3" applyNumberFormat="1" applyFont="1" applyFill="1" applyAlignment="1" applyProtection="1">
      <protection hidden="1"/>
    </xf>
    <xf numFmtId="171" fontId="2" fillId="0" borderId="0" xfId="4" applyNumberFormat="1"/>
    <xf numFmtId="4" fontId="2" fillId="0" borderId="0" xfId="4" applyNumberFormat="1"/>
    <xf numFmtId="172" fontId="2" fillId="0" borderId="0" xfId="4" applyNumberFormat="1"/>
    <xf numFmtId="168" fontId="2" fillId="0" borderId="0" xfId="1" applyFont="1"/>
    <xf numFmtId="39" fontId="2" fillId="0" borderId="0" xfId="4" applyNumberFormat="1"/>
    <xf numFmtId="40" fontId="5" fillId="0" borderId="0" xfId="4" applyNumberFormat="1" applyFont="1" applyAlignment="1" applyProtection="1">
      <alignment horizontal="left"/>
      <protection hidden="1"/>
    </xf>
    <xf numFmtId="168" fontId="5" fillId="0" borderId="2" xfId="1" applyFont="1" applyBorder="1" applyProtection="1">
      <protection hidden="1"/>
    </xf>
    <xf numFmtId="168" fontId="5" fillId="0" borderId="2" xfId="1" applyFont="1" applyFill="1" applyBorder="1" applyProtection="1">
      <protection hidden="1"/>
    </xf>
    <xf numFmtId="166" fontId="18" fillId="0" borderId="0" xfId="4" applyNumberFormat="1" applyFont="1" applyProtection="1">
      <protection hidden="1"/>
    </xf>
    <xf numFmtId="40" fontId="6" fillId="0" borderId="0" xfId="4" quotePrefix="1" applyNumberFormat="1" applyFont="1" applyAlignment="1" applyProtection="1">
      <alignment horizontal="center" vertical="top"/>
      <protection hidden="1"/>
    </xf>
    <xf numFmtId="40" fontId="11" fillId="0" borderId="0" xfId="4" quotePrefix="1" applyNumberFormat="1" applyFont="1" applyAlignment="1" applyProtection="1">
      <alignment horizontal="center" vertical="top"/>
      <protection hidden="1"/>
    </xf>
    <xf numFmtId="168" fontId="19" fillId="0" borderId="0" xfId="1" applyFont="1" applyFill="1" applyBorder="1" applyAlignment="1" applyProtection="1">
      <alignment horizontal="right" wrapText="1"/>
      <protection locked="0"/>
    </xf>
    <xf numFmtId="168" fontId="2" fillId="0" borderId="0" xfId="5" applyFont="1"/>
    <xf numFmtId="168" fontId="2" fillId="0" borderId="0" xfId="5" applyFont="1" applyProtection="1">
      <protection hidden="1"/>
    </xf>
    <xf numFmtId="173" fontId="2" fillId="0" borderId="0" xfId="4" applyNumberFormat="1" applyProtection="1">
      <protection hidden="1"/>
    </xf>
    <xf numFmtId="165" fontId="5" fillId="0" borderId="0" xfId="4" applyNumberFormat="1" applyFont="1" applyAlignment="1" applyProtection="1">
      <alignment horizontal="center"/>
      <protection hidden="1"/>
    </xf>
    <xf numFmtId="174" fontId="2" fillId="0" borderId="0" xfId="4" applyNumberFormat="1" applyProtection="1">
      <protection hidden="1"/>
    </xf>
    <xf numFmtId="39" fontId="2" fillId="0" borderId="0" xfId="4" applyNumberFormat="1" applyProtection="1">
      <protection hidden="1"/>
    </xf>
    <xf numFmtId="40" fontId="5" fillId="0" borderId="0" xfId="4" applyNumberFormat="1" applyFont="1" applyAlignment="1" applyProtection="1">
      <alignment horizontal="center"/>
      <protection hidden="1"/>
    </xf>
    <xf numFmtId="165" fontId="6" fillId="0" borderId="0" xfId="4" applyNumberFormat="1" applyFont="1" applyAlignment="1" applyProtection="1">
      <alignment horizontal="center"/>
      <protection hidden="1"/>
    </xf>
    <xf numFmtId="164" fontId="2" fillId="0" borderId="0" xfId="4" applyAlignment="1" applyProtection="1">
      <alignment horizontal="left"/>
      <protection hidden="1"/>
    </xf>
    <xf numFmtId="40" fontId="5" fillId="0" borderId="0" xfId="4" applyNumberFormat="1" applyFont="1" applyAlignment="1" applyProtection="1">
      <alignment horizontal="center"/>
      <protection hidden="1"/>
    </xf>
    <xf numFmtId="40" fontId="6" fillId="0" borderId="0" xfId="4" quotePrefix="1" applyNumberFormat="1" applyFont="1" applyAlignment="1" applyProtection="1">
      <alignment horizontal="center" vertical="top"/>
      <protection hidden="1"/>
    </xf>
    <xf numFmtId="164" fontId="6" fillId="0" borderId="0" xfId="4" applyFont="1" applyAlignment="1" applyProtection="1">
      <alignment horizontal="center" vertical="top"/>
      <protection hidden="1"/>
    </xf>
    <xf numFmtId="40" fontId="6" fillId="0" borderId="0" xfId="4" quotePrefix="1" applyNumberFormat="1" applyFont="1" applyAlignment="1" applyProtection="1">
      <alignment horizontal="center" wrapText="1"/>
      <protection hidden="1"/>
    </xf>
    <xf numFmtId="40" fontId="6" fillId="0" borderId="0" xfId="4" applyNumberFormat="1" applyFont="1" applyAlignment="1" applyProtection="1">
      <alignment horizontal="center"/>
      <protection hidden="1"/>
    </xf>
    <xf numFmtId="40" fontId="6" fillId="0" borderId="0" xfId="4" applyNumberFormat="1" applyFont="1" applyAlignment="1" applyProtection="1">
      <alignment horizontal="center" vertical="top"/>
      <protection hidden="1"/>
    </xf>
    <xf numFmtId="40" fontId="6" fillId="0" borderId="0" xfId="4" quotePrefix="1" applyNumberFormat="1" applyFont="1" applyAlignment="1" applyProtection="1">
      <alignment vertical="top"/>
      <protection hidden="1"/>
    </xf>
    <xf numFmtId="164" fontId="2" fillId="0" borderId="0" xfId="4" applyAlignment="1" applyProtection="1">
      <alignment horizontal="center"/>
      <protection hidden="1"/>
    </xf>
    <xf numFmtId="164" fontId="6" fillId="0" borderId="0" xfId="4" applyFont="1" applyAlignment="1" applyProtection="1">
      <alignment horizontal="centerContinuous"/>
      <protection hidden="1"/>
    </xf>
    <xf numFmtId="164" fontId="6" fillId="0" borderId="0" xfId="4" applyFont="1" applyAlignment="1" applyProtection="1">
      <alignment horizontal="center"/>
      <protection hidden="1"/>
    </xf>
    <xf numFmtId="164" fontId="8" fillId="0" borderId="0" xfId="4" applyFont="1" applyAlignment="1" applyProtection="1">
      <alignment horizontal="center"/>
      <protection hidden="1"/>
    </xf>
    <xf numFmtId="40" fontId="6" fillId="0" borderId="0" xfId="4" applyNumberFormat="1" applyFont="1" applyAlignment="1" applyProtection="1">
      <alignment horizontal="center" vertical="top"/>
      <protection hidden="1"/>
    </xf>
    <xf numFmtId="166" fontId="2" fillId="0" borderId="0" xfId="4" applyNumberFormat="1" applyAlignment="1" applyProtection="1">
      <alignment horizontal="center"/>
      <protection hidden="1"/>
    </xf>
    <xf numFmtId="165" fontId="5" fillId="0" borderId="0" xfId="4" applyNumberFormat="1" applyFont="1" applyAlignment="1" applyProtection="1">
      <alignment horizontal="centerContinuous"/>
      <protection hidden="1"/>
    </xf>
    <xf numFmtId="165" fontId="6" fillId="0" borderId="0" xfId="4" applyNumberFormat="1" applyFont="1" applyAlignment="1" applyProtection="1">
      <alignment horizontal="centerContinuous"/>
      <protection hidden="1"/>
    </xf>
    <xf numFmtId="164" fontId="11" fillId="0" borderId="0" xfId="4" applyFont="1" applyProtection="1">
      <protection hidden="1"/>
    </xf>
    <xf numFmtId="164" fontId="12" fillId="0" borderId="0" xfId="4" applyFont="1"/>
    <xf numFmtId="164" fontId="2" fillId="2" borderId="0" xfId="4" applyFill="1"/>
    <xf numFmtId="164" fontId="12" fillId="2" borderId="0" xfId="4" applyFont="1" applyFill="1"/>
    <xf numFmtId="166" fontId="2" fillId="0" borderId="0" xfId="4" applyNumberFormat="1"/>
  </cellXfs>
  <cellStyles count="6">
    <cellStyle name="Hipervínculo" xfId="3" builtinId="8"/>
    <cellStyle name="Millares" xfId="1" builtinId="3"/>
    <cellStyle name="Millares 2" xfId="5" xr:uid="{DCFF0586-E676-4648-B609-8BE862C14BD9}"/>
    <cellStyle name="Moneda" xfId="2" builtinId="4"/>
    <cellStyle name="Normal" xfId="0" builtinId="0"/>
    <cellStyle name="Normal 2" xfId="4" xr:uid="{BF27F8D6-9CCC-4C30-92CD-BE0B141826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22\02\Ds%2002_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NewSummary10ep_LJadj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Distribuidora%20del%20Sur%20SA%20de%20CV/Integraciones%20de%20Cuentas/2003/Gladis%20Montiel/CEDULA%20E%20INFORMES/Cedula%20Activos%20fijo%203011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2002/1.%20Distribuidora%20del%20Sur%20SA%20de%20CV/Diciembre/Estados%20Financieros%20Delsur%20Diciembre_2002.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DIRECTOR/Tablas%20de%20CCB.html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project%20company\SK_enron\SKENRON_HOLDCO_BASE_060105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Estados%20Financieros%20Locales/2020/09/EF_Delsur-Comparativo%20(09_2020_2019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Estados%20Financieros%20Locales/2011/Enero%202011/EF%20Elca_01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Common\ACCOUNT\PROJACCT\Latin%20America\Nicaragua\Corinto\EEC2000-0700Ac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USUARI~1/CONFIG~1/Temp/Rar$DI01.447/Copia%20de%20EST.%20FINANCIEROS%20DELSUR%20DICIEMBRE%202004%20LOC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A&#209;O%202007/DICIEMBRE%202007/EC/Estados%20Financieros%20EC%20Diciembre%20de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Activo%20Fijo/2011/12_Diciembre/Cedula%20de%20Activo%20Fijo%2012-201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SHILPA\2001\PRico\ProCaribe\Management%20Report\ProCaribe_02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GasMat_PPA-GS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nAm%20December%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2C6410\Enron%20Europe%20Operations%20(Supervisor)%20Limi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uiaba%20I\Model\Model%2006272000%20-%20Raroc\06272000_Epe-RAR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5\Junio_2005\Delsur\Estados%20Financieros%20Delsur_Junio20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TORRICO\CRISTINA\2000\GL-Monthly\Gl-2000-09\GL-2000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03052001_Ep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A&#209;O%202002\DICIEMBRE%2002\Delsur\Estados%20Financieros%20Delsur%20Diciembre_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Colombia\Centragas\Plan%202001\Detailed_Model_fr_Promig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Country%20Tabs%20removed%200531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data\EXCELDAT\Plan\Vhs\Citadel%20&amp;%20Sub\Cit_p$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NTABIL\Budget01\Guatemala\EGG01-Marke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1"/>
      <sheetName val="2"/>
      <sheetName val="EFCNR"/>
      <sheetName val="3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4"/>
      <sheetName val="5"/>
      <sheetName val="6"/>
      <sheetName val="7v2"/>
      <sheetName val="HTFlujo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72">
          <cell r="A272" t="str">
            <v>Número</v>
          </cell>
          <cell r="B272" t="str">
            <v>Descripción</v>
          </cell>
          <cell r="C272">
            <v>43100</v>
          </cell>
          <cell r="D272">
            <v>43039</v>
          </cell>
          <cell r="E272">
            <v>43465</v>
          </cell>
          <cell r="F272">
            <v>43465</v>
          </cell>
          <cell r="G272" t="str">
            <v>Enero</v>
          </cell>
          <cell r="H272" t="str">
            <v>Febrero</v>
          </cell>
          <cell r="I272" t="str">
            <v>Marzo</v>
          </cell>
          <cell r="J272" t="str">
            <v>Abril</v>
          </cell>
          <cell r="K272" t="str">
            <v>Mayo</v>
          </cell>
          <cell r="L272" t="str">
            <v>Junio</v>
          </cell>
          <cell r="M272" t="str">
            <v>Julio</v>
          </cell>
          <cell r="N272" t="str">
            <v>Agosto</v>
          </cell>
          <cell r="O272" t="str">
            <v>Septiembre</v>
          </cell>
          <cell r="P272" t="str">
            <v>Octubre</v>
          </cell>
          <cell r="Q272" t="str">
            <v>Noviembre</v>
          </cell>
          <cell r="R272" t="str">
            <v>Diciembre</v>
          </cell>
        </row>
        <row r="273">
          <cell r="A273" t="str">
            <v>CE00</v>
          </cell>
          <cell r="B273" t="str">
            <v>COMPRAS DE ENERGIA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CE01</v>
          </cell>
          <cell r="B274" t="str">
            <v>CARGOS POR RETIRO DE ENERGIA</v>
          </cell>
          <cell r="C274">
            <v>163274639.47999999</v>
          </cell>
          <cell r="D274">
            <v>134439569.13999999</v>
          </cell>
          <cell r="E274">
            <v>191709020.27000004</v>
          </cell>
          <cell r="F274">
            <v>191709020.27000004</v>
          </cell>
          <cell r="G274">
            <v>17232038.18</v>
          </cell>
          <cell r="H274">
            <v>17857642.129999999</v>
          </cell>
        </row>
        <row r="275">
          <cell r="A275" t="str">
            <v>CE02</v>
          </cell>
          <cell r="B275" t="str">
            <v>CARGOS POR RETIRO DE POTENCIA</v>
          </cell>
          <cell r="C275">
            <v>24064346.629999999</v>
          </cell>
          <cell r="D275">
            <v>20136026.390000001</v>
          </cell>
          <cell r="E275">
            <v>23413243.770000003</v>
          </cell>
          <cell r="F275">
            <v>23413243.770000003</v>
          </cell>
          <cell r="G275">
            <v>1852220.2</v>
          </cell>
          <cell r="H275">
            <v>1888128.22</v>
          </cell>
        </row>
        <row r="276">
          <cell r="A276" t="str">
            <v>CE03</v>
          </cell>
          <cell r="B276" t="str">
            <v>CARGOS POR PEST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CE04</v>
          </cell>
          <cell r="B277" t="str">
            <v>CARGOS POR USO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CE05</v>
          </cell>
          <cell r="B278" t="str">
            <v>CARGOS X OPERACION DEL SISTEMA DE TRANSMISION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CE06</v>
          </cell>
          <cell r="B279" t="str">
            <v>OTROS CARGOS O COMPENSACIONES LOCALES</v>
          </cell>
          <cell r="C279">
            <v>21863179.789999999</v>
          </cell>
          <cell r="D279">
            <v>18029422.920000002</v>
          </cell>
          <cell r="E279">
            <v>25164650.020000003</v>
          </cell>
          <cell r="F279">
            <v>25164650.020000003</v>
          </cell>
          <cell r="G279">
            <v>2177839.85</v>
          </cell>
          <cell r="H279">
            <v>2005111.61</v>
          </cell>
        </row>
        <row r="280">
          <cell r="A280" t="str">
            <v>CE07</v>
          </cell>
          <cell r="B280" t="str">
            <v>OTROS CARGOS O COMPENSACIONES INTERNACIONALES</v>
          </cell>
          <cell r="C280">
            <v>32862.519999999997</v>
          </cell>
          <cell r="D280">
            <v>1515.19</v>
          </cell>
          <cell r="E280">
            <v>105108.04</v>
          </cell>
          <cell r="F280">
            <v>105108.04</v>
          </cell>
          <cell r="G280">
            <v>0</v>
          </cell>
          <cell r="H280">
            <v>0</v>
          </cell>
        </row>
        <row r="281">
          <cell r="A281" t="str">
            <v>CE08</v>
          </cell>
          <cell r="B281" t="str">
            <v>ACTIVO REGULATORIO</v>
          </cell>
          <cell r="C281">
            <v>-3255229.93</v>
          </cell>
          <cell r="D281">
            <v>-28344.21</v>
          </cell>
          <cell r="E281">
            <v>-11968489.6</v>
          </cell>
          <cell r="F281">
            <v>-11968489.6</v>
          </cell>
          <cell r="G281">
            <v>-274588.68</v>
          </cell>
          <cell r="H281">
            <v>-696488.8</v>
          </cell>
        </row>
        <row r="282">
          <cell r="A282" t="str">
            <v>CE09</v>
          </cell>
          <cell r="B282" t="str">
            <v>CUR COMERCIALIZADO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CE10</v>
          </cell>
          <cell r="B283" t="str">
            <v>ENERGIA COMERCIALIZADA</v>
          </cell>
          <cell r="C283">
            <v>0</v>
          </cell>
          <cell r="D283">
            <v>0</v>
          </cell>
          <cell r="E283">
            <v>33934.78</v>
          </cell>
          <cell r="F283">
            <v>33934.78</v>
          </cell>
          <cell r="G283">
            <v>22594.51</v>
          </cell>
          <cell r="H283">
            <v>25931</v>
          </cell>
        </row>
        <row r="284">
          <cell r="A284" t="str">
            <v>CN00</v>
          </cell>
          <cell r="B284" t="str">
            <v>COSTOS POR OTROS NEGOCIOS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CN01</v>
          </cell>
          <cell r="B285" t="str">
            <v>RETAIL GENERAL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CN02</v>
          </cell>
          <cell r="B286" t="str">
            <v>RETAIL AIRE ACONDICIONADO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CN03</v>
          </cell>
          <cell r="B287" t="str">
            <v>COSTO TARJETAS PREPAGO CELULARES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CN04</v>
          </cell>
          <cell r="B288" t="str">
            <v>VENTA DE MATERIALES ELECTRICOS</v>
          </cell>
          <cell r="C288">
            <v>36577.17</v>
          </cell>
          <cell r="D288">
            <v>36242.28</v>
          </cell>
          <cell r="E288">
            <v>11737.630000000001</v>
          </cell>
          <cell r="F288">
            <v>11737.630000000001</v>
          </cell>
          <cell r="G288">
            <v>0</v>
          </cell>
          <cell r="H288">
            <v>346.12</v>
          </cell>
        </row>
        <row r="289">
          <cell r="A289" t="str">
            <v>CR00</v>
          </cell>
          <cell r="B289" t="str">
            <v>COSTOS ASOCIADOS  A LA DISTRIBUCION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CR01</v>
          </cell>
          <cell r="B290" t="str">
            <v>SERVICIOS DE CONTRATISTAS POR OBRAS A TERCEROS</v>
          </cell>
          <cell r="C290">
            <v>283130.23999999999</v>
          </cell>
          <cell r="D290">
            <v>171110.19</v>
          </cell>
          <cell r="E290">
            <v>378700.37</v>
          </cell>
          <cell r="F290">
            <v>378700.37</v>
          </cell>
          <cell r="G290">
            <v>17446.759999999998</v>
          </cell>
          <cell r="H290">
            <v>9581.6299999999992</v>
          </cell>
        </row>
        <row r="291">
          <cell r="A291" t="str">
            <v>CR02</v>
          </cell>
          <cell r="B291" t="str">
            <v>SUSPENSIONES</v>
          </cell>
          <cell r="C291">
            <v>85987.6</v>
          </cell>
          <cell r="D291">
            <v>62586.34</v>
          </cell>
          <cell r="E291">
            <v>82659.179999999993</v>
          </cell>
          <cell r="F291">
            <v>82659.179999999993</v>
          </cell>
          <cell r="G291">
            <v>9464.06</v>
          </cell>
          <cell r="H291">
            <v>4564.13</v>
          </cell>
        </row>
        <row r="292">
          <cell r="A292" t="str">
            <v>CR03</v>
          </cell>
          <cell r="B292" t="str">
            <v>RECONEXIONES</v>
          </cell>
          <cell r="C292">
            <v>78717.350000000006</v>
          </cell>
          <cell r="D292">
            <v>55482.03</v>
          </cell>
          <cell r="E292">
            <v>82344.959999999992</v>
          </cell>
          <cell r="F292">
            <v>82344.959999999992</v>
          </cell>
          <cell r="G292">
            <v>5032.58</v>
          </cell>
          <cell r="H292">
            <v>4094.92</v>
          </cell>
        </row>
        <row r="293">
          <cell r="A293" t="str">
            <v>CR04</v>
          </cell>
          <cell r="B293" t="str">
            <v>INSTALACION DE SERVICIOS NUEVOS</v>
          </cell>
          <cell r="C293">
            <v>200944.54</v>
          </cell>
          <cell r="D293">
            <v>184922.56</v>
          </cell>
          <cell r="E293">
            <v>103732.33</v>
          </cell>
          <cell r="F293">
            <v>103732.33</v>
          </cell>
          <cell r="G293">
            <v>7378.07</v>
          </cell>
          <cell r="H293">
            <v>3032.61</v>
          </cell>
        </row>
        <row r="294">
          <cell r="A294" t="str">
            <v>CR05</v>
          </cell>
          <cell r="B294" t="str">
            <v>VISITAS A CONSUMIDORES DE ENERGIA</v>
          </cell>
          <cell r="C294">
            <v>2651.54</v>
          </cell>
          <cell r="D294">
            <v>2651.54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CR06</v>
          </cell>
          <cell r="B295" t="str">
            <v>INSPECCIONES TECNICAS</v>
          </cell>
          <cell r="C295">
            <v>24745.439999999999</v>
          </cell>
          <cell r="D295">
            <v>20901.099999999999</v>
          </cell>
          <cell r="E295">
            <v>35331.520000000004</v>
          </cell>
          <cell r="F295">
            <v>35331.520000000004</v>
          </cell>
          <cell r="G295">
            <v>4992.5600000000004</v>
          </cell>
          <cell r="H295">
            <v>3259.39</v>
          </cell>
        </row>
        <row r="296">
          <cell r="A296" t="str">
            <v>CR07</v>
          </cell>
          <cell r="B296" t="str">
            <v>FACTIBILIDAD DE SERVICIOS NUEVOS</v>
          </cell>
          <cell r="C296">
            <v>67267.66</v>
          </cell>
          <cell r="D296">
            <v>55211.79</v>
          </cell>
          <cell r="E296">
            <v>66414.789999999994</v>
          </cell>
          <cell r="F296">
            <v>66414.789999999994</v>
          </cell>
          <cell r="G296">
            <v>6645.1</v>
          </cell>
          <cell r="H296">
            <v>20</v>
          </cell>
        </row>
        <row r="297">
          <cell r="A297" t="str">
            <v>CR08</v>
          </cell>
          <cell r="B297" t="str">
            <v>MATERIALES Y SUMINISTROS DE PROYECTOS</v>
          </cell>
          <cell r="C297">
            <v>578184.56000000006</v>
          </cell>
          <cell r="D297">
            <v>379329.62</v>
          </cell>
          <cell r="E297">
            <v>582331.9800000001</v>
          </cell>
          <cell r="F297">
            <v>582331.9800000001</v>
          </cell>
          <cell r="G297">
            <v>4129.3</v>
          </cell>
          <cell r="H297">
            <v>14657.51</v>
          </cell>
        </row>
        <row r="298">
          <cell r="A298" t="str">
            <v>CR09</v>
          </cell>
          <cell r="B298" t="str">
            <v>TASA MUNICIPAL IMPUESTOS POR POSTES</v>
          </cell>
          <cell r="C298">
            <v>6475429.9800000004</v>
          </cell>
          <cell r="D298">
            <v>5339172.93</v>
          </cell>
          <cell r="E298">
            <v>7277757.0300000003</v>
          </cell>
          <cell r="F298">
            <v>7277757.0300000003</v>
          </cell>
          <cell r="G298">
            <v>686585.39</v>
          </cell>
          <cell r="H298">
            <v>689040.61</v>
          </cell>
        </row>
        <row r="299">
          <cell r="A299" t="str">
            <v>CR10</v>
          </cell>
          <cell r="B299" t="str">
            <v>MATERIALES Y SUMINISTROS PARA SERVICIOS NUEVOS</v>
          </cell>
          <cell r="C299">
            <v>306508.03000000003</v>
          </cell>
          <cell r="D299">
            <v>258874.86</v>
          </cell>
          <cell r="E299">
            <v>264655.81</v>
          </cell>
          <cell r="F299">
            <v>264655.81</v>
          </cell>
          <cell r="G299">
            <v>64338.41</v>
          </cell>
          <cell r="H299">
            <v>57648.92</v>
          </cell>
        </row>
        <row r="300">
          <cell r="A300" t="str">
            <v>CR11</v>
          </cell>
          <cell r="B300" t="str">
            <v>COSTOS GENERALES POR OBRAS A TERCEROS</v>
          </cell>
          <cell r="C300">
            <v>217808.48</v>
          </cell>
          <cell r="D300">
            <v>145820.21</v>
          </cell>
          <cell r="E300">
            <v>114582.18999999999</v>
          </cell>
          <cell r="F300">
            <v>114582.18999999999</v>
          </cell>
          <cell r="G300">
            <v>27.62</v>
          </cell>
          <cell r="H300">
            <v>1893.82</v>
          </cell>
        </row>
        <row r="301">
          <cell r="A301" t="str">
            <v>CR12</v>
          </cell>
          <cell r="B301" t="str">
            <v>ADMINISTRACION DE ARRENDAMIENTO DE POSTES</v>
          </cell>
          <cell r="C301">
            <v>339924.46</v>
          </cell>
          <cell r="D301">
            <v>242010.27</v>
          </cell>
          <cell r="E301">
            <v>274188.66000000003</v>
          </cell>
          <cell r="F301">
            <v>274188.66000000003</v>
          </cell>
          <cell r="G301">
            <v>32156.639999999999</v>
          </cell>
          <cell r="H301">
            <v>44062.7</v>
          </cell>
        </row>
        <row r="302">
          <cell r="A302" t="str">
            <v>CR13</v>
          </cell>
          <cell r="B302" t="str">
            <v>ELABORACION DE PRESUPUESTOS POR OBRAS TERCEROS</v>
          </cell>
          <cell r="C302">
            <v>103517.43</v>
          </cell>
          <cell r="D302">
            <v>80237.759999999995</v>
          </cell>
          <cell r="E302">
            <v>136801.19</v>
          </cell>
          <cell r="F302">
            <v>136801.19</v>
          </cell>
          <cell r="G302">
            <v>7052.77</v>
          </cell>
          <cell r="H302">
            <v>9201.2800000000007</v>
          </cell>
        </row>
        <row r="303">
          <cell r="A303" t="str">
            <v>CR14</v>
          </cell>
          <cell r="B303" t="str">
            <v>COSTOS MANTENIMIENTO DE LUMINARIAS DE TERCEROS</v>
          </cell>
          <cell r="C303">
            <v>22015</v>
          </cell>
          <cell r="D303">
            <v>16465</v>
          </cell>
          <cell r="E303">
            <v>20350</v>
          </cell>
          <cell r="F303">
            <v>20350</v>
          </cell>
          <cell r="G303">
            <v>1850</v>
          </cell>
          <cell r="H303">
            <v>1850</v>
          </cell>
        </row>
        <row r="304">
          <cell r="A304" t="str">
            <v>GA00</v>
          </cell>
          <cell r="B304" t="str">
            <v>DEPRECIACIONES Y AMORTIZACIONES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GA01</v>
          </cell>
          <cell r="B305" t="str">
            <v>DEPRECIACIONES</v>
          </cell>
          <cell r="C305">
            <v>5495560.75</v>
          </cell>
          <cell r="D305">
            <v>4556646.0999999996</v>
          </cell>
          <cell r="E305">
            <v>5789754.8799999999</v>
          </cell>
          <cell r="F305">
            <v>5789754.8799999999</v>
          </cell>
          <cell r="G305">
            <v>467980.48</v>
          </cell>
          <cell r="H305">
            <v>471027.57</v>
          </cell>
        </row>
        <row r="306">
          <cell r="A306" t="str">
            <v>GA02</v>
          </cell>
          <cell r="B306" t="str">
            <v>AMORTIZACIONES</v>
          </cell>
          <cell r="C306">
            <v>826658.3</v>
          </cell>
          <cell r="D306">
            <v>665796.81000000006</v>
          </cell>
          <cell r="E306">
            <v>1154412.6199999999</v>
          </cell>
          <cell r="F306">
            <v>1154412.6199999999</v>
          </cell>
          <cell r="G306">
            <v>99466.25</v>
          </cell>
          <cell r="H306">
            <v>102746.54</v>
          </cell>
        </row>
        <row r="307">
          <cell r="A307" t="str">
            <v>GA03</v>
          </cell>
          <cell r="B307" t="str">
            <v>AMORTIZACION DERECHOS DE USO POR LOCALES</v>
          </cell>
          <cell r="C307">
            <v>0</v>
          </cell>
          <cell r="D307">
            <v>0</v>
          </cell>
          <cell r="G307">
            <v>15588.13</v>
          </cell>
          <cell r="H307">
            <v>15588.13</v>
          </cell>
        </row>
        <row r="308">
          <cell r="A308" t="str">
            <v>GA04</v>
          </cell>
          <cell r="B308" t="str">
            <v>AMORTIZACIÓN DERECHOS DE USO DE MOBILIARIO Y EQUIPOS</v>
          </cell>
          <cell r="C308">
            <v>0</v>
          </cell>
          <cell r="D308">
            <v>0</v>
          </cell>
          <cell r="G308">
            <v>13340.98</v>
          </cell>
          <cell r="H308">
            <v>13340.98</v>
          </cell>
        </row>
        <row r="309">
          <cell r="A309" t="str">
            <v>GA06</v>
          </cell>
          <cell r="B309" t="str">
            <v>AMORTIZACIÓN DERECHOS DE USO DE PEAJES PASO DE LINEAS</v>
          </cell>
          <cell r="C309">
            <v>0</v>
          </cell>
          <cell r="D309">
            <v>0</v>
          </cell>
          <cell r="G309">
            <v>1541.07</v>
          </cell>
          <cell r="H309">
            <v>1541.07</v>
          </cell>
        </row>
        <row r="310">
          <cell r="A310" t="str">
            <v>GA07</v>
          </cell>
          <cell r="B310" t="str">
            <v>AMORTIZACION DERECHOS DE USO ARRENDAMIENTO DE BAHIAS</v>
          </cell>
          <cell r="C310">
            <v>0</v>
          </cell>
          <cell r="D310">
            <v>0</v>
          </cell>
          <cell r="G310">
            <v>47126.89</v>
          </cell>
          <cell r="H310">
            <v>47380.27</v>
          </cell>
        </row>
        <row r="311">
          <cell r="A311" t="str">
            <v>GA08</v>
          </cell>
          <cell r="B311" t="str">
            <v>AMORTIZACIÓN DERECHOS DE USO ALOJAMIENTO DE PLATAFORMA TECNOLÓGICA</v>
          </cell>
          <cell r="C311">
            <v>0</v>
          </cell>
          <cell r="D311">
            <v>0</v>
          </cell>
          <cell r="G311">
            <v>3860.24</v>
          </cell>
          <cell r="H311">
            <v>3860.24</v>
          </cell>
        </row>
        <row r="312">
          <cell r="A312" t="str">
            <v>GC00</v>
          </cell>
          <cell r="B312" t="str">
            <v>GASTOS POR COMPENSACIONES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GC01</v>
          </cell>
          <cell r="B313" t="str">
            <v>COMPENSACIONES DE ENERGIA NO SERVIDA</v>
          </cell>
          <cell r="C313">
            <v>561095.63</v>
          </cell>
          <cell r="D313">
            <v>378130.56</v>
          </cell>
          <cell r="E313">
            <v>384609.92</v>
          </cell>
          <cell r="F313">
            <v>384609.92</v>
          </cell>
          <cell r="G313">
            <v>20204.91</v>
          </cell>
          <cell r="H313">
            <v>23439.85</v>
          </cell>
        </row>
        <row r="314">
          <cell r="A314" t="str">
            <v>GC02</v>
          </cell>
          <cell r="B314" t="str">
            <v>INCUMPLIMIENTO TECNICOS (CALIDAD SERVICIO)</v>
          </cell>
          <cell r="C314">
            <v>-151438.09</v>
          </cell>
          <cell r="D314">
            <v>62161.16</v>
          </cell>
          <cell r="E314">
            <v>76481.8</v>
          </cell>
          <cell r="F314">
            <v>76481.8</v>
          </cell>
          <cell r="G314">
            <v>352.37</v>
          </cell>
          <cell r="H314">
            <v>0</v>
          </cell>
        </row>
        <row r="315">
          <cell r="A315" t="str">
            <v>GC03</v>
          </cell>
          <cell r="B315" t="str">
            <v>INCUMPLIMIENTO TECNICO (CALIDAD PRODUCTO)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GC04</v>
          </cell>
          <cell r="B316" t="str">
            <v>PRECISION DE EQUIPOS DE MEDICION</v>
          </cell>
          <cell r="C316">
            <v>74892.800000000003</v>
          </cell>
          <cell r="D316">
            <v>212157.83</v>
          </cell>
          <cell r="E316">
            <v>0</v>
          </cell>
          <cell r="F316">
            <v>0</v>
          </cell>
          <cell r="G316">
            <v>0</v>
          </cell>
          <cell r="H316">
            <v>375</v>
          </cell>
        </row>
        <row r="317">
          <cell r="A317" t="str">
            <v>GC05</v>
          </cell>
          <cell r="B317" t="str">
            <v>INCUMPLIMIENTO TECNICO-COMERCIALES</v>
          </cell>
          <cell r="C317">
            <v>66623.27</v>
          </cell>
          <cell r="D317">
            <v>61993.01</v>
          </cell>
          <cell r="E317">
            <v>48203.409999999996</v>
          </cell>
          <cell r="F317">
            <v>48203.409999999996</v>
          </cell>
          <cell r="G317">
            <v>-31541.360000000001</v>
          </cell>
          <cell r="H317">
            <v>956.59</v>
          </cell>
        </row>
        <row r="318">
          <cell r="A318" t="str">
            <v>GC06</v>
          </cell>
          <cell r="B318" t="str">
            <v>COMPENSANCIONES A CLIENTES</v>
          </cell>
          <cell r="C318">
            <v>2294391.83</v>
          </cell>
          <cell r="D318">
            <v>2274238.77</v>
          </cell>
          <cell r="E318">
            <v>58202.450000000004</v>
          </cell>
          <cell r="F318">
            <v>58202.450000000004</v>
          </cell>
          <cell r="G318">
            <v>1099.71</v>
          </cell>
          <cell r="H318">
            <v>331.49</v>
          </cell>
        </row>
        <row r="319">
          <cell r="A319" t="str">
            <v>GC07</v>
          </cell>
          <cell r="B319" t="str">
            <v>INCUMPLIMIENTO TECNICO (REGULACION DE TENSION)</v>
          </cell>
          <cell r="C319">
            <v>34844.14</v>
          </cell>
          <cell r="D319">
            <v>34844.14</v>
          </cell>
          <cell r="E319">
            <v>5043.2300000000005</v>
          </cell>
          <cell r="F319">
            <v>5043.2300000000005</v>
          </cell>
          <cell r="G319">
            <v>0</v>
          </cell>
          <cell r="H319">
            <v>0</v>
          </cell>
        </row>
        <row r="320">
          <cell r="A320" t="str">
            <v>GE00</v>
          </cell>
          <cell r="B320" t="str">
            <v>ESTIMACION PARA CUENTAS INCOBRABLES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GE01</v>
          </cell>
          <cell r="B321" t="str">
            <v>ESTIMACION PARA CUENTAS INCOBRABLES</v>
          </cell>
          <cell r="C321">
            <v>289725.59999999998</v>
          </cell>
          <cell r="D321">
            <v>238497.75</v>
          </cell>
          <cell r="E321">
            <v>511914.68</v>
          </cell>
          <cell r="F321">
            <v>511914.68</v>
          </cell>
          <cell r="G321">
            <v>-60710.77</v>
          </cell>
          <cell r="H321">
            <v>-38848.06</v>
          </cell>
        </row>
        <row r="322">
          <cell r="A322" t="str">
            <v>GE02</v>
          </cell>
          <cell r="B322" t="str">
            <v>ESTIMACION POR OBSOLESCENCIA INVENTARIOS</v>
          </cell>
          <cell r="C322">
            <v>12579.5</v>
          </cell>
          <cell r="D322">
            <v>0</v>
          </cell>
          <cell r="E322">
            <v>54433.25</v>
          </cell>
          <cell r="F322">
            <v>54433.25</v>
          </cell>
          <cell r="G322">
            <v>0</v>
          </cell>
          <cell r="H322">
            <v>0</v>
          </cell>
        </row>
        <row r="323">
          <cell r="A323" t="str">
            <v>GF00</v>
          </cell>
          <cell r="B323" t="str">
            <v>GASTOS FINANCIEROS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 t="str">
            <v>GF01</v>
          </cell>
          <cell r="B324" t="str">
            <v>COMISIONES BANCARIAS</v>
          </cell>
          <cell r="C324">
            <v>17356.099999999999</v>
          </cell>
          <cell r="D324">
            <v>15418.62</v>
          </cell>
          <cell r="E324">
            <v>22675.42</v>
          </cell>
          <cell r="F324">
            <v>22675.42</v>
          </cell>
          <cell r="G324">
            <v>1376.12</v>
          </cell>
          <cell r="H324">
            <v>1328.16</v>
          </cell>
        </row>
        <row r="325">
          <cell r="A325" t="str">
            <v>GF02</v>
          </cell>
          <cell r="B325" t="str">
            <v>INTERESES SOBRE GARANTIAS</v>
          </cell>
          <cell r="C325">
            <v>151976.53</v>
          </cell>
          <cell r="D325">
            <v>121163.65</v>
          </cell>
          <cell r="E325">
            <v>158322.24000000002</v>
          </cell>
          <cell r="F325">
            <v>158322.24000000002</v>
          </cell>
          <cell r="G325">
            <v>17982.77</v>
          </cell>
          <cell r="H325">
            <v>16776.8</v>
          </cell>
        </row>
        <row r="326">
          <cell r="A326" t="str">
            <v>GF03</v>
          </cell>
          <cell r="B326" t="str">
            <v>INTERESES SOBRE PTMOS. CIAS. RELACIONADA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 t="str">
            <v>GF04</v>
          </cell>
          <cell r="B327" t="str">
            <v>INTERESES SOBRE PRESTAMOS BANCARIOS</v>
          </cell>
          <cell r="C327">
            <v>1818690.05</v>
          </cell>
          <cell r="D327">
            <v>1511924.23</v>
          </cell>
          <cell r="E327">
            <v>1971796.49</v>
          </cell>
          <cell r="F327">
            <v>1971796.49</v>
          </cell>
          <cell r="G327">
            <v>173556.88</v>
          </cell>
          <cell r="H327">
            <v>160104.21</v>
          </cell>
        </row>
        <row r="328">
          <cell r="A328" t="str">
            <v>GF05</v>
          </cell>
          <cell r="B328" t="str">
            <v>INTERESES POR MORA</v>
          </cell>
          <cell r="C328">
            <v>578605.06999999995</v>
          </cell>
          <cell r="D328">
            <v>369324.63</v>
          </cell>
          <cell r="E328">
            <v>4434.55</v>
          </cell>
          <cell r="F328">
            <v>4434.55</v>
          </cell>
          <cell r="G328">
            <v>23282.69</v>
          </cell>
          <cell r="H328">
            <v>57661.53</v>
          </cell>
        </row>
        <row r="329">
          <cell r="A329" t="str">
            <v>GF06</v>
          </cell>
          <cell r="B329" t="str">
            <v>COMISIONES BANCARIAS POR INVERSION</v>
          </cell>
          <cell r="C329">
            <v>4433.17</v>
          </cell>
          <cell r="D329">
            <v>3914.04</v>
          </cell>
          <cell r="E329">
            <v>5111.4799999999996</v>
          </cell>
          <cell r="F329">
            <v>5111.4799999999996</v>
          </cell>
          <cell r="G329">
            <v>0</v>
          </cell>
          <cell r="H329">
            <v>1.33</v>
          </cell>
        </row>
        <row r="330">
          <cell r="A330" t="str">
            <v>GF07</v>
          </cell>
          <cell r="B330" t="str">
            <v>INTERESES SOBRE TITULOS EMITIDOS</v>
          </cell>
          <cell r="C330">
            <v>1057484.6599999999</v>
          </cell>
          <cell r="D330">
            <v>880748.03</v>
          </cell>
          <cell r="E330">
            <v>1099244.1399999999</v>
          </cell>
          <cell r="F330">
            <v>1099244.1399999999</v>
          </cell>
          <cell r="G330">
            <v>0</v>
          </cell>
          <cell r="H330">
            <v>0</v>
          </cell>
        </row>
        <row r="331">
          <cell r="A331" t="str">
            <v>GF08</v>
          </cell>
          <cell r="B331" t="str">
            <v>OTROS GASTOS RELACIONADOS POR PRESTAMOS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GF09</v>
          </cell>
          <cell r="B332" t="str">
            <v>ARRENDAMIENTO DE LOCALES</v>
          </cell>
          <cell r="C332">
            <v>0</v>
          </cell>
          <cell r="D332">
            <v>0</v>
          </cell>
          <cell r="G332">
            <v>2117.1999999999998</v>
          </cell>
          <cell r="H332">
            <v>2272.6999999999998</v>
          </cell>
        </row>
        <row r="333">
          <cell r="A333" t="str">
            <v>GF10</v>
          </cell>
          <cell r="B333" t="str">
            <v>ARRENDAMIENTO DE MOBILIARIO Y EQUIPOS</v>
          </cell>
          <cell r="C333">
            <v>0</v>
          </cell>
          <cell r="D333">
            <v>0</v>
          </cell>
          <cell r="G333">
            <v>1821.23</v>
          </cell>
          <cell r="H333">
            <v>1750.99</v>
          </cell>
        </row>
        <row r="334">
          <cell r="A334" t="str">
            <v>GF11</v>
          </cell>
          <cell r="B334" t="str">
            <v>ARRENDAMIENTO DE PEAJES PASO DE LINEAS</v>
          </cell>
          <cell r="C334">
            <v>0</v>
          </cell>
          <cell r="D334">
            <v>0</v>
          </cell>
          <cell r="G334">
            <v>1317.08</v>
          </cell>
          <cell r="H334">
            <v>1311.04</v>
          </cell>
        </row>
        <row r="335">
          <cell r="A335" t="str">
            <v>GF12</v>
          </cell>
          <cell r="B335" t="str">
            <v>ARRENDAMIENTO DE BAHIAS</v>
          </cell>
          <cell r="C335">
            <v>0</v>
          </cell>
          <cell r="D335">
            <v>0</v>
          </cell>
          <cell r="G335">
            <v>35652.199999999997</v>
          </cell>
          <cell r="H335">
            <v>35845.199999999997</v>
          </cell>
        </row>
        <row r="336">
          <cell r="A336" t="str">
            <v>GF13</v>
          </cell>
          <cell r="B336" t="str">
            <v>ALOJAMIENTO DE PLATAFORMA TECNOLÓGICA</v>
          </cell>
          <cell r="C336">
            <v>0</v>
          </cell>
          <cell r="D336">
            <v>0</v>
          </cell>
          <cell r="G336">
            <v>525.82000000000005</v>
          </cell>
          <cell r="H336">
            <v>505.19</v>
          </cell>
        </row>
        <row r="337">
          <cell r="A337" t="str">
            <v>GG00</v>
          </cell>
          <cell r="B337" t="str">
            <v>GASTOS GENERALES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GG01</v>
          </cell>
          <cell r="B338" t="str">
            <v>CONTRIBUCIONES DE RSE</v>
          </cell>
          <cell r="C338">
            <v>215828.25</v>
          </cell>
          <cell r="D338">
            <v>204159.01</v>
          </cell>
          <cell r="E338">
            <v>174194.15</v>
          </cell>
          <cell r="F338">
            <v>174194.15</v>
          </cell>
          <cell r="G338">
            <v>17857.919999999998</v>
          </cell>
          <cell r="H338">
            <v>4088.42</v>
          </cell>
        </row>
        <row r="339">
          <cell r="A339" t="str">
            <v>GG02</v>
          </cell>
          <cell r="B339" t="str">
            <v>IMPUESTOS MUNICIPALES</v>
          </cell>
          <cell r="C339">
            <v>906419.39</v>
          </cell>
          <cell r="D339">
            <v>770528.04</v>
          </cell>
          <cell r="E339">
            <v>921215.97000000009</v>
          </cell>
          <cell r="F339">
            <v>921215.97000000009</v>
          </cell>
          <cell r="G339">
            <v>59348.54</v>
          </cell>
          <cell r="H339">
            <v>61347.040000000001</v>
          </cell>
        </row>
        <row r="340">
          <cell r="A340" t="str">
            <v>GG03</v>
          </cell>
          <cell r="B340" t="str">
            <v>PUBLICIDAD INSTITUCIONAL</v>
          </cell>
          <cell r="C340">
            <v>129987.67</v>
          </cell>
          <cell r="D340">
            <v>111278.88</v>
          </cell>
          <cell r="E340">
            <v>217137.43</v>
          </cell>
          <cell r="F340">
            <v>217137.43</v>
          </cell>
          <cell r="G340">
            <v>7938.27</v>
          </cell>
          <cell r="H340">
            <v>304.18</v>
          </cell>
        </row>
        <row r="341">
          <cell r="A341" t="str">
            <v>GG04</v>
          </cell>
          <cell r="B341" t="str">
            <v>SUSCRIPCIONES Y MEMBRESÍAS</v>
          </cell>
          <cell r="C341">
            <v>64005.96</v>
          </cell>
          <cell r="D341">
            <v>56581.7</v>
          </cell>
          <cell r="E341">
            <v>40314.81</v>
          </cell>
          <cell r="F341">
            <v>40314.81</v>
          </cell>
          <cell r="G341">
            <v>1150.57</v>
          </cell>
          <cell r="H341">
            <v>13567.44</v>
          </cell>
        </row>
        <row r="342">
          <cell r="A342" t="str">
            <v>GG05</v>
          </cell>
          <cell r="B342" t="str">
            <v>GASTOS LEGALES</v>
          </cell>
          <cell r="C342">
            <v>18209.22</v>
          </cell>
          <cell r="D342">
            <v>13339.88</v>
          </cell>
          <cell r="E342">
            <v>16951.519999999997</v>
          </cell>
          <cell r="F342">
            <v>16951.519999999997</v>
          </cell>
          <cell r="G342">
            <v>11822.9</v>
          </cell>
          <cell r="H342">
            <v>98</v>
          </cell>
        </row>
        <row r="343">
          <cell r="A343" t="str">
            <v>GG06</v>
          </cell>
          <cell r="B343" t="str">
            <v>ATENCIONES A ACCIONISTAS</v>
          </cell>
          <cell r="C343">
            <v>4108.5</v>
          </cell>
          <cell r="D343">
            <v>4108.5</v>
          </cell>
          <cell r="E343">
            <v>6087.17</v>
          </cell>
          <cell r="F343">
            <v>6087.17</v>
          </cell>
          <cell r="G343">
            <v>0</v>
          </cell>
          <cell r="H343">
            <v>0</v>
          </cell>
        </row>
        <row r="344">
          <cell r="A344" t="str">
            <v>GG07</v>
          </cell>
          <cell r="B344" t="str">
            <v>ATENCIONES A EJECUTIVOS EXTRANJEROS</v>
          </cell>
          <cell r="C344">
            <v>18419.37</v>
          </cell>
          <cell r="D344">
            <v>18074.439999999999</v>
          </cell>
          <cell r="E344">
            <v>6395.4199999999992</v>
          </cell>
          <cell r="F344">
            <v>6395.4199999999992</v>
          </cell>
          <cell r="G344">
            <v>713.22</v>
          </cell>
          <cell r="H344">
            <v>2792.73</v>
          </cell>
        </row>
        <row r="345">
          <cell r="A345" t="str">
            <v>GG08</v>
          </cell>
          <cell r="B345" t="str">
            <v>ATENCIONES A TERCEROS</v>
          </cell>
          <cell r="C345">
            <v>33983.120000000003</v>
          </cell>
          <cell r="D345">
            <v>30233.67</v>
          </cell>
          <cell r="E345">
            <v>31156.529999999995</v>
          </cell>
          <cell r="F345">
            <v>31156.529999999995</v>
          </cell>
          <cell r="G345">
            <v>152.44999999999999</v>
          </cell>
          <cell r="H345">
            <v>2460.36</v>
          </cell>
        </row>
        <row r="346">
          <cell r="A346" t="str">
            <v>GG09</v>
          </cell>
          <cell r="B346" t="str">
            <v>QUEMA DE APARATOS ELECTRICOS</v>
          </cell>
          <cell r="C346">
            <v>-12993.29</v>
          </cell>
          <cell r="D346">
            <v>-16195.67</v>
          </cell>
          <cell r="E346">
            <v>69559.81</v>
          </cell>
          <cell r="F346">
            <v>69559.81</v>
          </cell>
          <cell r="G346">
            <v>0</v>
          </cell>
          <cell r="H346">
            <v>7796.74</v>
          </cell>
        </row>
        <row r="347">
          <cell r="A347" t="str">
            <v>GG10</v>
          </cell>
          <cell r="B347" t="str">
            <v>MULTAS</v>
          </cell>
          <cell r="C347">
            <v>8450.2000000000007</v>
          </cell>
          <cell r="D347">
            <v>3463.46</v>
          </cell>
          <cell r="E347">
            <v>6938.369999999999</v>
          </cell>
          <cell r="F347">
            <v>6938.369999999999</v>
          </cell>
          <cell r="G347">
            <v>1943.32</v>
          </cell>
          <cell r="H347">
            <v>474.84</v>
          </cell>
        </row>
        <row r="348">
          <cell r="A348" t="str">
            <v>GG11</v>
          </cell>
          <cell r="B348" t="str">
            <v>AVISOS DE INTERRUPCION</v>
          </cell>
          <cell r="C348">
            <v>60344.480000000003</v>
          </cell>
          <cell r="D348">
            <v>46414.9</v>
          </cell>
          <cell r="E348">
            <v>67766.25</v>
          </cell>
          <cell r="F348">
            <v>67766.25</v>
          </cell>
          <cell r="G348">
            <v>4829.6400000000003</v>
          </cell>
          <cell r="H348">
            <v>6127.12</v>
          </cell>
        </row>
        <row r="349">
          <cell r="A349" t="str">
            <v>GG12</v>
          </cell>
          <cell r="B349" t="str">
            <v>AUTOSEGURO DE VEHICULOS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GG13</v>
          </cell>
          <cell r="B350" t="str">
            <v>PUBLICIDAD POR EDUCACION AL USUARIO</v>
          </cell>
          <cell r="C350">
            <v>69492.69</v>
          </cell>
          <cell r="D350">
            <v>39311.78</v>
          </cell>
          <cell r="E350">
            <v>29043.97</v>
          </cell>
          <cell r="F350">
            <v>29043.97</v>
          </cell>
          <cell r="G350">
            <v>9898.7999999999993</v>
          </cell>
          <cell r="H350">
            <v>5556.26</v>
          </cell>
        </row>
        <row r="351">
          <cell r="A351" t="str">
            <v>GG14</v>
          </cell>
          <cell r="B351" t="str">
            <v>GASTOS GENERALES DE PUBLICIDAD</v>
          </cell>
          <cell r="C351">
            <v>7266.91</v>
          </cell>
          <cell r="D351">
            <v>6569.42</v>
          </cell>
          <cell r="E351">
            <v>15486.829999999998</v>
          </cell>
          <cell r="F351">
            <v>15486.829999999998</v>
          </cell>
          <cell r="G351">
            <v>0</v>
          </cell>
          <cell r="H351">
            <v>494.4</v>
          </cell>
        </row>
        <row r="352">
          <cell r="A352" t="str">
            <v>GG15</v>
          </cell>
          <cell r="B352" t="str">
            <v>PERDIDA EN RETIRO DE ACTIVO FIJO</v>
          </cell>
          <cell r="C352">
            <v>447391.28</v>
          </cell>
          <cell r="D352">
            <v>227526.91</v>
          </cell>
          <cell r="E352">
            <v>470794.74</v>
          </cell>
          <cell r="F352">
            <v>470794.74</v>
          </cell>
          <cell r="G352">
            <v>17209.02</v>
          </cell>
          <cell r="H352">
            <v>17733.05</v>
          </cell>
        </row>
        <row r="353">
          <cell r="A353" t="str">
            <v>GG16</v>
          </cell>
          <cell r="B353" t="str">
            <v>GASTOS MISCELANEOS</v>
          </cell>
          <cell r="C353">
            <v>55516.73</v>
          </cell>
          <cell r="D353">
            <v>16120.03</v>
          </cell>
          <cell r="E353">
            <v>87203.739999999991</v>
          </cell>
          <cell r="F353">
            <v>87203.739999999991</v>
          </cell>
          <cell r="G353">
            <v>4427.1899999999996</v>
          </cell>
          <cell r="H353">
            <v>4581.55</v>
          </cell>
        </row>
        <row r="354">
          <cell r="A354" t="str">
            <v>GG17</v>
          </cell>
          <cell r="B354" t="str">
            <v>BONIFICACIONES, DESCUENTOS Y REINTEGROS A CLIENTES</v>
          </cell>
          <cell r="C354">
            <v>26477.18</v>
          </cell>
          <cell r="D354">
            <v>26477.18</v>
          </cell>
          <cell r="E354">
            <v>28648.1</v>
          </cell>
          <cell r="F354">
            <v>28648.1</v>
          </cell>
          <cell r="G354">
            <v>4410.6099999999997</v>
          </cell>
          <cell r="H354">
            <v>6701.4</v>
          </cell>
        </row>
        <row r="355">
          <cell r="A355" t="str">
            <v>GG18</v>
          </cell>
          <cell r="B355" t="str">
            <v>GASTOS POR COMISIONES BANCARIAS</v>
          </cell>
          <cell r="C355">
            <v>44576.65</v>
          </cell>
          <cell r="D355">
            <v>36224.07</v>
          </cell>
          <cell r="E355">
            <v>43365.499999999993</v>
          </cell>
          <cell r="F355">
            <v>43365.499999999993</v>
          </cell>
          <cell r="G355">
            <v>4250.22</v>
          </cell>
          <cell r="H355">
            <v>4063.89</v>
          </cell>
        </row>
        <row r="356">
          <cell r="A356" t="str">
            <v>GG19</v>
          </cell>
          <cell r="B356" t="str">
            <v>PASAJES AEREOS</v>
          </cell>
          <cell r="C356">
            <v>66893.240000000005</v>
          </cell>
          <cell r="D356">
            <v>54892.160000000003</v>
          </cell>
          <cell r="E356">
            <v>51245.14</v>
          </cell>
          <cell r="F356">
            <v>51245.14</v>
          </cell>
          <cell r="G356">
            <v>1234.3399999999999</v>
          </cell>
          <cell r="H356">
            <v>5189.54</v>
          </cell>
        </row>
        <row r="357">
          <cell r="A357" t="str">
            <v>GG20</v>
          </cell>
          <cell r="B357" t="str">
            <v>IMPUESTOS MUNICIPALES POR PERMISOS Y/O LICENCIAS</v>
          </cell>
          <cell r="C357">
            <v>22461.27</v>
          </cell>
          <cell r="D357">
            <v>17763.560000000001</v>
          </cell>
          <cell r="E357">
            <v>102814.11000000002</v>
          </cell>
          <cell r="F357">
            <v>102814.11000000002</v>
          </cell>
          <cell r="G357">
            <v>10658.3</v>
          </cell>
          <cell r="H357">
            <v>3297.95</v>
          </cell>
        </row>
        <row r="358">
          <cell r="A358" t="str">
            <v>GG21</v>
          </cell>
          <cell r="B358" t="str">
            <v>IMPUESTO A OPERACIONES FINANCIERAS</v>
          </cell>
          <cell r="C358">
            <v>84479.39</v>
          </cell>
          <cell r="D358">
            <v>69634.070000000007</v>
          </cell>
          <cell r="E358">
            <v>82660.86</v>
          </cell>
          <cell r="F358">
            <v>82660.86</v>
          </cell>
          <cell r="G358">
            <v>0</v>
          </cell>
          <cell r="H358">
            <v>0</v>
          </cell>
        </row>
        <row r="359">
          <cell r="A359" t="str">
            <v>GG22</v>
          </cell>
          <cell r="B359" t="str">
            <v>CONTRIBUCION ESPECIAL PARA LA SEGURIDAD</v>
          </cell>
          <cell r="C359">
            <v>359271.67</v>
          </cell>
          <cell r="D359">
            <v>426772.29</v>
          </cell>
          <cell r="E359">
            <v>171126.21000000002</v>
          </cell>
          <cell r="F359">
            <v>171126.21000000002</v>
          </cell>
          <cell r="G359">
            <v>0</v>
          </cell>
          <cell r="H359">
            <v>0</v>
          </cell>
        </row>
        <row r="360">
          <cell r="A360" t="str">
            <v>GG23</v>
          </cell>
          <cell r="B360" t="str">
            <v>PERDIDAS POR RETIRO DE CONTRATOS DE ARRENDAMIENTOS</v>
          </cell>
          <cell r="C360">
            <v>0</v>
          </cell>
          <cell r="D360">
            <v>0</v>
          </cell>
          <cell r="G360">
            <v>0</v>
          </cell>
          <cell r="H360">
            <v>0</v>
          </cell>
        </row>
        <row r="361">
          <cell r="A361" t="str">
            <v>GM00</v>
          </cell>
          <cell r="B361" t="str">
            <v>SUMINISTRO DE MATERIALES Y REPUESTOS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GM01</v>
          </cell>
          <cell r="B362" t="str">
            <v>PAPELERIA Y UTILES</v>
          </cell>
          <cell r="C362">
            <v>28578.89</v>
          </cell>
          <cell r="D362">
            <v>21235</v>
          </cell>
          <cell r="E362">
            <v>68059.490000000005</v>
          </cell>
          <cell r="F362">
            <v>68059.490000000005</v>
          </cell>
          <cell r="G362">
            <v>3173.24</v>
          </cell>
          <cell r="H362">
            <v>4337.49</v>
          </cell>
        </row>
        <row r="363">
          <cell r="A363" t="str">
            <v>GM02</v>
          </cell>
          <cell r="B363" t="str">
            <v>ACEITE PARA TRANSFORMADORES</v>
          </cell>
          <cell r="C363">
            <v>8581.26</v>
          </cell>
          <cell r="D363">
            <v>8581.26</v>
          </cell>
          <cell r="E363">
            <v>16801.61</v>
          </cell>
          <cell r="F363">
            <v>16801.61</v>
          </cell>
          <cell r="G363">
            <v>0</v>
          </cell>
          <cell r="H363">
            <v>4212.42</v>
          </cell>
        </row>
        <row r="364">
          <cell r="A364" t="str">
            <v>GM03</v>
          </cell>
          <cell r="B364" t="str">
            <v>MATERIALES Y SUMINISTROS MANTENIMIENTO DE REDES</v>
          </cell>
          <cell r="C364">
            <v>1090536.3899999999</v>
          </cell>
          <cell r="D364">
            <v>850848.91</v>
          </cell>
          <cell r="E364">
            <v>1167451.3399999999</v>
          </cell>
          <cell r="F364">
            <v>1167451.3399999999</v>
          </cell>
          <cell r="G364">
            <v>62766.78</v>
          </cell>
          <cell r="H364">
            <v>135355</v>
          </cell>
        </row>
        <row r="365">
          <cell r="A365" t="str">
            <v>GM04</v>
          </cell>
          <cell r="B365" t="str">
            <v>REPUESTOS Y ACCESORIOS PARA VEHICULOS</v>
          </cell>
          <cell r="C365">
            <v>127608.96000000001</v>
          </cell>
          <cell r="D365">
            <v>105287</v>
          </cell>
          <cell r="E365">
            <v>113065.79</v>
          </cell>
          <cell r="F365">
            <v>113065.79</v>
          </cell>
          <cell r="G365">
            <v>5986.76</v>
          </cell>
          <cell r="H365">
            <v>11814.14</v>
          </cell>
        </row>
        <row r="366">
          <cell r="A366" t="str">
            <v>GM05</v>
          </cell>
          <cell r="B366" t="str">
            <v>REPUESTOS PARA MOBILIARIO Y EQUIPO DE OFICINA</v>
          </cell>
          <cell r="C366">
            <v>2084.17</v>
          </cell>
          <cell r="D366">
            <v>432.82</v>
          </cell>
          <cell r="E366">
            <v>1311.67</v>
          </cell>
          <cell r="F366">
            <v>1311.67</v>
          </cell>
          <cell r="G366">
            <v>0</v>
          </cell>
          <cell r="H366">
            <v>64.95</v>
          </cell>
        </row>
        <row r="367">
          <cell r="A367" t="str">
            <v>GM06</v>
          </cell>
          <cell r="B367" t="str">
            <v>REPUESTOS PARA EQUIPOS DE COMUNICACION</v>
          </cell>
          <cell r="C367">
            <v>30091.05</v>
          </cell>
          <cell r="D367">
            <v>28316.92</v>
          </cell>
          <cell r="E367">
            <v>24493.070000000003</v>
          </cell>
          <cell r="F367">
            <v>24493.070000000003</v>
          </cell>
          <cell r="G367">
            <v>0</v>
          </cell>
          <cell r="H367">
            <v>56.5</v>
          </cell>
        </row>
        <row r="368">
          <cell r="A368" t="str">
            <v>GM07</v>
          </cell>
          <cell r="B368" t="str">
            <v>REPUESTOS Y ACCESORIOS PARA HARDWARE INFORMÁTICO</v>
          </cell>
          <cell r="C368">
            <v>36785.910000000003</v>
          </cell>
          <cell r="D368">
            <v>15839.41</v>
          </cell>
          <cell r="E368">
            <v>22324.899999999998</v>
          </cell>
          <cell r="F368">
            <v>22324.899999999998</v>
          </cell>
          <cell r="G368">
            <v>58.5</v>
          </cell>
          <cell r="H368">
            <v>0</v>
          </cell>
        </row>
        <row r="369">
          <cell r="A369" t="str">
            <v>GM08</v>
          </cell>
          <cell r="B369" t="str">
            <v>MATERIALES Y ELEMENTOS DE SEGURIDAD</v>
          </cell>
          <cell r="C369">
            <v>75955.320000000007</v>
          </cell>
          <cell r="D369">
            <v>50388.76</v>
          </cell>
          <cell r="E369">
            <v>44199.779999999992</v>
          </cell>
          <cell r="F369">
            <v>44199.779999999992</v>
          </cell>
          <cell r="G369">
            <v>2340.56</v>
          </cell>
          <cell r="H369">
            <v>4247.13</v>
          </cell>
        </row>
        <row r="370">
          <cell r="A370" t="str">
            <v>GM09</v>
          </cell>
          <cell r="B370" t="str">
            <v>MATERIALES, EQUIPO Y HERRAMIENTAS PARA USO ACTIVID. GRALES.</v>
          </cell>
          <cell r="C370">
            <v>54166.26</v>
          </cell>
          <cell r="D370">
            <v>36530.910000000003</v>
          </cell>
          <cell r="E370">
            <v>27587.049999999996</v>
          </cell>
          <cell r="F370">
            <v>27587.049999999996</v>
          </cell>
          <cell r="G370">
            <v>1506.93</v>
          </cell>
          <cell r="H370">
            <v>1025.5899999999999</v>
          </cell>
        </row>
        <row r="371">
          <cell r="A371" t="str">
            <v>GM10</v>
          </cell>
          <cell r="B371" t="str">
            <v>LLANTAS Y BATERIAS</v>
          </cell>
          <cell r="C371">
            <v>39434.57</v>
          </cell>
          <cell r="D371">
            <v>29919.200000000001</v>
          </cell>
          <cell r="E371">
            <v>40412.400000000001</v>
          </cell>
          <cell r="F371">
            <v>40412.400000000001</v>
          </cell>
          <cell r="G371">
            <v>3082.65</v>
          </cell>
          <cell r="H371">
            <v>3609.73</v>
          </cell>
        </row>
        <row r="372">
          <cell r="A372" t="str">
            <v>GM11</v>
          </cell>
          <cell r="B372" t="str">
            <v>COMBUSTIBLE Y LUBRICANTES</v>
          </cell>
          <cell r="C372">
            <v>214295.58</v>
          </cell>
          <cell r="D372">
            <v>166757.47</v>
          </cell>
          <cell r="E372">
            <v>233679.64</v>
          </cell>
          <cell r="F372">
            <v>233679.64</v>
          </cell>
          <cell r="G372">
            <v>12601.23</v>
          </cell>
          <cell r="H372">
            <v>21134.26</v>
          </cell>
        </row>
        <row r="373">
          <cell r="A373" t="str">
            <v>GP00</v>
          </cell>
          <cell r="B373" t="str">
            <v>GASTOS DE PERSONAL PROPIO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 t="str">
            <v>GP01</v>
          </cell>
          <cell r="B374" t="str">
            <v>SUELDOS Y SALARIOS</v>
          </cell>
          <cell r="C374">
            <v>6722270.5800000001</v>
          </cell>
          <cell r="D374">
            <v>5572896.4400000004</v>
          </cell>
          <cell r="E374">
            <v>7144394.0700000003</v>
          </cell>
          <cell r="F374">
            <v>7144394.0700000003</v>
          </cell>
          <cell r="G374">
            <v>707325.74</v>
          </cell>
          <cell r="H374">
            <v>742549.96</v>
          </cell>
        </row>
        <row r="375">
          <cell r="A375" t="str">
            <v>GP02</v>
          </cell>
          <cell r="B375" t="str">
            <v>SUELDOS EXTRAORDINARIOS</v>
          </cell>
          <cell r="C375">
            <v>530570.52</v>
          </cell>
          <cell r="D375">
            <v>462141.57</v>
          </cell>
          <cell r="E375">
            <v>312774.90000000002</v>
          </cell>
          <cell r="F375">
            <v>312774.90000000002</v>
          </cell>
          <cell r="G375">
            <v>-15986.31</v>
          </cell>
          <cell r="H375">
            <v>34903.06</v>
          </cell>
        </row>
        <row r="376">
          <cell r="A376" t="str">
            <v>GP03</v>
          </cell>
          <cell r="B376" t="str">
            <v>AGUINALDOS</v>
          </cell>
          <cell r="C376">
            <v>560906.68000000005</v>
          </cell>
          <cell r="D376">
            <v>454685.48</v>
          </cell>
          <cell r="E376">
            <v>594894.14999999991</v>
          </cell>
          <cell r="F376">
            <v>594894.14999999991</v>
          </cell>
          <cell r="G376">
            <v>58306.720000000001</v>
          </cell>
          <cell r="H376">
            <v>55225.73</v>
          </cell>
        </row>
        <row r="377">
          <cell r="A377" t="str">
            <v>GP04</v>
          </cell>
          <cell r="B377" t="str">
            <v>BONIFICACIONES</v>
          </cell>
          <cell r="C377">
            <v>571723.78</v>
          </cell>
          <cell r="D377">
            <v>475291.54</v>
          </cell>
          <cell r="E377">
            <v>610422.21000000008</v>
          </cell>
          <cell r="F377">
            <v>610422.21000000008</v>
          </cell>
          <cell r="G377">
            <v>66788.009999999995</v>
          </cell>
          <cell r="H377">
            <v>64486.16</v>
          </cell>
        </row>
        <row r="378">
          <cell r="A378" t="str">
            <v>GP05</v>
          </cell>
          <cell r="B378" t="str">
            <v>VACACIONES</v>
          </cell>
          <cell r="C378">
            <v>365099.91</v>
          </cell>
          <cell r="D378">
            <v>310067.76</v>
          </cell>
          <cell r="E378">
            <v>380603.25999999995</v>
          </cell>
          <cell r="F378">
            <v>380603.25999999995</v>
          </cell>
          <cell r="G378">
            <v>43284.52</v>
          </cell>
          <cell r="H378">
            <v>47626.77</v>
          </cell>
        </row>
        <row r="379">
          <cell r="A379" t="str">
            <v>GP06</v>
          </cell>
          <cell r="B379" t="str">
            <v>VIATICOS DE ALIMENTACION LOCAL</v>
          </cell>
          <cell r="C379">
            <v>197503.84</v>
          </cell>
          <cell r="D379">
            <v>163536.07999999999</v>
          </cell>
          <cell r="E379">
            <v>165281.49</v>
          </cell>
          <cell r="F379">
            <v>165281.49</v>
          </cell>
          <cell r="G379">
            <v>8087.67</v>
          </cell>
          <cell r="H379">
            <v>14507.91</v>
          </cell>
        </row>
        <row r="380">
          <cell r="A380" t="str">
            <v>GP07</v>
          </cell>
          <cell r="B380" t="str">
            <v>ALOJAMIENTO LOCAL</v>
          </cell>
          <cell r="C380">
            <v>8518.66</v>
          </cell>
          <cell r="D380">
            <v>5698.47</v>
          </cell>
          <cell r="E380">
            <v>157.5</v>
          </cell>
          <cell r="F380">
            <v>157.5</v>
          </cell>
          <cell r="G380">
            <v>0</v>
          </cell>
          <cell r="H380">
            <v>880.53</v>
          </cell>
        </row>
        <row r="381">
          <cell r="A381" t="str">
            <v>GP08</v>
          </cell>
          <cell r="B381" t="str">
            <v>APORTE PATRONAL FONDO DE VACACIONES</v>
          </cell>
          <cell r="C381">
            <v>434463.27</v>
          </cell>
          <cell r="D381">
            <v>359018.32</v>
          </cell>
          <cell r="E381">
            <v>467170.48000000004</v>
          </cell>
          <cell r="F381">
            <v>467170.48000000004</v>
          </cell>
          <cell r="G381">
            <v>48754.09</v>
          </cell>
          <cell r="H381">
            <v>46734.44</v>
          </cell>
        </row>
        <row r="382">
          <cell r="A382" t="str">
            <v>GP09</v>
          </cell>
          <cell r="B382" t="str">
            <v>SERVICIOS MEDICOS PARA USO DEL PERSONAL</v>
          </cell>
          <cell r="C382">
            <v>12253.44</v>
          </cell>
          <cell r="D382">
            <v>1133.99</v>
          </cell>
          <cell r="E382">
            <v>7119.09</v>
          </cell>
          <cell r="F382">
            <v>7119.09</v>
          </cell>
          <cell r="G382">
            <v>852.07</v>
          </cell>
          <cell r="H382">
            <v>1543.51</v>
          </cell>
        </row>
        <row r="383">
          <cell r="A383" t="str">
            <v>GP10</v>
          </cell>
          <cell r="B383" t="str">
            <v>AYUDA POR DEFUNCION</v>
          </cell>
          <cell r="C383">
            <v>15341.6</v>
          </cell>
          <cell r="D383">
            <v>14381.6</v>
          </cell>
          <cell r="E383">
            <v>7640</v>
          </cell>
          <cell r="F383">
            <v>7640</v>
          </cell>
          <cell r="G383">
            <v>0</v>
          </cell>
          <cell r="H383">
            <v>1000</v>
          </cell>
        </row>
        <row r="384">
          <cell r="A384" t="str">
            <v>GP11</v>
          </cell>
          <cell r="B384" t="str">
            <v>INDEMNIZACIONES</v>
          </cell>
          <cell r="C384">
            <v>572909.67000000004</v>
          </cell>
          <cell r="D384">
            <v>580799.75</v>
          </cell>
          <cell r="E384">
            <v>691348.24000000011</v>
          </cell>
          <cell r="F384">
            <v>691348.24000000011</v>
          </cell>
          <cell r="G384">
            <v>54254.97</v>
          </cell>
          <cell r="H384">
            <v>54254.96</v>
          </cell>
        </row>
        <row r="385">
          <cell r="A385" t="str">
            <v>GP12</v>
          </cell>
          <cell r="B385" t="str">
            <v>SUBSIDIOS GASTOS DE TRANSPORTE</v>
          </cell>
          <cell r="C385">
            <v>150503.70000000001</v>
          </cell>
          <cell r="D385">
            <v>125683.8</v>
          </cell>
          <cell r="E385">
            <v>149517.76000000001</v>
          </cell>
          <cell r="F385">
            <v>149517.76000000001</v>
          </cell>
          <cell r="G385">
            <v>9985.5</v>
          </cell>
          <cell r="H385">
            <v>18592.84</v>
          </cell>
        </row>
        <row r="386">
          <cell r="A386" t="str">
            <v>GP13</v>
          </cell>
          <cell r="B386" t="str">
            <v>CAPACITACION DE PERSONAL</v>
          </cell>
          <cell r="C386">
            <v>167059.34</v>
          </cell>
          <cell r="D386">
            <v>94193.03</v>
          </cell>
          <cell r="E386">
            <v>85132.59</v>
          </cell>
          <cell r="F386">
            <v>85132.59</v>
          </cell>
          <cell r="G386">
            <v>0</v>
          </cell>
          <cell r="H386">
            <v>12549</v>
          </cell>
        </row>
        <row r="387">
          <cell r="A387" t="str">
            <v>GP14</v>
          </cell>
          <cell r="B387" t="str">
            <v>SEGURO DE VIDA COLECTIVO</v>
          </cell>
          <cell r="C387">
            <v>76942.41</v>
          </cell>
          <cell r="D387">
            <v>62667.3</v>
          </cell>
          <cell r="E387">
            <v>76387.13</v>
          </cell>
          <cell r="F387">
            <v>76387.13</v>
          </cell>
          <cell r="G387">
            <v>5616.9</v>
          </cell>
          <cell r="H387">
            <v>5100.24</v>
          </cell>
        </row>
        <row r="388">
          <cell r="A388" t="str">
            <v>GP15</v>
          </cell>
          <cell r="B388" t="str">
            <v>UNIFORMES</v>
          </cell>
          <cell r="C388">
            <v>52467.59</v>
          </cell>
          <cell r="D388">
            <v>52224.53</v>
          </cell>
          <cell r="E388">
            <v>47472.670000000006</v>
          </cell>
          <cell r="F388">
            <v>47472.670000000006</v>
          </cell>
          <cell r="G388">
            <v>16935.599999999999</v>
          </cell>
          <cell r="H388">
            <v>0</v>
          </cell>
        </row>
        <row r="389">
          <cell r="A389" t="str">
            <v>GP16</v>
          </cell>
          <cell r="B389" t="str">
            <v>FIESTAS NAVIDENAS</v>
          </cell>
          <cell r="C389">
            <v>34078.720000000001</v>
          </cell>
          <cell r="D389">
            <v>4636.66</v>
          </cell>
          <cell r="E389">
            <v>30610.629999999997</v>
          </cell>
          <cell r="F389">
            <v>30610.629999999997</v>
          </cell>
          <cell r="G389">
            <v>0</v>
          </cell>
          <cell r="H389">
            <v>-44.92</v>
          </cell>
        </row>
        <row r="390">
          <cell r="A390" t="str">
            <v>GP17</v>
          </cell>
          <cell r="B390" t="str">
            <v>ARTICULOS DE CONSUMO E HIGIENE PARA EL PERSONAL</v>
          </cell>
          <cell r="C390">
            <v>64893.08</v>
          </cell>
          <cell r="D390">
            <v>53921.22</v>
          </cell>
          <cell r="E390">
            <v>58258.29</v>
          </cell>
          <cell r="F390">
            <v>58258.29</v>
          </cell>
          <cell r="G390">
            <v>2383.0700000000002</v>
          </cell>
          <cell r="H390">
            <v>3333.04</v>
          </cell>
        </row>
        <row r="391">
          <cell r="A391" t="str">
            <v>GP18</v>
          </cell>
          <cell r="B391" t="str">
            <v>EVENTOS DEPORTIVOS</v>
          </cell>
          <cell r="C391">
            <v>12999.99</v>
          </cell>
          <cell r="D391">
            <v>8341</v>
          </cell>
          <cell r="E391">
            <v>20880.73</v>
          </cell>
          <cell r="F391">
            <v>20880.73</v>
          </cell>
          <cell r="G391">
            <v>0</v>
          </cell>
          <cell r="H391">
            <v>0</v>
          </cell>
        </row>
        <row r="392">
          <cell r="A392" t="str">
            <v>GP19</v>
          </cell>
          <cell r="B392" t="str">
            <v>BONIFICACIONES POR GESTION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 t="str">
            <v>GP20</v>
          </cell>
          <cell r="B393" t="str">
            <v>PRESTACIONES A EJECUTIVOS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11162.37</v>
          </cell>
          <cell r="H393">
            <v>8666.2000000000007</v>
          </cell>
        </row>
        <row r="394">
          <cell r="A394" t="str">
            <v>GP21</v>
          </cell>
          <cell r="B394" t="str">
            <v>TRANSPORTE EN EL EXTERIOR</v>
          </cell>
          <cell r="C394">
            <v>3885.21</v>
          </cell>
          <cell r="D394">
            <v>2117.48</v>
          </cell>
          <cell r="E394">
            <v>3025.96</v>
          </cell>
          <cell r="F394">
            <v>3025.96</v>
          </cell>
          <cell r="G394">
            <v>289.8</v>
          </cell>
          <cell r="H394">
            <v>618.98</v>
          </cell>
        </row>
        <row r="395">
          <cell r="A395" t="str">
            <v>GP22</v>
          </cell>
          <cell r="B395" t="str">
            <v>TRANSPORTE LOCAL</v>
          </cell>
          <cell r="C395">
            <v>156721.89000000001</v>
          </cell>
          <cell r="D395">
            <v>128000.27</v>
          </cell>
          <cell r="E395">
            <v>137729.49</v>
          </cell>
          <cell r="F395">
            <v>137729.49</v>
          </cell>
          <cell r="G395">
            <v>7693.37</v>
          </cell>
          <cell r="H395">
            <v>10242.219999999999</v>
          </cell>
        </row>
        <row r="396">
          <cell r="A396" t="str">
            <v>GP23</v>
          </cell>
          <cell r="B396" t="str">
            <v>SUMINISTROS DE ANTEOJOS</v>
          </cell>
          <cell r="C396">
            <v>29997.97</v>
          </cell>
          <cell r="D396">
            <v>21359.13</v>
          </cell>
          <cell r="E396">
            <v>36562.289999999994</v>
          </cell>
          <cell r="F396">
            <v>36562.289999999994</v>
          </cell>
          <cell r="G396">
            <v>236</v>
          </cell>
          <cell r="H396">
            <v>4003.06</v>
          </cell>
        </row>
        <row r="397">
          <cell r="A397" t="str">
            <v>GP24</v>
          </cell>
          <cell r="B397" t="str">
            <v>CUOTAS PATRONALES SISTEMA SALUD E INSAFORP</v>
          </cell>
          <cell r="C397">
            <v>286819.78000000003</v>
          </cell>
          <cell r="D397">
            <v>238359.58</v>
          </cell>
          <cell r="E397">
            <v>232734.78</v>
          </cell>
          <cell r="F397">
            <v>232734.78</v>
          </cell>
          <cell r="G397">
            <v>28596.45</v>
          </cell>
          <cell r="H397">
            <v>28751.72</v>
          </cell>
        </row>
        <row r="398">
          <cell r="A398" t="str">
            <v>GP25</v>
          </cell>
          <cell r="B398" t="str">
            <v>GASTOS MEDICOS POR ACCIDENTE DE LOS EMPLEADOS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 t="str">
            <v>GP26</v>
          </cell>
          <cell r="B399" t="str">
            <v>BENEFICIO DE CANASTA BASICA</v>
          </cell>
          <cell r="C399">
            <v>183998.33</v>
          </cell>
          <cell r="D399">
            <v>153948.32999999999</v>
          </cell>
          <cell r="E399">
            <v>187913.33</v>
          </cell>
          <cell r="F399">
            <v>187913.33</v>
          </cell>
          <cell r="G399">
            <v>24600.32</v>
          </cell>
          <cell r="H399">
            <v>27839.01</v>
          </cell>
        </row>
        <row r="400">
          <cell r="A400" t="str">
            <v>GP27</v>
          </cell>
          <cell r="B400" t="str">
            <v>SUBSIDIO EDUCATIVO</v>
          </cell>
          <cell r="C400">
            <v>103595.77</v>
          </cell>
          <cell r="D400">
            <v>93989.94</v>
          </cell>
          <cell r="E400">
            <v>105441.76</v>
          </cell>
          <cell r="F400">
            <v>105441.76</v>
          </cell>
          <cell r="G400">
            <v>25261.9</v>
          </cell>
          <cell r="H400">
            <v>28347.79</v>
          </cell>
        </row>
        <row r="401">
          <cell r="A401" t="str">
            <v>GP28</v>
          </cell>
          <cell r="B401" t="str">
            <v>TRANSPORTE POR KILOMETRAJE</v>
          </cell>
          <cell r="C401">
            <v>3225.61</v>
          </cell>
          <cell r="D401">
            <v>2168.7199999999998</v>
          </cell>
          <cell r="E401">
            <v>2874.2599999999998</v>
          </cell>
          <cell r="F401">
            <v>2874.2599999999998</v>
          </cell>
          <cell r="G401">
            <v>12.8</v>
          </cell>
          <cell r="H401">
            <v>25.6</v>
          </cell>
        </row>
        <row r="402">
          <cell r="A402" t="str">
            <v>GP29</v>
          </cell>
          <cell r="B402" t="str">
            <v>SEGURO MEDICO HOSPITALARIO</v>
          </cell>
          <cell r="C402">
            <v>317797.36</v>
          </cell>
          <cell r="D402">
            <v>264834.28999999998</v>
          </cell>
          <cell r="E402">
            <v>305866.19</v>
          </cell>
          <cell r="F402">
            <v>305866.19</v>
          </cell>
          <cell r="G402">
            <v>30507.62</v>
          </cell>
          <cell r="H402">
            <v>27326.81</v>
          </cell>
        </row>
        <row r="403">
          <cell r="A403" t="str">
            <v>GP30</v>
          </cell>
          <cell r="B403" t="str">
            <v>PRESTACION POR JUBILACION DE EMPLEADOS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50</v>
          </cell>
          <cell r="H403">
            <v>50</v>
          </cell>
        </row>
        <row r="404">
          <cell r="A404" t="str">
            <v>GP31</v>
          </cell>
          <cell r="B404" t="str">
            <v>OTRAS PRESTACIONES AL PERSONAL</v>
          </cell>
          <cell r="C404">
            <v>10977.76</v>
          </cell>
          <cell r="D404">
            <v>740.42</v>
          </cell>
          <cell r="E404">
            <v>11770</v>
          </cell>
          <cell r="F404">
            <v>11770</v>
          </cell>
          <cell r="G404">
            <v>0</v>
          </cell>
          <cell r="H404">
            <v>0</v>
          </cell>
        </row>
        <row r="405">
          <cell r="A405" t="str">
            <v>GP32</v>
          </cell>
          <cell r="B405" t="str">
            <v>BONIFICACION A RECEPTORES DE EFECTIVO</v>
          </cell>
          <cell r="C405">
            <v>1360</v>
          </cell>
          <cell r="D405">
            <v>1360</v>
          </cell>
          <cell r="E405">
            <v>1011.32</v>
          </cell>
          <cell r="F405">
            <v>1011.32</v>
          </cell>
          <cell r="G405">
            <v>440</v>
          </cell>
          <cell r="H405">
            <v>40</v>
          </cell>
        </row>
        <row r="406">
          <cell r="A406" t="str">
            <v>GP33</v>
          </cell>
          <cell r="B406" t="str">
            <v>VIATICOS DE ALIMENTACION EN EL EXTERIOR</v>
          </cell>
          <cell r="C406">
            <v>7563.66</v>
          </cell>
          <cell r="D406">
            <v>5495.98</v>
          </cell>
          <cell r="E406">
            <v>4618.66</v>
          </cell>
          <cell r="F406">
            <v>4618.66</v>
          </cell>
          <cell r="G406">
            <v>676.2</v>
          </cell>
          <cell r="H406">
            <v>1124.54</v>
          </cell>
        </row>
        <row r="407">
          <cell r="A407" t="str">
            <v>GP34</v>
          </cell>
          <cell r="B407" t="str">
            <v>ALOJAMIENTO EN EL EXTERIOR</v>
          </cell>
          <cell r="C407">
            <v>24493.19</v>
          </cell>
          <cell r="D407">
            <v>14429.26</v>
          </cell>
          <cell r="E407">
            <v>26986.57</v>
          </cell>
          <cell r="F407">
            <v>26986.57</v>
          </cell>
          <cell r="G407">
            <v>0</v>
          </cell>
          <cell r="H407">
            <v>0</v>
          </cell>
        </row>
        <row r="408">
          <cell r="A408" t="str">
            <v>GP35</v>
          </cell>
          <cell r="B408" t="str">
            <v>CUOTAS PATRONALES SISTEMA PREVISIONAL</v>
          </cell>
          <cell r="C408">
            <v>538039.1</v>
          </cell>
          <cell r="D408">
            <v>436362.57</v>
          </cell>
          <cell r="E408">
            <v>614130.86</v>
          </cell>
          <cell r="F408">
            <v>614130.86</v>
          </cell>
          <cell r="G408">
            <v>60779.29</v>
          </cell>
          <cell r="H408">
            <v>62000.47</v>
          </cell>
        </row>
        <row r="409">
          <cell r="A409" t="str">
            <v>GP36</v>
          </cell>
          <cell r="B409" t="str">
            <v>BENEFICIO POR TASA DE INTERESDE PRESTAMOS</v>
          </cell>
          <cell r="C409">
            <v>0</v>
          </cell>
          <cell r="D409">
            <v>0</v>
          </cell>
          <cell r="E409">
            <v>4903.5999999999985</v>
          </cell>
          <cell r="F409">
            <v>4903.5999999999985</v>
          </cell>
          <cell r="G409">
            <v>175.13</v>
          </cell>
          <cell r="H409">
            <v>175.13</v>
          </cell>
        </row>
        <row r="410">
          <cell r="A410" t="str">
            <v>GQ00</v>
          </cell>
          <cell r="B410" t="str">
            <v>GASTOS DE PERSONAL SUBCONTRATADO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GQ01</v>
          </cell>
          <cell r="B411" t="str">
            <v>SERVICIOS DE CONTRATISTAS TECNICOS FIJOS</v>
          </cell>
          <cell r="C411">
            <v>385463</v>
          </cell>
          <cell r="D411">
            <v>326572.08</v>
          </cell>
          <cell r="E411">
            <v>300866.99</v>
          </cell>
          <cell r="F411">
            <v>300866.99</v>
          </cell>
          <cell r="G411">
            <v>53623.27</v>
          </cell>
          <cell r="H411">
            <v>46394.41</v>
          </cell>
        </row>
        <row r="412">
          <cell r="A412" t="str">
            <v>GQ02</v>
          </cell>
          <cell r="B412" t="str">
            <v>SERVICIOS DE CONTRATISTAS ADMINISTRAVOS FIJOS</v>
          </cell>
          <cell r="C412">
            <v>1100242.19</v>
          </cell>
          <cell r="D412">
            <v>908850.65</v>
          </cell>
          <cell r="E412">
            <v>784367.80999999982</v>
          </cell>
          <cell r="F412">
            <v>784367.80999999982</v>
          </cell>
          <cell r="G412">
            <v>100793.5</v>
          </cell>
          <cell r="H412">
            <v>106292.86</v>
          </cell>
        </row>
        <row r="413">
          <cell r="A413" t="str">
            <v>GQ03</v>
          </cell>
          <cell r="B413" t="str">
            <v>TRANSP. Y ALIM. PERSONAL SUBCONTRATADO</v>
          </cell>
          <cell r="C413">
            <v>46501.46</v>
          </cell>
          <cell r="D413">
            <v>38626.22</v>
          </cell>
          <cell r="E413">
            <v>37198.89</v>
          </cell>
          <cell r="F413">
            <v>37198.89</v>
          </cell>
          <cell r="G413">
            <v>3589.77</v>
          </cell>
          <cell r="H413">
            <v>2692.81</v>
          </cell>
        </row>
        <row r="414">
          <cell r="A414" t="str">
            <v>GQ04</v>
          </cell>
          <cell r="B414" t="str">
            <v>SERVICIOS DE CONTRATISTAS ADMINISTRATIVOS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GS00</v>
          </cell>
          <cell r="B415" t="str">
            <v>GASTOS POR SERVICIOS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GS01</v>
          </cell>
          <cell r="B416" t="str">
            <v>AGUA</v>
          </cell>
          <cell r="C416">
            <v>76231.899999999994</v>
          </cell>
          <cell r="D416">
            <v>62539.69</v>
          </cell>
          <cell r="E416">
            <v>88481.180000000008</v>
          </cell>
          <cell r="F416">
            <v>88481.180000000008</v>
          </cell>
          <cell r="G416">
            <v>6194.39</v>
          </cell>
          <cell r="H416">
            <v>4813.75</v>
          </cell>
        </row>
        <row r="417">
          <cell r="A417" t="str">
            <v>GS02</v>
          </cell>
          <cell r="B417" t="str">
            <v>ENERGIA ELECTRICA</v>
          </cell>
          <cell r="C417">
            <v>306686.52</v>
          </cell>
          <cell r="D417">
            <v>257065.45</v>
          </cell>
          <cell r="E417">
            <v>325457.26</v>
          </cell>
          <cell r="F417">
            <v>325457.26</v>
          </cell>
          <cell r="G417">
            <v>21775.24</v>
          </cell>
          <cell r="H417">
            <v>24041.83</v>
          </cell>
        </row>
        <row r="418">
          <cell r="A418" t="str">
            <v>GS03</v>
          </cell>
          <cell r="B418" t="str">
            <v>TELEFONIA FIJA</v>
          </cell>
          <cell r="C418">
            <v>23472.75</v>
          </cell>
          <cell r="D418">
            <v>19380.240000000002</v>
          </cell>
          <cell r="E418">
            <v>20372.699999999997</v>
          </cell>
          <cell r="F418">
            <v>20372.699999999997</v>
          </cell>
          <cell r="G418">
            <v>713.17</v>
          </cell>
          <cell r="H418">
            <v>933</v>
          </cell>
        </row>
        <row r="419">
          <cell r="A419" t="str">
            <v>GS04</v>
          </cell>
          <cell r="B419" t="str">
            <v>ARRENDAMIENTO DE LOCALES</v>
          </cell>
          <cell r="C419">
            <v>259263.16</v>
          </cell>
          <cell r="D419">
            <v>210515.66</v>
          </cell>
          <cell r="E419">
            <v>328831.46999999997</v>
          </cell>
          <cell r="F419">
            <v>328831.46999999997</v>
          </cell>
          <cell r="G419">
            <v>1212.44</v>
          </cell>
          <cell r="H419">
            <v>7237.63</v>
          </cell>
        </row>
        <row r="420">
          <cell r="A420" t="str">
            <v>GS05</v>
          </cell>
          <cell r="B420" t="str">
            <v>SISTEMA COMUNICACION INFORMATICA</v>
          </cell>
          <cell r="C420">
            <v>221395.4</v>
          </cell>
          <cell r="D420">
            <v>184859.63</v>
          </cell>
          <cell r="E420">
            <v>187110.43999999997</v>
          </cell>
          <cell r="F420">
            <v>187110.43999999997</v>
          </cell>
          <cell r="G420">
            <v>22225.34</v>
          </cell>
          <cell r="H420">
            <v>8037.9</v>
          </cell>
        </row>
        <row r="421">
          <cell r="A421" t="str">
            <v>GS06</v>
          </cell>
          <cell r="B421" t="str">
            <v>SEGURO DE BIENES MUEBLES E INMUEBLES</v>
          </cell>
          <cell r="C421">
            <v>187086.56</v>
          </cell>
          <cell r="D421">
            <v>154926.87</v>
          </cell>
          <cell r="E421">
            <v>186870.93999999997</v>
          </cell>
          <cell r="F421">
            <v>186870.93999999997</v>
          </cell>
          <cell r="G421">
            <v>21932.78</v>
          </cell>
          <cell r="H421">
            <v>19810.259999999998</v>
          </cell>
        </row>
        <row r="422">
          <cell r="A422" t="str">
            <v>GS07</v>
          </cell>
          <cell r="B422" t="str">
            <v>ARRENDAMIENTO DE MOBILIARIO Y EQUIPOS</v>
          </cell>
          <cell r="C422">
            <v>233359.24</v>
          </cell>
          <cell r="D422">
            <v>203250.54</v>
          </cell>
          <cell r="E422">
            <v>154027.87</v>
          </cell>
          <cell r="F422">
            <v>154027.87</v>
          </cell>
          <cell r="G422">
            <v>887.16</v>
          </cell>
          <cell r="H422">
            <v>0</v>
          </cell>
        </row>
        <row r="423">
          <cell r="A423" t="str">
            <v>GS08</v>
          </cell>
          <cell r="B423" t="str">
            <v>ARRENDAMIENTO DE SALAS PARA REUNIONES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872</v>
          </cell>
        </row>
        <row r="424">
          <cell r="A424" t="str">
            <v>GS09</v>
          </cell>
          <cell r="B424" t="str">
            <v>ARRENDAMIENTO DE PEAJES PASO DE LINEAS</v>
          </cell>
          <cell r="C424">
            <v>54332.13</v>
          </cell>
          <cell r="D424">
            <v>31209.55</v>
          </cell>
          <cell r="E424">
            <v>50498.599999999991</v>
          </cell>
          <cell r="F424">
            <v>50498.599999999991</v>
          </cell>
          <cell r="G424">
            <v>0</v>
          </cell>
          <cell r="H424">
            <v>0</v>
          </cell>
        </row>
        <row r="425">
          <cell r="A425" t="str">
            <v>GS10</v>
          </cell>
          <cell r="B425" t="str">
            <v>SEGURO SOBRE BIENES EN TRANSITO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GS11</v>
          </cell>
          <cell r="B426" t="str">
            <v>SEGURO DE VEHICULOS EN GENERAL</v>
          </cell>
          <cell r="C426">
            <v>60575.63</v>
          </cell>
          <cell r="D426">
            <v>49963.360000000001</v>
          </cell>
          <cell r="E426">
            <v>63370.779999999992</v>
          </cell>
          <cell r="F426">
            <v>63370.779999999992</v>
          </cell>
          <cell r="G426">
            <v>3882.41</v>
          </cell>
          <cell r="H426">
            <v>3506.69</v>
          </cell>
        </row>
        <row r="427">
          <cell r="A427" t="str">
            <v>GS12</v>
          </cell>
          <cell r="B427" t="str">
            <v>SEGURO POR DAÑOS A TERCEROS</v>
          </cell>
          <cell r="C427">
            <v>118645.69</v>
          </cell>
          <cell r="D427">
            <v>98740.29</v>
          </cell>
          <cell r="E427">
            <v>116041.73000000001</v>
          </cell>
          <cell r="F427">
            <v>116041.73000000001</v>
          </cell>
          <cell r="G427">
            <v>10875.34</v>
          </cell>
          <cell r="H427">
            <v>9822.8799999999992</v>
          </cell>
        </row>
        <row r="428">
          <cell r="A428" t="str">
            <v>GS13</v>
          </cell>
          <cell r="B428" t="str">
            <v>IMPRESIÓN DE RECIBOS</v>
          </cell>
          <cell r="C428">
            <v>146926.79999999999</v>
          </cell>
          <cell r="D428">
            <v>111789.9</v>
          </cell>
          <cell r="E428">
            <v>138932.48000000001</v>
          </cell>
          <cell r="F428">
            <v>138932.48000000001</v>
          </cell>
          <cell r="G428">
            <v>12587.66</v>
          </cell>
          <cell r="H428">
            <v>12618.47</v>
          </cell>
        </row>
        <row r="429">
          <cell r="A429" t="str">
            <v>GS14</v>
          </cell>
          <cell r="B429" t="str">
            <v>FLETES Y TRANSPORTES</v>
          </cell>
          <cell r="C429">
            <v>1035.73</v>
          </cell>
          <cell r="D429">
            <v>912.4</v>
          </cell>
          <cell r="E429">
            <v>3423.47</v>
          </cell>
          <cell r="F429">
            <v>3423.47</v>
          </cell>
          <cell r="G429">
            <v>27.78</v>
          </cell>
          <cell r="H429">
            <v>202.78</v>
          </cell>
        </row>
        <row r="430">
          <cell r="A430" t="str">
            <v>GS15</v>
          </cell>
          <cell r="B430" t="str">
            <v>COMUNICACION POR RADIO Y SATELITE</v>
          </cell>
          <cell r="C430">
            <v>62131.96</v>
          </cell>
          <cell r="D430">
            <v>51171.82</v>
          </cell>
          <cell r="E430">
            <v>61647.25</v>
          </cell>
          <cell r="F430">
            <v>61647.25</v>
          </cell>
          <cell r="G430">
            <v>6278.31</v>
          </cell>
          <cell r="H430">
            <v>6278.31</v>
          </cell>
        </row>
        <row r="431">
          <cell r="A431" t="str">
            <v>GS16</v>
          </cell>
          <cell r="B431" t="str">
            <v>ARRENDAMIENTO DE BAHIAS</v>
          </cell>
          <cell r="C431">
            <v>815692.84</v>
          </cell>
          <cell r="D431">
            <v>680258.04</v>
          </cell>
          <cell r="E431">
            <v>821965.82000000007</v>
          </cell>
          <cell r="F431">
            <v>821965.82000000007</v>
          </cell>
          <cell r="G431">
            <v>0</v>
          </cell>
          <cell r="H431">
            <v>0</v>
          </cell>
        </row>
        <row r="432">
          <cell r="A432" t="str">
            <v>GS17</v>
          </cell>
          <cell r="B432" t="str">
            <v>TELEFONIA MOVIL</v>
          </cell>
          <cell r="C432">
            <v>65477.33</v>
          </cell>
          <cell r="D432">
            <v>52414.91</v>
          </cell>
          <cell r="E432">
            <v>83206.81</v>
          </cell>
          <cell r="F432">
            <v>83206.81</v>
          </cell>
          <cell r="G432">
            <v>10290.11</v>
          </cell>
          <cell r="H432">
            <v>11073.78</v>
          </cell>
        </row>
        <row r="433">
          <cell r="A433" t="str">
            <v>GS18</v>
          </cell>
          <cell r="B433" t="str">
            <v>ALOJAMIENTO DE PLATAFORMA TECNOLÓGICA</v>
          </cell>
          <cell r="C433">
            <v>0</v>
          </cell>
          <cell r="D433">
            <v>0</v>
          </cell>
          <cell r="E433">
            <v>54000</v>
          </cell>
          <cell r="F433">
            <v>54000</v>
          </cell>
          <cell r="G433">
            <v>0</v>
          </cell>
          <cell r="H433">
            <v>0</v>
          </cell>
        </row>
        <row r="434">
          <cell r="A434" t="str">
            <v>GT00</v>
          </cell>
          <cell r="B434" t="str">
            <v>SERVICIOS DE CONTRATISTAS Y HONORARIOS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GT01</v>
          </cell>
          <cell r="B435" t="str">
            <v>SERVICIOS DE CONTRATISTAS TECNICOS</v>
          </cell>
          <cell r="C435">
            <v>5067637.58</v>
          </cell>
          <cell r="D435">
            <v>3963723.19</v>
          </cell>
          <cell r="E435">
            <v>4510251.97</v>
          </cell>
          <cell r="F435">
            <v>4510251.97</v>
          </cell>
          <cell r="G435">
            <v>408140.9</v>
          </cell>
          <cell r="H435">
            <v>331537.15999999997</v>
          </cell>
        </row>
        <row r="436">
          <cell r="A436" t="str">
            <v>GT02</v>
          </cell>
          <cell r="B436" t="str">
            <v>ADMINISTRACION DE ARRENDAMIENTO DE POSTES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A437" t="str">
            <v>GT03</v>
          </cell>
          <cell r="B437" t="str">
            <v>SERVICIOS DE LIMPIEZA</v>
          </cell>
          <cell r="C437">
            <v>200185.84</v>
          </cell>
          <cell r="D437">
            <v>166287.49</v>
          </cell>
          <cell r="E437">
            <v>193346.52000000002</v>
          </cell>
          <cell r="F437">
            <v>193346.52000000002</v>
          </cell>
          <cell r="G437">
            <v>15214.4</v>
          </cell>
          <cell r="H437">
            <v>19709.73</v>
          </cell>
        </row>
        <row r="438">
          <cell r="A438" t="str">
            <v>GT04</v>
          </cell>
          <cell r="B438" t="str">
            <v>REPARACION DE VEHICULOS</v>
          </cell>
          <cell r="C438">
            <v>116180.4</v>
          </cell>
          <cell r="D438">
            <v>91407.23</v>
          </cell>
          <cell r="E438">
            <v>107597.93999999999</v>
          </cell>
          <cell r="F438">
            <v>107597.93999999999</v>
          </cell>
          <cell r="G438">
            <v>4339.25</v>
          </cell>
          <cell r="H438">
            <v>23856.639999999999</v>
          </cell>
        </row>
        <row r="439">
          <cell r="A439" t="str">
            <v>GT05</v>
          </cell>
          <cell r="B439" t="str">
            <v>MANTENIMIENTO DE INSTALACIONES Y EDIFICACIONES</v>
          </cell>
          <cell r="C439">
            <v>208864.03</v>
          </cell>
          <cell r="D439">
            <v>110406.13</v>
          </cell>
          <cell r="E439">
            <v>131307.40999999997</v>
          </cell>
          <cell r="F439">
            <v>131307.40999999997</v>
          </cell>
          <cell r="G439">
            <v>12615.06</v>
          </cell>
          <cell r="H439">
            <v>14094.77</v>
          </cell>
        </row>
        <row r="440">
          <cell r="A440" t="str">
            <v>GT06</v>
          </cell>
          <cell r="B440" t="str">
            <v>MANTTO DE MOBILIARIO Y EQUIPO DE OFICINA</v>
          </cell>
          <cell r="C440">
            <v>46651.11</v>
          </cell>
          <cell r="D440">
            <v>47992.74</v>
          </cell>
          <cell r="E440">
            <v>43606.83</v>
          </cell>
          <cell r="F440">
            <v>43606.83</v>
          </cell>
          <cell r="G440">
            <v>4502</v>
          </cell>
          <cell r="H440">
            <v>3039.88</v>
          </cell>
        </row>
        <row r="441">
          <cell r="A441" t="str">
            <v>GT07</v>
          </cell>
          <cell r="B441" t="str">
            <v>MANTTO DE EQUIPO DE COMUNICACIONES</v>
          </cell>
          <cell r="C441">
            <v>40588.17</v>
          </cell>
          <cell r="D441">
            <v>33799.35</v>
          </cell>
          <cell r="E441">
            <v>20758.14</v>
          </cell>
          <cell r="F441">
            <v>20758.14</v>
          </cell>
          <cell r="G441">
            <v>772.4</v>
          </cell>
          <cell r="H441">
            <v>787.5</v>
          </cell>
        </row>
        <row r="442">
          <cell r="A442" t="str">
            <v>GT08</v>
          </cell>
          <cell r="B442" t="str">
            <v>SOPORTE Y MANTENIMIENTO DE HARDWARE INFORMATICO</v>
          </cell>
          <cell r="C442">
            <v>326842.3</v>
          </cell>
          <cell r="D442">
            <v>267842.90000000002</v>
          </cell>
          <cell r="E442">
            <v>714200.4</v>
          </cell>
          <cell r="F442">
            <v>714200.4</v>
          </cell>
          <cell r="G442">
            <v>26802.89</v>
          </cell>
          <cell r="H442">
            <v>17995.099999999999</v>
          </cell>
        </row>
        <row r="443">
          <cell r="A443" t="str">
            <v>GT09</v>
          </cell>
          <cell r="B443" t="str">
            <v>MENSAJERIA Y CORRESPONDENCIA</v>
          </cell>
          <cell r="C443">
            <v>64586.82</v>
          </cell>
          <cell r="D443">
            <v>53728.26</v>
          </cell>
          <cell r="E443">
            <v>68714.539999999994</v>
          </cell>
          <cell r="F443">
            <v>68714.539999999994</v>
          </cell>
          <cell r="G443">
            <v>5638.92</v>
          </cell>
          <cell r="H443">
            <v>5466.44</v>
          </cell>
        </row>
        <row r="444">
          <cell r="A444" t="str">
            <v>GT10</v>
          </cell>
          <cell r="B444" t="str">
            <v>SEGURIDAD Y VIGILANCIA</v>
          </cell>
          <cell r="C444">
            <v>457682.65</v>
          </cell>
          <cell r="D444">
            <v>384395.25</v>
          </cell>
          <cell r="E444">
            <v>413401.1</v>
          </cell>
          <cell r="F444">
            <v>413401.1</v>
          </cell>
          <cell r="G444">
            <v>36649.089999999997</v>
          </cell>
          <cell r="H444">
            <v>40005.49</v>
          </cell>
        </row>
        <row r="445">
          <cell r="A445" t="str">
            <v>GT11</v>
          </cell>
          <cell r="B445" t="str">
            <v>RENOVACION, SOPORTE Y MANTTO DE SOFTWARE INFORMATICO</v>
          </cell>
          <cell r="C445">
            <v>1146830.79</v>
          </cell>
          <cell r="D445">
            <v>915310.09</v>
          </cell>
          <cell r="E445">
            <v>1426219.02</v>
          </cell>
          <cell r="F445">
            <v>1426219.02</v>
          </cell>
          <cell r="G445">
            <v>202463.33</v>
          </cell>
          <cell r="H445">
            <v>638072.56000000006</v>
          </cell>
        </row>
        <row r="446">
          <cell r="A446" t="str">
            <v>GT12</v>
          </cell>
          <cell r="B446" t="str">
            <v>SERVICIOS DE COLECTURIA</v>
          </cell>
          <cell r="C446">
            <v>630082.14</v>
          </cell>
          <cell r="D446">
            <v>523763.67</v>
          </cell>
          <cell r="E446">
            <v>684434.55</v>
          </cell>
          <cell r="F446">
            <v>684434.55</v>
          </cell>
          <cell r="G446">
            <v>72742.960000000006</v>
          </cell>
          <cell r="H446">
            <v>66540.33</v>
          </cell>
        </row>
        <row r="447">
          <cell r="A447" t="str">
            <v>GT13</v>
          </cell>
          <cell r="B447" t="str">
            <v>ESTUDIOS DE MERCADEO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</row>
        <row r="448">
          <cell r="A448" t="str">
            <v>GT14</v>
          </cell>
          <cell r="B448" t="str">
            <v>SERVICIOS DE RECOLECCION</v>
          </cell>
          <cell r="C448">
            <v>88784.28</v>
          </cell>
          <cell r="D448">
            <v>75429.47</v>
          </cell>
          <cell r="E448">
            <v>426616.44</v>
          </cell>
          <cell r="F448">
            <v>426616.44</v>
          </cell>
          <cell r="G448">
            <v>25500.01</v>
          </cell>
          <cell r="H448">
            <v>25492.92</v>
          </cell>
        </row>
        <row r="449">
          <cell r="A449" t="str">
            <v>GT15</v>
          </cell>
          <cell r="B449" t="str">
            <v>HONORARIOS PROFESIONALES</v>
          </cell>
          <cell r="C449">
            <v>1698265.45</v>
          </cell>
          <cell r="D449">
            <v>1438737.62</v>
          </cell>
          <cell r="E449">
            <v>1387820.3900000001</v>
          </cell>
          <cell r="F449">
            <v>1387820.3900000001</v>
          </cell>
          <cell r="G449">
            <v>47645.64</v>
          </cell>
          <cell r="H449">
            <v>87281.81</v>
          </cell>
        </row>
        <row r="450">
          <cell r="A450" t="str">
            <v>GT16</v>
          </cell>
          <cell r="B450" t="str">
            <v>ASESORIA ADMINISTRATIVA-CIAS RELACIONADAS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GT17</v>
          </cell>
          <cell r="B451" t="str">
            <v>ASESORIA ADMINISTRATIVA CIA MATRIZ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GZ00</v>
          </cell>
          <cell r="B452" t="str">
            <v>IMPUESTOS Y RESERVAS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 t="str">
            <v>GZ01</v>
          </cell>
          <cell r="B453" t="str">
            <v>RESERVA LEGAL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GZ02</v>
          </cell>
          <cell r="B454" t="str">
            <v>IMPUESTO SOBRE LA RENTA</v>
          </cell>
          <cell r="C454">
            <v>2837336.77</v>
          </cell>
          <cell r="D454">
            <v>3463068.32</v>
          </cell>
          <cell r="E454">
            <v>1211942.5599999998</v>
          </cell>
          <cell r="F454">
            <v>1211942.5599999998</v>
          </cell>
          <cell r="G454">
            <v>268980.09000000003</v>
          </cell>
          <cell r="H454">
            <v>122117.69</v>
          </cell>
        </row>
        <row r="455">
          <cell r="A455" t="str">
            <v>GZ03</v>
          </cell>
          <cell r="B455" t="str">
            <v>IMPUESTO DIFERIDO FONDO COMPENSATORIO</v>
          </cell>
          <cell r="C455">
            <v>3006171.79</v>
          </cell>
          <cell r="D455">
            <v>1760689.72</v>
          </cell>
          <cell r="E455">
            <v>5883667.4199999999</v>
          </cell>
          <cell r="F455">
            <v>5883667.4199999999</v>
          </cell>
          <cell r="G455">
            <v>81165.63</v>
          </cell>
          <cell r="H455">
            <v>205420.04</v>
          </cell>
        </row>
        <row r="456">
          <cell r="A456" t="str">
            <v>GZ04</v>
          </cell>
          <cell r="B456" t="str">
            <v>IMPUESTO DIFERIDO DETERIORO DE CUENTAS POR COBRAR</v>
          </cell>
          <cell r="C456">
            <v>0</v>
          </cell>
          <cell r="D456">
            <v>0</v>
          </cell>
          <cell r="G456">
            <v>18213.23</v>
          </cell>
          <cell r="H456">
            <v>13073.82</v>
          </cell>
        </row>
        <row r="457">
          <cell r="A457" t="str">
            <v>GZ05</v>
          </cell>
          <cell r="B457" t="str">
            <v>IMPUESTO DIFERIDO COMISIONES POR FINANCIAMIENTO</v>
          </cell>
          <cell r="C457">
            <v>0</v>
          </cell>
          <cell r="D457">
            <v>0</v>
          </cell>
          <cell r="G457">
            <v>1049.24</v>
          </cell>
          <cell r="H457">
            <v>897.4</v>
          </cell>
        </row>
        <row r="458">
          <cell r="A458" t="str">
            <v>GZ06</v>
          </cell>
          <cell r="B458" t="str">
            <v>IMPUESTO DIFERIDO PROPIEDAD PLANTA Y EQUIPO</v>
          </cell>
          <cell r="C458">
            <v>0</v>
          </cell>
          <cell r="D458">
            <v>0</v>
          </cell>
          <cell r="G458">
            <v>67489.850000000006</v>
          </cell>
          <cell r="H458">
            <v>63278.51</v>
          </cell>
        </row>
        <row r="459">
          <cell r="A459" t="str">
            <v>GZ07</v>
          </cell>
          <cell r="B459" t="str">
            <v>IMPUESTO DIFERIDO INTANGIBLES</v>
          </cell>
          <cell r="C459">
            <v>0</v>
          </cell>
          <cell r="D459">
            <v>0</v>
          </cell>
          <cell r="G459">
            <v>-11232.61</v>
          </cell>
          <cell r="H459">
            <v>-11344.86</v>
          </cell>
        </row>
        <row r="460">
          <cell r="A460" t="str">
            <v>GZ08</v>
          </cell>
          <cell r="B460" t="str">
            <v>IMPUESTO DIFERIDO ACTIVOS POR DERECHO DE USO</v>
          </cell>
          <cell r="C460">
            <v>0</v>
          </cell>
          <cell r="D460">
            <v>0</v>
          </cell>
          <cell r="G460">
            <v>-3524.67</v>
          </cell>
          <cell r="H460">
            <v>-3611.81</v>
          </cell>
        </row>
        <row r="461">
          <cell r="A461" t="str">
            <v>GZ09</v>
          </cell>
          <cell r="B461" t="str">
            <v>IMPUESTO DIFERIDO BENEFICIOS A EMPLEADOS</v>
          </cell>
          <cell r="C461">
            <v>0</v>
          </cell>
          <cell r="D461">
            <v>0</v>
          </cell>
          <cell r="G461">
            <v>0</v>
          </cell>
          <cell r="H461">
            <v>0</v>
          </cell>
        </row>
        <row r="462">
          <cell r="A462" t="str">
            <v>GZ10</v>
          </cell>
          <cell r="B462" t="str">
            <v>IMPUESTO DIFERIDO OBLIGACIONES LABORALES</v>
          </cell>
          <cell r="C462">
            <v>0</v>
          </cell>
          <cell r="D462">
            <v>0</v>
          </cell>
          <cell r="G462">
            <v>-19223.09</v>
          </cell>
          <cell r="H462">
            <v>-16317.27</v>
          </cell>
        </row>
        <row r="463">
          <cell r="A463" t="str">
            <v>GZ11</v>
          </cell>
          <cell r="B463" t="str">
            <v>IMPUESTO DIFERIDO SUBVENCIONES</v>
          </cell>
          <cell r="C463">
            <v>0</v>
          </cell>
          <cell r="D463">
            <v>0</v>
          </cell>
          <cell r="G463">
            <v>3693.13</v>
          </cell>
          <cell r="H463">
            <v>3693.13</v>
          </cell>
        </row>
        <row r="464">
          <cell r="A464" t="str">
            <v>GZ12</v>
          </cell>
          <cell r="B464" t="str">
            <v>IMPUESTO DIFERIDO OBRAS A TERCEROS</v>
          </cell>
          <cell r="C464">
            <v>0</v>
          </cell>
          <cell r="D464">
            <v>0</v>
          </cell>
          <cell r="G464">
            <v>-3771.54</v>
          </cell>
          <cell r="H464">
            <v>1521.83</v>
          </cell>
        </row>
        <row r="465">
          <cell r="A465" t="str">
            <v>GZ13</v>
          </cell>
          <cell r="B465" t="str">
            <v>IMPUESTO DIFERIDO FINANCIAMIENTO A CLIENTES</v>
          </cell>
          <cell r="C465">
            <v>0</v>
          </cell>
          <cell r="D465">
            <v>0</v>
          </cell>
          <cell r="G465">
            <v>0</v>
          </cell>
          <cell r="H465">
            <v>0</v>
          </cell>
        </row>
        <row r="466">
          <cell r="A466" t="str">
            <v>ID00</v>
          </cell>
          <cell r="B466" t="str">
            <v>INGRESOS ASOCIADOS  A LA DISTRIBUCION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ID01</v>
          </cell>
          <cell r="B467" t="str">
            <v>RECONEXIONES</v>
          </cell>
          <cell r="C467">
            <v>-213089.41</v>
          </cell>
          <cell r="D467">
            <v>-158789.10999999999</v>
          </cell>
          <cell r="E467">
            <v>-231383.96999999997</v>
          </cell>
          <cell r="F467">
            <v>-231383.96999999997</v>
          </cell>
          <cell r="G467">
            <v>-16964.32</v>
          </cell>
          <cell r="H467">
            <v>-18051.07</v>
          </cell>
        </row>
        <row r="468">
          <cell r="A468" t="str">
            <v>ID02</v>
          </cell>
          <cell r="B468" t="str">
            <v>INSTALACION DE SERVICIOS NUEVOS</v>
          </cell>
          <cell r="C468">
            <v>-676123.68</v>
          </cell>
          <cell r="D468">
            <v>-564490.54</v>
          </cell>
          <cell r="E468">
            <v>-715040.73</v>
          </cell>
          <cell r="F468">
            <v>-715040.73</v>
          </cell>
          <cell r="G468">
            <v>-72342.94</v>
          </cell>
          <cell r="H468">
            <v>-72882.55</v>
          </cell>
        </row>
        <row r="469">
          <cell r="A469" t="str">
            <v>ID03</v>
          </cell>
          <cell r="B469" t="str">
            <v>TASA MUNICIPAL POSTES - USO DE RED</v>
          </cell>
          <cell r="C469">
            <v>-6453512.1900000004</v>
          </cell>
          <cell r="D469">
            <v>-5380276.71</v>
          </cell>
          <cell r="E469">
            <v>-6546832.9700000007</v>
          </cell>
          <cell r="F469">
            <v>-6546832.9700000007</v>
          </cell>
          <cell r="G469">
            <v>-688597.14</v>
          </cell>
          <cell r="H469">
            <v>-694047.16</v>
          </cell>
        </row>
        <row r="470">
          <cell r="A470" t="str">
            <v>ID04</v>
          </cell>
          <cell r="B470" t="str">
            <v>PROYECTOS Y CONSTRUCCION DE LINEAS</v>
          </cell>
          <cell r="C470">
            <v>-1313221.23</v>
          </cell>
          <cell r="D470">
            <v>-866602.41</v>
          </cell>
          <cell r="E470">
            <v>-1306105.2599999998</v>
          </cell>
          <cell r="F470">
            <v>-1306105.2599999998</v>
          </cell>
          <cell r="G470">
            <v>-25832.59</v>
          </cell>
          <cell r="H470">
            <v>-34576.050000000003</v>
          </cell>
        </row>
        <row r="471">
          <cell r="A471" t="str">
            <v>ID05</v>
          </cell>
          <cell r="B471" t="str">
            <v>PROYECTOS Y CONSTRUCION SUBESTACIONES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ID06</v>
          </cell>
          <cell r="B472" t="str">
            <v>SERVICIO DE MANTENIMIENTO DE LUMINARIAS</v>
          </cell>
          <cell r="C472">
            <v>-31147.200000000001</v>
          </cell>
          <cell r="D472">
            <v>-25344.16</v>
          </cell>
          <cell r="E472">
            <v>-33540.519999999997</v>
          </cell>
          <cell r="F472">
            <v>-33540.519999999997</v>
          </cell>
          <cell r="G472">
            <v>-2500</v>
          </cell>
          <cell r="H472">
            <v>-2618.73</v>
          </cell>
        </row>
        <row r="473">
          <cell r="A473" t="str">
            <v>ID07</v>
          </cell>
          <cell r="B473" t="str">
            <v>MANTTO DE SUBESTACIONES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ID08</v>
          </cell>
          <cell r="B474" t="str">
            <v>MNTTO. SISTEMAS Y EQUIPOS ELECTRICOS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ID09</v>
          </cell>
          <cell r="B475" t="str">
            <v>PRESUPUESTOS DE OBRAS ELECTRICAS</v>
          </cell>
          <cell r="C475">
            <v>-33733.33</v>
          </cell>
          <cell r="D475">
            <v>-29322.67</v>
          </cell>
          <cell r="E475">
            <v>-26505.260000000002</v>
          </cell>
          <cell r="F475">
            <v>-26505.260000000002</v>
          </cell>
          <cell r="G475">
            <v>-1606.78</v>
          </cell>
          <cell r="H475">
            <v>-1836.32</v>
          </cell>
        </row>
        <row r="476">
          <cell r="A476" t="str">
            <v>ID10</v>
          </cell>
          <cell r="B476" t="str">
            <v>ARRENDAMIENTO DE LINEAS, EQUIPOS Y TRANSFORMADORES</v>
          </cell>
          <cell r="C476">
            <v>-31196.63</v>
          </cell>
          <cell r="D476">
            <v>-25910.09</v>
          </cell>
          <cell r="E476">
            <v>-32240.289999999997</v>
          </cell>
          <cell r="F476">
            <v>-32240.289999999997</v>
          </cell>
          <cell r="G476">
            <v>-1816.46</v>
          </cell>
          <cell r="H476">
            <v>-1816.46</v>
          </cell>
        </row>
        <row r="477">
          <cell r="A477" t="str">
            <v>ID11</v>
          </cell>
          <cell r="B477" t="str">
            <v>SERVICIOS DE INSPECCION DE PROYECTOS</v>
          </cell>
          <cell r="C477">
            <v>-24895.41</v>
          </cell>
          <cell r="D477">
            <v>-20898.95</v>
          </cell>
          <cell r="E477">
            <v>-35532.950000000004</v>
          </cell>
          <cell r="F477">
            <v>-35532.950000000004</v>
          </cell>
          <cell r="G477">
            <v>-5203.16</v>
          </cell>
          <cell r="H477">
            <v>-5520.84</v>
          </cell>
        </row>
        <row r="478">
          <cell r="A478" t="str">
            <v>ID12</v>
          </cell>
          <cell r="B478" t="str">
            <v>INTERESES POR FINANCIAMIENTO DE OBRAS A TERCEROS</v>
          </cell>
          <cell r="C478">
            <v>-57920.43</v>
          </cell>
          <cell r="D478">
            <v>-48621.78</v>
          </cell>
          <cell r="E478">
            <v>-52649.979999999996</v>
          </cell>
          <cell r="F478">
            <v>-52649.979999999996</v>
          </cell>
          <cell r="G478">
            <v>-2559.92</v>
          </cell>
          <cell r="H478">
            <v>-2511.3000000000002</v>
          </cell>
        </row>
        <row r="479">
          <cell r="A479" t="str">
            <v>ID13</v>
          </cell>
          <cell r="B479" t="str">
            <v>VENTA DE MATERIALES</v>
          </cell>
          <cell r="C479">
            <v>-46648.24</v>
          </cell>
          <cell r="D479">
            <v>-43567.44</v>
          </cell>
          <cell r="E479">
            <v>-11307.929999999997</v>
          </cell>
          <cell r="F479">
            <v>-11307.929999999997</v>
          </cell>
          <cell r="G479">
            <v>-579.32000000000005</v>
          </cell>
          <cell r="H479">
            <v>-3.1</v>
          </cell>
        </row>
        <row r="480">
          <cell r="A480" t="str">
            <v>ID14</v>
          </cell>
          <cell r="B480" t="str">
            <v>CONEXIONES DE RED ELECTRICA DE MUNICIPALIDADES Y RESIDENCIAL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ID15</v>
          </cell>
          <cell r="B481" t="str">
            <v>INGRESOS POR SUBVENCIONES</v>
          </cell>
          <cell r="C481">
            <v>-141661.63</v>
          </cell>
          <cell r="D481">
            <v>-117831.22</v>
          </cell>
          <cell r="E481">
            <v>-146985.79999999999</v>
          </cell>
          <cell r="F481">
            <v>-146985.79999999999</v>
          </cell>
          <cell r="G481">
            <v>-12310.44</v>
          </cell>
          <cell r="H481">
            <v>-12310.44</v>
          </cell>
        </row>
        <row r="482">
          <cell r="A482" t="str">
            <v>ID16</v>
          </cell>
          <cell r="B482" t="str">
            <v>CARGO POR LINEA DE INTERCONEXION</v>
          </cell>
          <cell r="C482">
            <v>-85848.73</v>
          </cell>
          <cell r="D482">
            <v>-71552.05</v>
          </cell>
          <cell r="E482">
            <v>-83754.439999999988</v>
          </cell>
          <cell r="F482">
            <v>-83754.439999999988</v>
          </cell>
          <cell r="G482">
            <v>-6995.1</v>
          </cell>
          <cell r="H482">
            <v>-6989.5</v>
          </cell>
        </row>
        <row r="483">
          <cell r="A483" t="str">
            <v>IE00</v>
          </cell>
          <cell r="B483" t="str">
            <v>VENTA DE ENERGIA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IE01</v>
          </cell>
          <cell r="B484" t="str">
            <v>VENTA DE ENERGIA-PROPIA</v>
          </cell>
          <cell r="C484">
            <v>-246450964.16999999</v>
          </cell>
          <cell r="D484">
            <v>-207086758.94999999</v>
          </cell>
          <cell r="E484">
            <v>-274155543.57999998</v>
          </cell>
          <cell r="F484">
            <v>-274155543.57999998</v>
          </cell>
          <cell r="G484">
            <v>-24560081.690000001</v>
          </cell>
          <cell r="H484">
            <v>-24791603.949999999</v>
          </cell>
        </row>
        <row r="485">
          <cell r="A485" t="str">
            <v>IE02</v>
          </cell>
          <cell r="B485" t="str">
            <v>VENTA DE ENERGIA-OTRAS REDES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IE03</v>
          </cell>
          <cell r="B486" t="str">
            <v>VENTA DE ENERGIA-COMERCILIAZADA</v>
          </cell>
          <cell r="C486">
            <v>-284185.3</v>
          </cell>
          <cell r="D486">
            <v>-232842.26</v>
          </cell>
          <cell r="E486">
            <v>-415012.08999999997</v>
          </cell>
          <cell r="F486">
            <v>-415012.08999999997</v>
          </cell>
          <cell r="G486">
            <v>-39251.019999999997</v>
          </cell>
          <cell r="H486">
            <v>-168868.76</v>
          </cell>
        </row>
        <row r="487">
          <cell r="A487" t="str">
            <v>IE04</v>
          </cell>
          <cell r="B487" t="str">
            <v>VENTA DE ENERGIA ENTRE EMPRESAS</v>
          </cell>
          <cell r="C487">
            <v>-3872536.09</v>
          </cell>
          <cell r="D487">
            <v>-3143392.97</v>
          </cell>
          <cell r="E487">
            <v>-4576793.3099999996</v>
          </cell>
          <cell r="F487">
            <v>-4576793.3099999996</v>
          </cell>
          <cell r="G487">
            <v>-340852.01</v>
          </cell>
          <cell r="H487">
            <v>-375132.29</v>
          </cell>
        </row>
        <row r="488">
          <cell r="A488" t="str">
            <v>IE05</v>
          </cell>
          <cell r="B488" t="str">
            <v>ENERGIA NO REGISTRADA</v>
          </cell>
          <cell r="C488">
            <v>-317246.77</v>
          </cell>
          <cell r="D488">
            <v>-210606.9</v>
          </cell>
          <cell r="E488">
            <v>-589557.51</v>
          </cell>
          <cell r="F488">
            <v>-589557.51</v>
          </cell>
          <cell r="G488">
            <v>-49366.66</v>
          </cell>
          <cell r="H488">
            <v>-61846.97</v>
          </cell>
        </row>
        <row r="489">
          <cell r="A489" t="str">
            <v>IE06</v>
          </cell>
          <cell r="B489" t="str">
            <v>INGRESOS POR TRANSACCIONES EN EL MRS</v>
          </cell>
          <cell r="C489">
            <v>-12062294.119999999</v>
          </cell>
          <cell r="D489">
            <v>-9726087.5500000007</v>
          </cell>
          <cell r="E489">
            <v>-9362124.8699999992</v>
          </cell>
          <cell r="F489">
            <v>-9362124.8699999992</v>
          </cell>
          <cell r="G489">
            <v>-575839.93000000005</v>
          </cell>
          <cell r="H489">
            <v>-777539.71</v>
          </cell>
        </row>
        <row r="490">
          <cell r="A490" t="str">
            <v>IE07</v>
          </cell>
          <cell r="B490" t="str">
            <v>DESCUENTOS A CLIENTES</v>
          </cell>
          <cell r="C490">
            <v>1717450.37</v>
          </cell>
          <cell r="D490">
            <v>1297970.55</v>
          </cell>
          <cell r="E490">
            <v>2494427.5</v>
          </cell>
          <cell r="F490">
            <v>2494427.5</v>
          </cell>
          <cell r="G490">
            <v>171613.38</v>
          </cell>
          <cell r="H490">
            <v>166628.06</v>
          </cell>
        </row>
        <row r="491">
          <cell r="A491" t="str">
            <v>IE08</v>
          </cell>
          <cell r="B491" t="str">
            <v>DESCUENTO POR ENERGIA INYECTADA</v>
          </cell>
          <cell r="G491">
            <v>81541.320000000007</v>
          </cell>
          <cell r="H491">
            <v>49984.68</v>
          </cell>
        </row>
        <row r="492">
          <cell r="A492" t="str">
            <v>IF00</v>
          </cell>
          <cell r="B492" t="str">
            <v>INGRESOS FINANCIEROS POR EXCEDENTES DE EFECTIVO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</row>
        <row r="493">
          <cell r="A493" t="str">
            <v>IF01</v>
          </cell>
          <cell r="B493" t="str">
            <v>INTERESES SOBRE DEPOSITOS DE AHORROS</v>
          </cell>
          <cell r="C493">
            <v>-278001.44</v>
          </cell>
          <cell r="D493">
            <v>-223792.09</v>
          </cell>
          <cell r="E493">
            <v>-196834.62000000002</v>
          </cell>
          <cell r="F493">
            <v>-196834.62000000002</v>
          </cell>
          <cell r="G493">
            <v>-28899.81</v>
          </cell>
          <cell r="H493">
            <v>-21957.06</v>
          </cell>
        </row>
        <row r="494">
          <cell r="A494" t="str">
            <v>IF02</v>
          </cell>
          <cell r="B494" t="str">
            <v>INTERESES SOBRE DEPOSITOS A PLAZOS</v>
          </cell>
          <cell r="C494">
            <v>-222720.85</v>
          </cell>
          <cell r="D494">
            <v>-191487.97</v>
          </cell>
          <cell r="E494">
            <v>-63291.80999999999</v>
          </cell>
          <cell r="F494">
            <v>-63291.80999999999</v>
          </cell>
          <cell r="G494">
            <v>0</v>
          </cell>
          <cell r="H494">
            <v>0</v>
          </cell>
        </row>
        <row r="495">
          <cell r="A495" t="str">
            <v>IF03</v>
          </cell>
          <cell r="B495" t="str">
            <v>RENDIMIENTO POR INVERSIONES EN VALORES</v>
          </cell>
          <cell r="C495">
            <v>-120522.42</v>
          </cell>
          <cell r="D495">
            <v>-104184.51</v>
          </cell>
          <cell r="E495">
            <v>-66113.399999999994</v>
          </cell>
          <cell r="F495">
            <v>-66113.399999999994</v>
          </cell>
          <cell r="G495">
            <v>-2804.64</v>
          </cell>
          <cell r="H495">
            <v>-2168.6799999999998</v>
          </cell>
        </row>
        <row r="496">
          <cell r="A496" t="str">
            <v>IF04</v>
          </cell>
          <cell r="B496" t="str">
            <v>INTERESES POR PRESTAMOS A  COMPAÑIAS</v>
          </cell>
          <cell r="C496">
            <v>-65180.59</v>
          </cell>
          <cell r="D496">
            <v>-54645.54</v>
          </cell>
          <cell r="E496">
            <v>-63432.99</v>
          </cell>
          <cell r="F496">
            <v>-63432.99</v>
          </cell>
          <cell r="G496">
            <v>-1782.14</v>
          </cell>
          <cell r="H496">
            <v>-1609.68</v>
          </cell>
        </row>
        <row r="497">
          <cell r="A497" t="str">
            <v>IF05</v>
          </cell>
          <cell r="B497" t="str">
            <v>INTERESES POR FINANCIAMIENTO A PROVEEDORES</v>
          </cell>
          <cell r="G497">
            <v>-4530.08</v>
          </cell>
          <cell r="H497">
            <v>-3981.61</v>
          </cell>
        </row>
        <row r="498">
          <cell r="A498" t="str">
            <v>IG00</v>
          </cell>
          <cell r="B498" t="str">
            <v>INGRESOS GENERALES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IG01</v>
          </cell>
          <cell r="B499" t="str">
            <v>ARRENDAMIENTO DE POSTERIA</v>
          </cell>
          <cell r="C499">
            <v>-1912878.62</v>
          </cell>
          <cell r="D499">
            <v>-1583255.12</v>
          </cell>
          <cell r="E499">
            <v>-2025128.46</v>
          </cell>
          <cell r="F499">
            <v>-2025128.46</v>
          </cell>
          <cell r="G499">
            <v>-237935.04</v>
          </cell>
          <cell r="H499">
            <v>-235021.9</v>
          </cell>
        </row>
        <row r="500">
          <cell r="A500" t="str">
            <v>IG02</v>
          </cell>
          <cell r="B500" t="str">
            <v>CAMBIO TITULAR DE CONTRATO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 t="str">
            <v>IG03</v>
          </cell>
          <cell r="B501" t="str">
            <v>CAMBIOS DE MEDIDOR Y OTROS SIMILARES</v>
          </cell>
          <cell r="C501">
            <v>-29124.82</v>
          </cell>
          <cell r="D501">
            <v>-27175.96</v>
          </cell>
          <cell r="E501">
            <v>-38534.51</v>
          </cell>
          <cell r="F501">
            <v>-38534.51</v>
          </cell>
          <cell r="G501">
            <v>-5166.8500000000004</v>
          </cell>
          <cell r="H501">
            <v>-2793.84</v>
          </cell>
        </row>
        <row r="502">
          <cell r="A502" t="str">
            <v>IG04</v>
          </cell>
          <cell r="B502" t="str">
            <v>INTERESES POR MORA ENR</v>
          </cell>
          <cell r="C502">
            <v>-8093.2</v>
          </cell>
          <cell r="D502">
            <v>-4547.79</v>
          </cell>
          <cell r="E502">
            <v>-85422.9</v>
          </cell>
          <cell r="F502">
            <v>-85422.9</v>
          </cell>
          <cell r="G502">
            <v>-1190.3</v>
          </cell>
          <cell r="H502">
            <v>-3280.64</v>
          </cell>
        </row>
        <row r="503">
          <cell r="A503" t="str">
            <v>IG05</v>
          </cell>
          <cell r="B503" t="str">
            <v>COMISION COBRO IMPTOS MUNICIPALES</v>
          </cell>
          <cell r="C503">
            <v>-559055.79</v>
          </cell>
          <cell r="D503">
            <v>-465561.51</v>
          </cell>
          <cell r="E503">
            <v>-578610.5199999999</v>
          </cell>
          <cell r="F503">
            <v>-578610.5199999999</v>
          </cell>
          <cell r="G503">
            <v>-55388.23</v>
          </cell>
          <cell r="H503">
            <v>-55268.17</v>
          </cell>
        </row>
        <row r="504">
          <cell r="A504" t="str">
            <v>IG06</v>
          </cell>
          <cell r="B504" t="str">
            <v>INTERESES MORATORIOS</v>
          </cell>
          <cell r="C504">
            <v>-935101.05</v>
          </cell>
          <cell r="D504">
            <v>-754178.76</v>
          </cell>
          <cell r="E504">
            <v>-783630.99</v>
          </cell>
          <cell r="F504">
            <v>-783630.99</v>
          </cell>
          <cell r="G504">
            <v>-45302.28</v>
          </cell>
          <cell r="H504">
            <v>-63025.68</v>
          </cell>
        </row>
        <row r="505">
          <cell r="A505" t="str">
            <v>IG07</v>
          </cell>
          <cell r="B505" t="str">
            <v>INTERESES PACTADOS POR CONVENIO DE PAGO</v>
          </cell>
          <cell r="C505">
            <v>-7091.45</v>
          </cell>
          <cell r="D505">
            <v>-5408.16</v>
          </cell>
          <cell r="E505">
            <v>-20341.330000000002</v>
          </cell>
          <cell r="F505">
            <v>-20341.330000000002</v>
          </cell>
          <cell r="G505">
            <v>-8166.96</v>
          </cell>
          <cell r="H505">
            <v>-7189.04</v>
          </cell>
        </row>
        <row r="506">
          <cell r="A506" t="str">
            <v>IG08</v>
          </cell>
          <cell r="B506" t="str">
            <v>INGRESOS POR POSTES CHOCADOS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IG09</v>
          </cell>
          <cell r="B507" t="str">
            <v>VENTA DE CHATARRA</v>
          </cell>
          <cell r="C507">
            <v>-41886.68</v>
          </cell>
          <cell r="D507">
            <v>-33803.07</v>
          </cell>
          <cell r="E507">
            <v>-57372</v>
          </cell>
          <cell r="F507">
            <v>-57372</v>
          </cell>
          <cell r="G507">
            <v>-6350.18</v>
          </cell>
          <cell r="H507">
            <v>0</v>
          </cell>
        </row>
        <row r="508">
          <cell r="A508" t="str">
            <v>IG10</v>
          </cell>
          <cell r="B508" t="str">
            <v>INTERESES POR PRESTAMOS A EMPLEADOS</v>
          </cell>
          <cell r="C508">
            <v>-5174.2</v>
          </cell>
          <cell r="D508">
            <v>-2133.14</v>
          </cell>
          <cell r="E508">
            <v>-7476.43</v>
          </cell>
          <cell r="F508">
            <v>-7476.43</v>
          </cell>
          <cell r="G508">
            <v>-143.27000000000001</v>
          </cell>
          <cell r="H508">
            <v>-137.53</v>
          </cell>
        </row>
        <row r="509">
          <cell r="A509" t="str">
            <v>IG11</v>
          </cell>
          <cell r="B509" t="str">
            <v>COMISION POR CHEQUES RECHAZADOS</v>
          </cell>
          <cell r="C509">
            <v>-254.42</v>
          </cell>
          <cell r="D509">
            <v>-224.42</v>
          </cell>
          <cell r="E509">
            <v>-305</v>
          </cell>
          <cell r="F509">
            <v>-305</v>
          </cell>
          <cell r="G509">
            <v>-20</v>
          </cell>
          <cell r="H509">
            <v>-15</v>
          </cell>
        </row>
        <row r="510">
          <cell r="A510" t="str">
            <v>IG12</v>
          </cell>
          <cell r="B510" t="str">
            <v>INTS. X FINANC. DE HERRAMIENTAS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IG13</v>
          </cell>
          <cell r="B511" t="str">
            <v>INGRESOS DE EJERCICIOS ANTERIORES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 t="str">
            <v>IG14</v>
          </cell>
          <cell r="B512" t="str">
            <v>REEMBOLSOS POR CONTRATOS DE SEGURO</v>
          </cell>
          <cell r="C512">
            <v>-40730.06</v>
          </cell>
          <cell r="D512">
            <v>-3546.64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 t="str">
            <v>IG15</v>
          </cell>
          <cell r="B513" t="str">
            <v>INGRESOS MISCELANEOS</v>
          </cell>
          <cell r="C513">
            <v>-211960.65</v>
          </cell>
          <cell r="D513">
            <v>-132278.24</v>
          </cell>
          <cell r="E513">
            <v>-397515.87999999995</v>
          </cell>
          <cell r="F513">
            <v>-397515.87999999995</v>
          </cell>
          <cell r="G513">
            <v>-34975.11</v>
          </cell>
          <cell r="H513">
            <v>-4483.87</v>
          </cell>
        </row>
        <row r="514">
          <cell r="A514" t="str">
            <v>IG16</v>
          </cell>
          <cell r="B514" t="str">
            <v>INGRESOS POR VTA. ACTIVOS FIJOS</v>
          </cell>
          <cell r="C514">
            <v>-3111.05</v>
          </cell>
          <cell r="D514">
            <v>-3111.05</v>
          </cell>
          <cell r="E514">
            <v>-113619.46</v>
          </cell>
          <cell r="F514">
            <v>-113619.46</v>
          </cell>
          <cell r="G514">
            <v>0</v>
          </cell>
          <cell r="H514">
            <v>0</v>
          </cell>
        </row>
        <row r="515">
          <cell r="A515" t="str">
            <v>IG17</v>
          </cell>
          <cell r="B515" t="str">
            <v>RECUPERACION DE CUENTAS INCOBRABLES</v>
          </cell>
          <cell r="C515">
            <v>-17841.66</v>
          </cell>
          <cell r="D515">
            <v>-14806.8</v>
          </cell>
          <cell r="E515">
            <v>-21604.560000000001</v>
          </cell>
          <cell r="F515">
            <v>-21604.560000000001</v>
          </cell>
          <cell r="G515">
            <v>-671.26</v>
          </cell>
          <cell r="H515">
            <v>-9179.4599999999991</v>
          </cell>
        </row>
        <row r="516">
          <cell r="A516" t="str">
            <v>IG18</v>
          </cell>
          <cell r="B516" t="str">
            <v>INGRESOS POR BIENES Y SERVICIOS A CIAS RELACIONADAS</v>
          </cell>
          <cell r="C516">
            <v>-472977.18</v>
          </cell>
          <cell r="D516">
            <v>-403545.07</v>
          </cell>
          <cell r="E516">
            <v>-427008.76999999996</v>
          </cell>
          <cell r="F516">
            <v>-427008.76999999996</v>
          </cell>
          <cell r="G516">
            <v>-45064.38</v>
          </cell>
          <cell r="H516">
            <v>-31056.15</v>
          </cell>
        </row>
        <row r="517">
          <cell r="A517" t="str">
            <v>IG19</v>
          </cell>
          <cell r="B517" t="str">
            <v>INGRESOS POR PARTICIPACION CIAS SUBSIDIARIAS</v>
          </cell>
          <cell r="C517">
            <v>-162969.26</v>
          </cell>
          <cell r="D517">
            <v>-162969.26</v>
          </cell>
          <cell r="E517">
            <v>-159517.78</v>
          </cell>
          <cell r="F517">
            <v>-159517.78</v>
          </cell>
          <cell r="G517">
            <v>0</v>
          </cell>
          <cell r="H517">
            <v>0</v>
          </cell>
        </row>
        <row r="518">
          <cell r="A518" t="str">
            <v>IG20</v>
          </cell>
          <cell r="B518" t="str">
            <v>DESCUENTOS A CLIENTES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</row>
        <row r="519">
          <cell r="A519" t="str">
            <v>IN00</v>
          </cell>
          <cell r="B519" t="str">
            <v>INGRESOS POR NUEVOS NEGOCIOS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IN01</v>
          </cell>
          <cell r="B520" t="str">
            <v>RETAIL AIRE ACONDICIONADO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IN02</v>
          </cell>
          <cell r="B521" t="str">
            <v>RETAIL GENERAL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 t="str">
            <v>IN03</v>
          </cell>
          <cell r="B522" t="str">
            <v>TARJETAS PREPAGO CELULARES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IN04</v>
          </cell>
          <cell r="B523" t="str">
            <v>COMERCIALIZACION Y VTAS DE SEGUROS</v>
          </cell>
          <cell r="C523">
            <v>-2098.6799999999998</v>
          </cell>
          <cell r="D523">
            <v>-1030.21</v>
          </cell>
          <cell r="E523">
            <v>-2150.91</v>
          </cell>
          <cell r="F523">
            <v>-2150.91</v>
          </cell>
          <cell r="G523">
            <v>-70.42</v>
          </cell>
          <cell r="H523">
            <v>-54.03</v>
          </cell>
        </row>
        <row r="524">
          <cell r="A524" t="str">
            <v>IN05</v>
          </cell>
          <cell r="B524" t="str">
            <v>INGRESOS POR FINANCIAMIENTO RETAIL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IN06</v>
          </cell>
          <cell r="B525" t="str">
            <v>COMISION POR SERVICIOS DE COLECTURIA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</row>
        <row r="526">
          <cell r="A526" t="str">
            <v>IN07</v>
          </cell>
          <cell r="B526" t="str">
            <v>COMISION POR REMESAS FAMILIARES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>IN08</v>
          </cell>
          <cell r="B527" t="str">
            <v>VENTA DE PUBLICIDAD A TRAVES DE FACTURACION</v>
          </cell>
          <cell r="C527">
            <v>-175.9</v>
          </cell>
          <cell r="D527">
            <v>-175.9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 t="str">
            <v>IN09</v>
          </cell>
          <cell r="B528" t="str">
            <v>PUBLICIDAD EN POSTES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F529">
            <v>0</v>
          </cell>
        </row>
        <row r="530">
          <cell r="F530">
            <v>-8715177.759999983</v>
          </cell>
        </row>
        <row r="531">
          <cell r="E531">
            <v>945674.98000001081</v>
          </cell>
          <cell r="F531">
            <v>2045393.9700000081</v>
          </cell>
        </row>
        <row r="532">
          <cell r="F532">
            <v>0</v>
          </cell>
        </row>
        <row r="533">
          <cell r="A533" t="str">
            <v>ID03</v>
          </cell>
          <cell r="B533" t="str">
            <v>TASA MUNICIPAL POSTES - USO DE RED</v>
          </cell>
          <cell r="F533">
            <v>-4878017.24</v>
          </cell>
        </row>
        <row r="534">
          <cell r="A534" t="str">
            <v>CR09</v>
          </cell>
          <cell r="B534" t="str">
            <v>TASA MUNICIPAL IMPTO. POSTES</v>
          </cell>
          <cell r="F534">
            <v>5049560.8999999994</v>
          </cell>
        </row>
        <row r="535">
          <cell r="F535">
            <v>171543.66000000027</v>
          </cell>
        </row>
        <row r="536">
          <cell r="G536" t="e">
            <v>#DIV/0!</v>
          </cell>
          <cell r="H536" t="e">
            <v>#DIV/0!</v>
          </cell>
          <cell r="I536" t="e">
            <v>#DIV/0!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 t="e">
            <v>#DIV/0!</v>
          </cell>
        </row>
      </sheetData>
      <sheetData sheetId="37">
        <row r="1">
          <cell r="G1" t="str">
            <v>Dici+G896embre Año 2017</v>
          </cell>
          <cell r="H1">
            <v>44166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194110439.13</v>
          </cell>
          <cell r="V2">
            <v>201307558.59999999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73348994.609999985</v>
          </cell>
          <cell r="V3">
            <v>80669614.749999985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9525721.5499999989</v>
          </cell>
          <cell r="V4">
            <v>4099115.5299999989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542967.48999999929</v>
          </cell>
          <cell r="V5">
            <v>1001573.3999999993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72879.549999999988</v>
          </cell>
          <cell r="V6">
            <v>347781.07999999996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11849.680000000022</v>
          </cell>
          <cell r="V9">
            <v>88303.170000000013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7927.8300000000017</v>
          </cell>
          <cell r="V10">
            <v>34564.880000000005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3560.1500000000015</v>
          </cell>
          <cell r="V11">
            <v>40634.380000000005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3587.4000000000124</v>
          </cell>
          <cell r="V12">
            <v>42380.170000000013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4357.3499999999876</v>
          </cell>
          <cell r="V13">
            <v>32166.409999999989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4983.320000000007</v>
          </cell>
          <cell r="V14">
            <v>38126.960000000014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2769.3300000000054</v>
          </cell>
          <cell r="V15">
            <v>28182.400000000005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0</v>
          </cell>
          <cell r="V16">
            <v>19682.25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32522.189999999966</v>
          </cell>
          <cell r="V18">
            <v>120.38999999996685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1322.3000000000011</v>
          </cell>
          <cell r="V19">
            <v>23620.07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21233.94</v>
          </cell>
          <cell r="V20">
            <v>21233.94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1500</v>
          </cell>
          <cell r="V29">
            <v>1500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2000</v>
          </cell>
          <cell r="V30">
            <v>2000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0</v>
          </cell>
          <cell r="V35">
            <v>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0</v>
          </cell>
          <cell r="V38">
            <v>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0</v>
          </cell>
          <cell r="V39">
            <v>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0</v>
          </cell>
          <cell r="V40">
            <v>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0</v>
          </cell>
          <cell r="V41">
            <v>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0</v>
          </cell>
          <cell r="V42">
            <v>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0</v>
          </cell>
          <cell r="V43">
            <v>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0</v>
          </cell>
          <cell r="V44">
            <v>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0</v>
          </cell>
          <cell r="V45">
            <v>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448854.00000000012</v>
          </cell>
          <cell r="V72">
            <v>632558.38000000012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144977.92000000007</v>
          </cell>
          <cell r="V73">
            <v>134719.63000000006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36.230000000047717</v>
          </cell>
          <cell r="V74">
            <v>4.7720050133648328E-11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21879.140000000054</v>
          </cell>
          <cell r="V77">
            <v>137082.33000000005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90924.730000000156</v>
          </cell>
          <cell r="V78">
            <v>151248.79000000015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129442.57000000002</v>
          </cell>
          <cell r="V79">
            <v>118346.35000000002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8411.0999999999913</v>
          </cell>
          <cell r="V80">
            <v>18347.37999999999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51094.879999999961</v>
          </cell>
          <cell r="V81">
            <v>65781.449999999953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1581.129999999891</v>
          </cell>
          <cell r="V82">
            <v>2577.109999999891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19.010000000000002</v>
          </cell>
          <cell r="V83">
            <v>0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453.79999999999609</v>
          </cell>
          <cell r="V84">
            <v>4394.5099999999966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33.490000000000066</v>
          </cell>
          <cell r="V89">
            <v>60.830000000000069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8801594.3999999985</v>
          </cell>
          <cell r="V91">
            <v>2811304.6199999978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8081513.2999999998</v>
          </cell>
          <cell r="V92">
            <v>2682169.5399999996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720081.10000000102</v>
          </cell>
          <cell r="V93">
            <v>129135.08000000101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0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0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181159.6600000005</v>
          </cell>
          <cell r="V99">
            <v>186146.6300000005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0</v>
          </cell>
          <cell r="V100">
            <v>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181159.66</v>
          </cell>
          <cell r="V104">
            <v>186146.63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9.313225537987968E-12</v>
          </cell>
          <cell r="V105">
            <v>100090.88000000002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9.313225537987968E-12</v>
          </cell>
          <cell r="V106">
            <v>9.313225537987968E-12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11010502</v>
          </cell>
          <cell r="X107" t="str">
            <v>Otros activos financieros</v>
          </cell>
          <cell r="Y107" t="str">
            <v>Inversiones temporales</v>
          </cell>
        </row>
        <row r="108">
          <cell r="B108" t="str">
            <v>1102</v>
          </cell>
          <cell r="G108">
            <v>32518873.649999999</v>
          </cell>
          <cell r="H108">
            <v>45268549.530000001</v>
          </cell>
          <cell r="I108">
            <v>54839247.610000022</v>
          </cell>
          <cell r="V108">
            <v>61985533.230000027</v>
          </cell>
        </row>
        <row r="109">
          <cell r="B109" t="str">
            <v>110201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110202</v>
          </cell>
          <cell r="G110">
            <v>0</v>
          </cell>
          <cell r="H110">
            <v>0</v>
          </cell>
          <cell r="I110">
            <v>0</v>
          </cell>
          <cell r="V110">
            <v>0</v>
          </cell>
        </row>
        <row r="111">
          <cell r="B111" t="str">
            <v>110203</v>
          </cell>
          <cell r="G111">
            <v>30380630.649999999</v>
          </cell>
          <cell r="H111">
            <v>31328396.07</v>
          </cell>
          <cell r="I111">
            <v>40628876.559999995</v>
          </cell>
          <cell r="V111">
            <v>46720152.369999997</v>
          </cell>
        </row>
        <row r="112">
          <cell r="B112" t="str">
            <v>11020301</v>
          </cell>
          <cell r="G112">
            <v>18122950.09</v>
          </cell>
          <cell r="H112">
            <v>16750370.23</v>
          </cell>
          <cell r="I112">
            <v>24832635.329999991</v>
          </cell>
          <cell r="V112">
            <v>29112646.75999999</v>
          </cell>
          <cell r="X112" t="str">
            <v>Deudores comerciales y otras cuentas por cobrar</v>
          </cell>
        </row>
        <row r="113">
          <cell r="B113" t="str">
            <v>1102030101</v>
          </cell>
          <cell r="G113">
            <v>18122950.09</v>
          </cell>
          <cell r="H113">
            <v>16750370.23</v>
          </cell>
          <cell r="I113">
            <v>24832635.329999991</v>
          </cell>
          <cell r="V113">
            <v>29112646.75999999</v>
          </cell>
          <cell r="Y113" t="str">
            <v>Consumidores de energía</v>
          </cell>
        </row>
        <row r="114">
          <cell r="B114" t="str">
            <v>1102030102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1102030103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1102030104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1102030105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1102030106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1102030107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1102030108</v>
          </cell>
          <cell r="G120">
            <v>0</v>
          </cell>
          <cell r="H120">
            <v>0</v>
          </cell>
          <cell r="I120">
            <v>0</v>
          </cell>
          <cell r="V120">
            <v>0</v>
          </cell>
          <cell r="Y120" t="str">
            <v>Consumidores de energía</v>
          </cell>
        </row>
        <row r="121">
          <cell r="B121" t="str">
            <v>11020302</v>
          </cell>
          <cell r="G121">
            <v>310890.69</v>
          </cell>
          <cell r="H121">
            <v>19845.409999999953</v>
          </cell>
          <cell r="I121">
            <v>20682.049999999945</v>
          </cell>
          <cell r="V121">
            <v>392383.57999999996</v>
          </cell>
          <cell r="X121" t="str">
            <v>Deudores comerciales y otras cuentas por cobrar</v>
          </cell>
          <cell r="Y121" t="str">
            <v>Cuentas por cobrar - distribuidoras de energía</v>
          </cell>
        </row>
        <row r="122">
          <cell r="B122" t="str">
            <v>11020303</v>
          </cell>
          <cell r="G122">
            <v>783248.92</v>
          </cell>
          <cell r="H122">
            <v>1137016.26</v>
          </cell>
          <cell r="I122">
            <v>1032244.3499999997</v>
          </cell>
          <cell r="V122">
            <v>1037511.0899999997</v>
          </cell>
        </row>
        <row r="123">
          <cell r="B123" t="str">
            <v>1102030301</v>
          </cell>
          <cell r="G123">
            <v>783248.92</v>
          </cell>
          <cell r="H123">
            <v>1137016.26</v>
          </cell>
          <cell r="I123">
            <v>1032244.3499999997</v>
          </cell>
          <cell r="V123">
            <v>1037511.0899999997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1102030302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1102030303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  <cell r="X126" t="str">
            <v>Deudores comerciales y otras cuentas por cobrar</v>
          </cell>
          <cell r="Y126" t="str">
            <v>Cuentas por cobrar - subsidios a consumidores</v>
          </cell>
        </row>
        <row r="127">
          <cell r="B127" t="str">
            <v>11020304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</row>
        <row r="128">
          <cell r="B128" t="str">
            <v>1102030401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X128" t="str">
            <v>Deudores comerciales y otras cuentas por cobrar</v>
          </cell>
        </row>
        <row r="129">
          <cell r="B129" t="str">
            <v>110203040101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110203040102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110203040103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110203040104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110203040105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110203040106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110203040107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110203040108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  <cell r="Y136" t="str">
            <v>Contratos por convenios de pago</v>
          </cell>
        </row>
        <row r="137">
          <cell r="B137" t="str">
            <v>1102030402</v>
          </cell>
          <cell r="G137">
            <v>0</v>
          </cell>
          <cell r="H137">
            <v>0</v>
          </cell>
          <cell r="I137">
            <v>0</v>
          </cell>
          <cell r="V137">
            <v>0</v>
          </cell>
        </row>
        <row r="138">
          <cell r="B138" t="str">
            <v>11020305</v>
          </cell>
          <cell r="G138">
            <v>9082842.6199999992</v>
          </cell>
          <cell r="H138">
            <v>11865301.320000002</v>
          </cell>
          <cell r="I138">
            <v>12967489.590000002</v>
          </cell>
          <cell r="V138">
            <v>14029244.540000001</v>
          </cell>
          <cell r="X138" t="str">
            <v>Deudores comerciales y otras cuentas por cobrar</v>
          </cell>
        </row>
        <row r="139">
          <cell r="B139" t="str">
            <v>1102030501</v>
          </cell>
          <cell r="G139">
            <v>9082842.6199999992</v>
          </cell>
          <cell r="H139">
            <v>11865301.320000002</v>
          </cell>
          <cell r="I139">
            <v>12967489.590000002</v>
          </cell>
          <cell r="V139">
            <v>14029244.540000001</v>
          </cell>
          <cell r="Y139" t="str">
            <v>Energía en medidores no facturada</v>
          </cell>
        </row>
        <row r="140">
          <cell r="B140" t="str">
            <v>11020306</v>
          </cell>
          <cell r="G140">
            <v>722086.36</v>
          </cell>
          <cell r="H140">
            <v>967919.8</v>
          </cell>
          <cell r="I140">
            <v>1246059.9600000002</v>
          </cell>
          <cell r="V140">
            <v>1361033.6300000004</v>
          </cell>
        </row>
        <row r="141">
          <cell r="B141" t="str">
            <v>1102030601</v>
          </cell>
          <cell r="G141">
            <v>243657.61</v>
          </cell>
          <cell r="H141">
            <v>467042.18999999994</v>
          </cell>
          <cell r="I141">
            <v>465301.96</v>
          </cell>
          <cell r="V141">
            <v>481597.15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1102030602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otros servicios a clientes</v>
          </cell>
        </row>
        <row r="143">
          <cell r="B143" t="str">
            <v>1102030603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Cuentas por cobrar por venta de electrodomésticos</v>
          </cell>
        </row>
        <row r="144">
          <cell r="B144" t="str">
            <v>1102030604</v>
          </cell>
          <cell r="G144">
            <v>0</v>
          </cell>
          <cell r="H144">
            <v>0</v>
          </cell>
          <cell r="I144">
            <v>0</v>
          </cell>
          <cell r="V144">
            <v>0</v>
          </cell>
          <cell r="X144" t="str">
            <v>Deudores comerciales y otras cuentas por cobrar</v>
          </cell>
          <cell r="Y144" t="str">
            <v>Otras cuentas por cobrar</v>
          </cell>
        </row>
        <row r="145">
          <cell r="B145" t="str">
            <v>1102030605</v>
          </cell>
          <cell r="G145">
            <v>118304.1</v>
          </cell>
          <cell r="H145">
            <v>103702.89999999997</v>
          </cell>
          <cell r="I145">
            <v>121178.04999999993</v>
          </cell>
          <cell r="V145">
            <v>111195.65999999993</v>
          </cell>
          <cell r="X145" t="str">
            <v>Deudores comerciales y otras cuentas por cobrar</v>
          </cell>
          <cell r="Y145" t="str">
            <v>Cuentas por cobrar por otros servicios a clientes</v>
          </cell>
        </row>
        <row r="146">
          <cell r="B146" t="str">
            <v>1102030606</v>
          </cell>
          <cell r="G146">
            <v>332.75</v>
          </cell>
          <cell r="H146">
            <v>126.97999999999999</v>
          </cell>
          <cell r="I146">
            <v>-2.8421709430404007E-14</v>
          </cell>
          <cell r="V146">
            <v>-2.8421709430404007E-14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1102030697</v>
          </cell>
          <cell r="G147">
            <v>0</v>
          </cell>
          <cell r="H147">
            <v>0</v>
          </cell>
          <cell r="I147">
            <v>0</v>
          </cell>
          <cell r="V147">
            <v>0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1102030698</v>
          </cell>
          <cell r="G148">
            <v>359791.9</v>
          </cell>
          <cell r="H148">
            <v>397047.73000000004</v>
          </cell>
          <cell r="I148">
            <v>659579.94999999995</v>
          </cell>
          <cell r="V148">
            <v>768240.82</v>
          </cell>
          <cell r="X148" t="str">
            <v>Deudores comerciales y otras cuentas por cobrar</v>
          </cell>
          <cell r="Y148" t="str">
            <v>Otras cuentas por cobrar</v>
          </cell>
        </row>
        <row r="149">
          <cell r="B149" t="str">
            <v>1102030699</v>
          </cell>
          <cell r="G149">
            <v>0</v>
          </cell>
          <cell r="H149">
            <v>0</v>
          </cell>
          <cell r="I149">
            <v>0</v>
          </cell>
          <cell r="V149">
            <v>0</v>
          </cell>
          <cell r="X149" t="str">
            <v>Deudores comerciales y otras cuentas por cobrar</v>
          </cell>
          <cell r="Y149" t="str">
            <v>Cuentas por cobrar - partes relacionadas</v>
          </cell>
        </row>
        <row r="150">
          <cell r="B150" t="str">
            <v>11020307</v>
          </cell>
          <cell r="G150">
            <v>65681.33</v>
          </cell>
          <cell r="H150">
            <v>79382.37999999999</v>
          </cell>
          <cell r="I150">
            <v>9922.8699999999844</v>
          </cell>
          <cell r="V150">
            <v>16982.129999999986</v>
          </cell>
        </row>
        <row r="151">
          <cell r="B151" t="str">
            <v>1102030701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1102030702</v>
          </cell>
          <cell r="G152">
            <v>0</v>
          </cell>
          <cell r="H152">
            <v>0</v>
          </cell>
          <cell r="I152">
            <v>0</v>
          </cell>
          <cell r="V152">
            <v>0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1102030703</v>
          </cell>
          <cell r="G153">
            <v>65681.33</v>
          </cell>
          <cell r="H153">
            <v>79382.37999999999</v>
          </cell>
          <cell r="I153">
            <v>9922.8699999999844</v>
          </cell>
          <cell r="V153">
            <v>16982.129999999986</v>
          </cell>
          <cell r="X153" t="str">
            <v>Deudores comerciales y otras cuentas por cobrar</v>
          </cell>
          <cell r="Y153" t="str">
            <v>Cuentas por cobrar por otros servicios a clientes</v>
          </cell>
        </row>
        <row r="154">
          <cell r="B154" t="str">
            <v>11020308</v>
          </cell>
          <cell r="G154">
            <v>1292930.6399999999</v>
          </cell>
          <cell r="H154">
            <v>508560.66999999969</v>
          </cell>
          <cell r="I154">
            <v>519842.40999999992</v>
          </cell>
          <cell r="V154">
            <v>770350.6399999999</v>
          </cell>
        </row>
        <row r="155">
          <cell r="B155" t="str">
            <v>1102030801</v>
          </cell>
          <cell r="G155">
            <v>1292930.6399999999</v>
          </cell>
          <cell r="H155">
            <v>508560.66999999969</v>
          </cell>
          <cell r="I155">
            <v>519842.40999999992</v>
          </cell>
          <cell r="V155">
            <v>770350.6399999999</v>
          </cell>
          <cell r="X155" t="str">
            <v>Deudores comerciales y otras cuentas por cobrar</v>
          </cell>
          <cell r="Y155" t="str">
            <v>Cuentas por cobrar por otros servicios a clientes</v>
          </cell>
        </row>
        <row r="156">
          <cell r="B156" t="str">
            <v>110204</v>
          </cell>
          <cell r="G156">
            <v>-790764.48</v>
          </cell>
          <cell r="H156">
            <v>-1001339.15</v>
          </cell>
          <cell r="I156">
            <v>-1495968.6599999995</v>
          </cell>
          <cell r="V156">
            <v>-1391678.4899999995</v>
          </cell>
        </row>
        <row r="157">
          <cell r="B157" t="str">
            <v>11020401</v>
          </cell>
          <cell r="G157">
            <v>-751859.48</v>
          </cell>
          <cell r="H157">
            <v>-822475.08</v>
          </cell>
          <cell r="I157">
            <v>-1398429.0299999998</v>
          </cell>
          <cell r="V157">
            <v>-1278384.8199999998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11020402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11020403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11020404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11020405</v>
          </cell>
          <cell r="G161">
            <v>0</v>
          </cell>
          <cell r="H161">
            <v>0</v>
          </cell>
          <cell r="I161">
            <v>0</v>
          </cell>
          <cell r="V161">
            <v>0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11020406</v>
          </cell>
          <cell r="G162">
            <v>-38905</v>
          </cell>
          <cell r="H162">
            <v>-178864.07</v>
          </cell>
          <cell r="I162">
            <v>-97539.62999999999</v>
          </cell>
          <cell r="V162">
            <v>-113293.67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11020407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X163" t="str">
            <v>Deudores comerciales y otras cuentas por cobrar</v>
          </cell>
          <cell r="Y163" t="str">
            <v>Estimación para cuentas de cobro dudoso</v>
          </cell>
        </row>
        <row r="164">
          <cell r="B164" t="str">
            <v>110205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Y164" t="str">
            <v>Documentos y cuentas por cobrar, neto</v>
          </cell>
        </row>
        <row r="165">
          <cell r="B165" t="str">
            <v>11020501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11020502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Contratos por convenios de pago</v>
          </cell>
        </row>
        <row r="167">
          <cell r="B167" t="str">
            <v>11020503</v>
          </cell>
          <cell r="G167">
            <v>0</v>
          </cell>
          <cell r="H167">
            <v>0</v>
          </cell>
          <cell r="I167">
            <v>0</v>
          </cell>
          <cell r="V167">
            <v>0</v>
          </cell>
          <cell r="X167" t="str">
            <v>Deudores comerciales y otras cuentas por cobrar</v>
          </cell>
          <cell r="Y167" t="str">
            <v>Notas de Crédito del Tesoro Público</v>
          </cell>
        </row>
        <row r="168">
          <cell r="B168" t="str">
            <v>110206</v>
          </cell>
          <cell r="G168">
            <v>2857733.38</v>
          </cell>
          <cell r="H168">
            <v>14872429.809999999</v>
          </cell>
          <cell r="I168">
            <v>15601351.520000001</v>
          </cell>
          <cell r="V168">
            <v>16593276.460000001</v>
          </cell>
        </row>
        <row r="169">
          <cell r="B169" t="str">
            <v>11020601</v>
          </cell>
          <cell r="G169">
            <v>0</v>
          </cell>
          <cell r="H169">
            <v>0</v>
          </cell>
          <cell r="I169">
            <v>26146.36</v>
          </cell>
          <cell r="V169">
            <v>62785.74</v>
          </cell>
        </row>
        <row r="170">
          <cell r="B170" t="str">
            <v>11020602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11020603</v>
          </cell>
          <cell r="G171">
            <v>0</v>
          </cell>
          <cell r="H171">
            <v>0</v>
          </cell>
          <cell r="I171">
            <v>0</v>
          </cell>
          <cell r="V171">
            <v>0</v>
          </cell>
        </row>
        <row r="172">
          <cell r="B172" t="str">
            <v>11020604</v>
          </cell>
          <cell r="G172">
            <v>2834289.91</v>
          </cell>
          <cell r="H172">
            <v>14870632.119999999</v>
          </cell>
          <cell r="I172">
            <v>15171657.880000003</v>
          </cell>
          <cell r="V172">
            <v>16126943.440000001</v>
          </cell>
        </row>
        <row r="173">
          <cell r="B173" t="str">
            <v>1102060401</v>
          </cell>
          <cell r="G173">
            <v>2481092.16</v>
          </cell>
          <cell r="H173">
            <v>14449581.76</v>
          </cell>
          <cell r="I173">
            <v>14861237.909999998</v>
          </cell>
          <cell r="V173">
            <v>15832315.389999999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1102060402</v>
          </cell>
          <cell r="G174">
            <v>353197.75</v>
          </cell>
          <cell r="H174">
            <v>421050.3600000001</v>
          </cell>
          <cell r="I174">
            <v>310419.96999999991</v>
          </cell>
          <cell r="V174">
            <v>294628.04999999993</v>
          </cell>
          <cell r="X174" t="str">
            <v>Deudores comerciales y otras cuentas por cobrar</v>
          </cell>
          <cell r="Y174" t="str">
            <v>Cuentas por cobrar - compensación de costos de energía</v>
          </cell>
        </row>
        <row r="175">
          <cell r="B175" t="str">
            <v>11020605</v>
          </cell>
          <cell r="G175">
            <v>23443.47</v>
          </cell>
          <cell r="H175">
            <v>1797.6900000000053</v>
          </cell>
          <cell r="I175">
            <v>403547.27999999997</v>
          </cell>
          <cell r="V175">
            <v>403547.27999999997</v>
          </cell>
          <cell r="X175" t="str">
            <v>Otros activos</v>
          </cell>
          <cell r="Y175" t="str">
            <v>Pagos realizados por anticipado</v>
          </cell>
        </row>
        <row r="176">
          <cell r="B176" t="str">
            <v>110207</v>
          </cell>
          <cell r="G176">
            <v>6432.77</v>
          </cell>
          <cell r="H176">
            <v>2916.0500000000011</v>
          </cell>
          <cell r="I176">
            <v>56963.55</v>
          </cell>
          <cell r="V176">
            <v>17568.669999999998</v>
          </cell>
        </row>
        <row r="177">
          <cell r="B177" t="str">
            <v>11020701</v>
          </cell>
          <cell r="G177">
            <v>92.35</v>
          </cell>
          <cell r="H177">
            <v>1573.7800000000004</v>
          </cell>
          <cell r="I177">
            <v>54703.3</v>
          </cell>
          <cell r="V177">
            <v>9141.1300000000047</v>
          </cell>
        </row>
        <row r="178">
          <cell r="B178" t="str">
            <v>1102070101</v>
          </cell>
          <cell r="G178">
            <v>92.35</v>
          </cell>
          <cell r="H178">
            <v>1573.7800000000004</v>
          </cell>
          <cell r="I178">
            <v>54703.4</v>
          </cell>
          <cell r="V178">
            <v>9141.1299999999974</v>
          </cell>
          <cell r="X178" t="str">
            <v>Deudores comerciales y otras cuentas por cobrar</v>
          </cell>
          <cell r="Y178" t="str">
            <v>Cuentas por cobrar a otros deudores</v>
          </cell>
        </row>
        <row r="179">
          <cell r="B179" t="str">
            <v>1102070102</v>
          </cell>
          <cell r="G179">
            <v>0</v>
          </cell>
          <cell r="H179">
            <v>0</v>
          </cell>
          <cell r="I179">
            <v>-0.1</v>
          </cell>
          <cell r="V179">
            <v>0</v>
          </cell>
          <cell r="X179" t="str">
            <v>Deudores comerciales y otras cuentas por cobrar</v>
          </cell>
        </row>
        <row r="180">
          <cell r="B180" t="str">
            <v>11020702</v>
          </cell>
          <cell r="G180">
            <v>0</v>
          </cell>
          <cell r="H180">
            <v>0</v>
          </cell>
          <cell r="I180">
            <v>1.0000000000436557E-2</v>
          </cell>
          <cell r="V180">
            <v>1.0000000000436557E-2</v>
          </cell>
          <cell r="X180" t="str">
            <v>Deudores comerciales y otras cuentas por cobrar</v>
          </cell>
        </row>
        <row r="181">
          <cell r="B181" t="str">
            <v>11020703</v>
          </cell>
          <cell r="G181">
            <v>6340.42</v>
          </cell>
          <cell r="H181">
            <v>1342.2700000000004</v>
          </cell>
          <cell r="I181">
            <v>2260.2400000000016</v>
          </cell>
          <cell r="V181">
            <v>8427.5300000000007</v>
          </cell>
          <cell r="X181" t="str">
            <v>Deudores comerciales y otras cuentas por cobrar</v>
          </cell>
          <cell r="Y181" t="str">
            <v>Otras cuentas por cobrar</v>
          </cell>
        </row>
        <row r="182">
          <cell r="B182" t="str">
            <v>110208</v>
          </cell>
          <cell r="G182">
            <v>64630.080000000002</v>
          </cell>
          <cell r="H182">
            <v>66096.750000000015</v>
          </cell>
          <cell r="I182">
            <v>48024.639999999999</v>
          </cell>
          <cell r="V182">
            <v>46214.22</v>
          </cell>
          <cell r="Y182" t="str">
            <v>Documentos y cuentas por cobrar, neto</v>
          </cell>
        </row>
        <row r="183">
          <cell r="B183" t="str">
            <v>11020801</v>
          </cell>
          <cell r="G183">
            <v>64630.080000000002</v>
          </cell>
          <cell r="H183">
            <v>66096.750000000015</v>
          </cell>
          <cell r="I183">
            <v>48024.639999999999</v>
          </cell>
          <cell r="V183">
            <v>46214.22</v>
          </cell>
        </row>
        <row r="184">
          <cell r="B184" t="str">
            <v>1102080101</v>
          </cell>
          <cell r="G184">
            <v>6913.97</v>
          </cell>
          <cell r="H184">
            <v>2937.4300000000012</v>
          </cell>
          <cell r="I184">
            <v>2.0747847884194925E-12</v>
          </cell>
          <cell r="V184">
            <v>2.0747847884194925E-12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1102080102</v>
          </cell>
          <cell r="G185">
            <v>3175.63</v>
          </cell>
          <cell r="H185">
            <v>8902.3799999999992</v>
          </cell>
          <cell r="I185">
            <v>-2.2737367544323206E-13</v>
          </cell>
          <cell r="V185">
            <v>-2.2737367544323206E-13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1102080103</v>
          </cell>
          <cell r="G186">
            <v>7150.47</v>
          </cell>
          <cell r="H186">
            <v>9589.69</v>
          </cell>
          <cell r="I186">
            <v>10826.140000000003</v>
          </cell>
          <cell r="V186">
            <v>9080.720000000003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1102080104</v>
          </cell>
          <cell r="G187">
            <v>389.08</v>
          </cell>
          <cell r="H187">
            <v>-1.4210854715202004E-14</v>
          </cell>
          <cell r="I187">
            <v>-1.4210854715202004E-14</v>
          </cell>
          <cell r="V187">
            <v>-1.4210854715202004E-14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1102080105</v>
          </cell>
          <cell r="G188">
            <v>0</v>
          </cell>
          <cell r="H188">
            <v>0</v>
          </cell>
          <cell r="I188">
            <v>0</v>
          </cell>
          <cell r="V188">
            <v>0</v>
          </cell>
          <cell r="X188" t="str">
            <v>Deudores comerciales y otras cuentas por cobrar</v>
          </cell>
          <cell r="Y188" t="str">
            <v>Cuentas por cobrar a empleados</v>
          </cell>
        </row>
        <row r="189">
          <cell r="B189" t="str">
            <v>1102080106</v>
          </cell>
          <cell r="G189">
            <v>47000.93</v>
          </cell>
          <cell r="H189">
            <v>44604.12</v>
          </cell>
          <cell r="I189">
            <v>37133.500000000015</v>
          </cell>
          <cell r="V189">
            <v>37133.500000000015</v>
          </cell>
          <cell r="X189" t="str">
            <v>Deudores comerciales y otras cuentas por cobrar.</v>
          </cell>
          <cell r="Y189" t="str">
            <v>Cuentas por cobrar a empleados.</v>
          </cell>
        </row>
        <row r="190">
          <cell r="B190" t="str">
            <v>1102080107</v>
          </cell>
          <cell r="G190">
            <v>0</v>
          </cell>
          <cell r="H190">
            <v>0</v>
          </cell>
          <cell r="I190">
            <v>64.999999999996362</v>
          </cell>
          <cell r="V190">
            <v>-3.637978807091713E-12</v>
          </cell>
          <cell r="X190" t="str">
            <v>Deudores comerciales y otras cuentas por cobrar</v>
          </cell>
          <cell r="Y190" t="str">
            <v>Otras cuentas por cobrar</v>
          </cell>
        </row>
        <row r="191">
          <cell r="B191" t="str">
            <v>1102080108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Cuentas por cobrar a empleados</v>
          </cell>
        </row>
        <row r="192">
          <cell r="B192" t="str">
            <v>1102080109</v>
          </cell>
          <cell r="G192">
            <v>0</v>
          </cell>
          <cell r="H192">
            <v>0</v>
          </cell>
          <cell r="I192">
            <v>0</v>
          </cell>
          <cell r="V192">
            <v>0</v>
          </cell>
          <cell r="X192" t="str">
            <v>Deudores comerciales y otras cuentas por cobrar</v>
          </cell>
          <cell r="Y192" t="str">
            <v>Otras cuentas por cobrar</v>
          </cell>
        </row>
        <row r="193">
          <cell r="B193" t="str">
            <v>1102080110</v>
          </cell>
          <cell r="G193">
            <v>0</v>
          </cell>
          <cell r="H193">
            <v>63.13</v>
          </cell>
          <cell r="I193">
            <v>0</v>
          </cell>
          <cell r="V193">
            <v>0</v>
          </cell>
          <cell r="X193" t="str">
            <v>Deudores comerciales y otras cuentas por cobrar</v>
          </cell>
          <cell r="Y193" t="str">
            <v>Cuentas por cobrar a empleados</v>
          </cell>
        </row>
        <row r="194">
          <cell r="B194" t="str">
            <v>110209</v>
          </cell>
          <cell r="G194">
            <v>0</v>
          </cell>
          <cell r="H194">
            <v>0</v>
          </cell>
          <cell r="I194">
            <v>0</v>
          </cell>
          <cell r="V194">
            <v>0</v>
          </cell>
        </row>
        <row r="195">
          <cell r="B195" t="str">
            <v>110210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</v>
          </cell>
          <cell r="G196">
            <v>211.25</v>
          </cell>
          <cell r="H196">
            <v>50</v>
          </cell>
          <cell r="I196">
            <v>0</v>
          </cell>
          <cell r="V196">
            <v>0</v>
          </cell>
        </row>
        <row r="197">
          <cell r="B197" t="str">
            <v>1102100101</v>
          </cell>
          <cell r="G197">
            <v>211.25</v>
          </cell>
          <cell r="H197">
            <v>50.000000000000028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1102100102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Otras cuentas por cobrar</v>
          </cell>
        </row>
        <row r="199">
          <cell r="B199" t="str">
            <v>1102100103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Cuentas por cobrar - subsidios a consumidores</v>
          </cell>
        </row>
        <row r="200">
          <cell r="B200" t="str">
            <v>1102100104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  <cell r="Y200" t="str">
            <v>Otras cuentas por cobrar</v>
          </cell>
        </row>
        <row r="201">
          <cell r="B201" t="str">
            <v>11021002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X201" t="str">
            <v>Deudores comerciales y otras cuentas por cobrar</v>
          </cell>
        </row>
        <row r="202">
          <cell r="B202" t="str">
            <v>1102100201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1102100202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1102100203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1102100204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1102100205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1102100206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1102100207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1102100208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1102100209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1102100210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1102100211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1102100212</v>
          </cell>
          <cell r="G213">
            <v>0</v>
          </cell>
          <cell r="H213">
            <v>0</v>
          </cell>
          <cell r="I213">
            <v>0</v>
          </cell>
          <cell r="V213">
            <v>0</v>
          </cell>
          <cell r="Y213" t="str">
            <v>Otras cuentas por cobrar</v>
          </cell>
        </row>
        <row r="214">
          <cell r="B214" t="str">
            <v>1102100213</v>
          </cell>
          <cell r="I214">
            <v>0</v>
          </cell>
          <cell r="V214">
            <v>0</v>
          </cell>
        </row>
        <row r="215">
          <cell r="B215" t="str">
            <v>11021003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Y215" t="str">
            <v>Otras cuentas por cobrar</v>
          </cell>
        </row>
        <row r="216">
          <cell r="B216" t="str">
            <v>1102100307</v>
          </cell>
          <cell r="G216">
            <v>0</v>
          </cell>
          <cell r="H216">
            <v>0</v>
          </cell>
          <cell r="I216">
            <v>0</v>
          </cell>
          <cell r="V216">
            <v>0</v>
          </cell>
          <cell r="X216" t="str">
            <v>Deudores comerciales y otras cuentas por cobrar</v>
          </cell>
        </row>
        <row r="217">
          <cell r="B217" t="str">
            <v>11021004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X217" t="str">
            <v>Deudores comerciales y otras cuentas por cobrar</v>
          </cell>
          <cell r="Y217" t="str">
            <v>Cuentas por cobrar a otros deudores</v>
          </cell>
        </row>
        <row r="218">
          <cell r="B218" t="str">
            <v>11021005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11021006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  <cell r="Y219" t="str">
            <v>Otras cuentas por cobrar</v>
          </cell>
        </row>
        <row r="220">
          <cell r="B220" t="str">
            <v>1103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110301</v>
          </cell>
          <cell r="G221">
            <v>0</v>
          </cell>
          <cell r="H221">
            <v>0</v>
          </cell>
          <cell r="I221">
            <v>0</v>
          </cell>
          <cell r="V221">
            <v>0</v>
          </cell>
        </row>
        <row r="222">
          <cell r="B222" t="str">
            <v>1104</v>
          </cell>
          <cell r="G222">
            <v>177879.27</v>
          </cell>
          <cell r="H222">
            <v>548403.93000000005</v>
          </cell>
          <cell r="I222">
            <v>686607.3</v>
          </cell>
          <cell r="V222">
            <v>917506.37000000011</v>
          </cell>
          <cell r="X222" t="str">
            <v>Otros activos</v>
          </cell>
          <cell r="Y222" t="str">
            <v>Remamente de crédito fiscal IVA</v>
          </cell>
        </row>
        <row r="223">
          <cell r="B223" t="str">
            <v>110401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110402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110403</v>
          </cell>
          <cell r="G225">
            <v>0</v>
          </cell>
          <cell r="H225">
            <v>0</v>
          </cell>
          <cell r="I225">
            <v>0</v>
          </cell>
          <cell r="V225">
            <v>0</v>
          </cell>
          <cell r="Y225" t="str">
            <v>IVA crédito fiscal</v>
          </cell>
        </row>
        <row r="226">
          <cell r="B226" t="str">
            <v>110404</v>
          </cell>
          <cell r="G226">
            <v>154076.17000000001</v>
          </cell>
          <cell r="H226">
            <v>461800.37</v>
          </cell>
          <cell r="I226">
            <v>682466.54</v>
          </cell>
          <cell r="V226">
            <v>761022.79</v>
          </cell>
          <cell r="Y226" t="str">
            <v>IVA crédito fiscal</v>
          </cell>
        </row>
        <row r="227">
          <cell r="B227" t="str">
            <v>110405</v>
          </cell>
          <cell r="G227">
            <v>0</v>
          </cell>
          <cell r="H227">
            <v>7086.6500000000233</v>
          </cell>
          <cell r="I227">
            <v>4140.7600000000166</v>
          </cell>
          <cell r="V227">
            <v>156483.58000000002</v>
          </cell>
          <cell r="Y227" t="str">
            <v>IVA crédito fiscal</v>
          </cell>
        </row>
        <row r="228">
          <cell r="B228" t="str">
            <v>110406</v>
          </cell>
          <cell r="G228">
            <v>14280.8</v>
          </cell>
          <cell r="H228">
            <v>69194.880000000005</v>
          </cell>
          <cell r="I228">
            <v>1.4551915228366852E-11</v>
          </cell>
          <cell r="V228">
            <v>1.4551915228366852E-11</v>
          </cell>
          <cell r="Y228" t="str">
            <v>IVA crédito fiscal</v>
          </cell>
        </row>
        <row r="229">
          <cell r="B229" t="str">
            <v>110407</v>
          </cell>
          <cell r="G229">
            <v>9522.2999999999993</v>
          </cell>
          <cell r="H229">
            <v>10322.029999999995</v>
          </cell>
          <cell r="I229">
            <v>-5.4569682106375694E-12</v>
          </cell>
          <cell r="V229">
            <v>-5.4569682106375694E-12</v>
          </cell>
          <cell r="Y229" t="str">
            <v>IVA crédito fiscal</v>
          </cell>
        </row>
        <row r="230">
          <cell r="B230" t="str">
            <v>1105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11050101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11050201</v>
          </cell>
          <cell r="G234">
            <v>0</v>
          </cell>
          <cell r="H234">
            <v>0</v>
          </cell>
          <cell r="I234">
            <v>0</v>
          </cell>
          <cell r="V234">
            <v>0</v>
          </cell>
        </row>
        <row r="235">
          <cell r="B235" t="str">
            <v>1106</v>
          </cell>
          <cell r="G235">
            <v>423791.85</v>
          </cell>
          <cell r="H235">
            <v>518960.3899999999</v>
          </cell>
          <cell r="I235">
            <v>225438.25999999998</v>
          </cell>
          <cell r="V235">
            <v>307122.74</v>
          </cell>
          <cell r="X235" t="str">
            <v>Deudores comerciales y otras cuentas por cobrar</v>
          </cell>
          <cell r="Y235" t="str">
            <v>Cuentas por cobrar - partes relacionadas</v>
          </cell>
        </row>
        <row r="236">
          <cell r="B236" t="str">
            <v>110601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110602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110603</v>
          </cell>
          <cell r="G238">
            <v>0</v>
          </cell>
          <cell r="H238">
            <v>0</v>
          </cell>
          <cell r="I238">
            <v>0</v>
          </cell>
          <cell r="V238">
            <v>0</v>
          </cell>
        </row>
        <row r="239">
          <cell r="B239" t="str">
            <v>110604</v>
          </cell>
          <cell r="G239">
            <v>423791.85</v>
          </cell>
          <cell r="H239">
            <v>518960.3899999999</v>
          </cell>
          <cell r="I239">
            <v>225438.25999999998</v>
          </cell>
          <cell r="V239">
            <v>307122.74</v>
          </cell>
        </row>
        <row r="240">
          <cell r="B240" t="str">
            <v>11060401</v>
          </cell>
          <cell r="G240">
            <v>423791.85</v>
          </cell>
          <cell r="H240">
            <v>518960.3899999999</v>
          </cell>
          <cell r="I240">
            <v>225438.25999999998</v>
          </cell>
          <cell r="V240">
            <v>307122.74</v>
          </cell>
        </row>
        <row r="241">
          <cell r="B241" t="str">
            <v>11060402</v>
          </cell>
        </row>
        <row r="242">
          <cell r="B242" t="str">
            <v>110605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11060501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11060502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11060503</v>
          </cell>
          <cell r="G245">
            <v>0</v>
          </cell>
          <cell r="H245">
            <v>0</v>
          </cell>
          <cell r="I245">
            <v>0</v>
          </cell>
          <cell r="V245">
            <v>0</v>
          </cell>
        </row>
        <row r="246">
          <cell r="B246" t="str">
            <v>1107</v>
          </cell>
          <cell r="G246">
            <v>1123238.79</v>
          </cell>
          <cell r="H246">
            <v>1293928.02</v>
          </cell>
          <cell r="I246">
            <v>1350069.5199999982</v>
          </cell>
          <cell r="V246">
            <v>5808112.7799999975</v>
          </cell>
          <cell r="Y246" t="str">
            <v xml:space="preserve">Inventario de materiales y electrodomésticos </v>
          </cell>
        </row>
        <row r="247">
          <cell r="B247" t="str">
            <v>110701</v>
          </cell>
          <cell r="G247">
            <v>885444.62</v>
          </cell>
          <cell r="H247">
            <v>1240521.5700000012</v>
          </cell>
          <cell r="I247">
            <v>1110979.5299999993</v>
          </cell>
          <cell r="V247">
            <v>5937194.6499999994</v>
          </cell>
        </row>
        <row r="248">
          <cell r="B248" t="str">
            <v>11070101</v>
          </cell>
          <cell r="G248">
            <v>470133.54</v>
          </cell>
          <cell r="H248">
            <v>748612.98999999976</v>
          </cell>
          <cell r="I248">
            <v>395683.66999999946</v>
          </cell>
          <cell r="V248">
            <v>5045639.87</v>
          </cell>
          <cell r="X248" t="str">
            <v>Inventarios</v>
          </cell>
        </row>
        <row r="249">
          <cell r="B249" t="str">
            <v>11070102</v>
          </cell>
          <cell r="G249">
            <v>186971.9</v>
          </cell>
          <cell r="H249">
            <v>217022.16</v>
          </cell>
          <cell r="I249">
            <v>193526.18999999994</v>
          </cell>
          <cell r="V249">
            <v>295785.26999999996</v>
          </cell>
          <cell r="X249" t="str">
            <v>Inventarios</v>
          </cell>
        </row>
        <row r="250">
          <cell r="B250" t="str">
            <v>11070103</v>
          </cell>
          <cell r="G250">
            <v>228339.18</v>
          </cell>
          <cell r="H250">
            <v>274886.42</v>
          </cell>
          <cell r="I250">
            <v>521769.66999999987</v>
          </cell>
          <cell r="V250">
            <v>595769.50999999989</v>
          </cell>
          <cell r="X250" t="str">
            <v>Inventarios</v>
          </cell>
        </row>
        <row r="251">
          <cell r="B251" t="str">
            <v>11070104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110702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110703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  <cell r="X253" t="str">
            <v>Inventarios</v>
          </cell>
        </row>
        <row r="254">
          <cell r="B254" t="str">
            <v>110704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</row>
        <row r="255">
          <cell r="B255" t="str">
            <v>11070401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110705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110706</v>
          </cell>
          <cell r="G257">
            <v>0</v>
          </cell>
          <cell r="H257">
            <v>0</v>
          </cell>
          <cell r="I257">
            <v>0</v>
          </cell>
          <cell r="V257">
            <v>0</v>
          </cell>
          <cell r="X257" t="str">
            <v>Inventarios</v>
          </cell>
        </row>
        <row r="258">
          <cell r="B258" t="str">
            <v>110707</v>
          </cell>
          <cell r="G258">
            <v>237794.17</v>
          </cell>
          <cell r="H258">
            <v>100237.07999999999</v>
          </cell>
          <cell r="I258">
            <v>601865.44000000006</v>
          </cell>
          <cell r="V258">
            <v>233693.58000000002</v>
          </cell>
          <cell r="X258" t="str">
            <v>Inventarios</v>
          </cell>
        </row>
        <row r="259">
          <cell r="B259" t="str">
            <v>11070701</v>
          </cell>
          <cell r="G259">
            <v>0</v>
          </cell>
          <cell r="H259">
            <v>74396.259999999995</v>
          </cell>
          <cell r="I259">
            <v>0</v>
          </cell>
          <cell r="V259">
            <v>0</v>
          </cell>
        </row>
        <row r="260">
          <cell r="B260" t="str">
            <v>11070702</v>
          </cell>
          <cell r="G260">
            <v>237794.17</v>
          </cell>
          <cell r="H260">
            <v>25840.819999999982</v>
          </cell>
          <cell r="I260">
            <v>601865.44000000006</v>
          </cell>
          <cell r="V260">
            <v>233693.58000000002</v>
          </cell>
        </row>
        <row r="261">
          <cell r="B261" t="str">
            <v>110708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11070801</v>
          </cell>
          <cell r="G262">
            <v>0</v>
          </cell>
          <cell r="H262">
            <v>0</v>
          </cell>
          <cell r="I262">
            <v>0</v>
          </cell>
          <cell r="V262">
            <v>0</v>
          </cell>
        </row>
        <row r="263">
          <cell r="B263" t="str">
            <v>110710</v>
          </cell>
          <cell r="G263">
            <v>0</v>
          </cell>
          <cell r="H263">
            <v>-46830.63</v>
          </cell>
          <cell r="I263">
            <v>-362775.44999999995</v>
          </cell>
          <cell r="V263">
            <v>-362775.44999999995</v>
          </cell>
          <cell r="X263" t="str">
            <v>Inventarios</v>
          </cell>
        </row>
        <row r="264">
          <cell r="B264" t="str">
            <v>11071001</v>
          </cell>
          <cell r="G264">
            <v>0</v>
          </cell>
          <cell r="H264">
            <v>-46830.63</v>
          </cell>
          <cell r="I264">
            <v>-362775.44999999995</v>
          </cell>
          <cell r="V264">
            <v>-362775.44999999995</v>
          </cell>
        </row>
        <row r="265">
          <cell r="B265" t="str">
            <v>11071002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</row>
        <row r="266">
          <cell r="B266" t="str">
            <v>11071003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11071004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11071005</v>
          </cell>
          <cell r="G268">
            <v>0</v>
          </cell>
          <cell r="H268">
            <v>0</v>
          </cell>
          <cell r="I268">
            <v>0</v>
          </cell>
          <cell r="V268">
            <v>0</v>
          </cell>
          <cell r="X268" t="str">
            <v>Inventarios</v>
          </cell>
        </row>
        <row r="269">
          <cell r="B269" t="str">
            <v>1108</v>
          </cell>
          <cell r="G269">
            <v>2771498.77</v>
          </cell>
          <cell r="H269">
            <v>5265179.33</v>
          </cell>
          <cell r="I269">
            <v>6721910.3699999992</v>
          </cell>
          <cell r="V269">
            <v>7552224.0999999987</v>
          </cell>
        </row>
        <row r="270">
          <cell r="B270" t="str">
            <v>110801</v>
          </cell>
          <cell r="G270">
            <v>25054.19</v>
          </cell>
          <cell r="H270">
            <v>24738.819999999992</v>
          </cell>
          <cell r="I270">
            <v>36447.879999999983</v>
          </cell>
          <cell r="V270">
            <v>33445.169999999984</v>
          </cell>
          <cell r="X270" t="str">
            <v>Otros activos</v>
          </cell>
          <cell r="Y270" t="str">
            <v>Otros activos</v>
          </cell>
        </row>
        <row r="271">
          <cell r="B271" t="str">
            <v>110802</v>
          </cell>
          <cell r="G271">
            <v>0</v>
          </cell>
          <cell r="H271">
            <v>0</v>
          </cell>
          <cell r="I271">
            <v>0</v>
          </cell>
          <cell r="V271">
            <v>0</v>
          </cell>
        </row>
        <row r="272">
          <cell r="B272" t="str">
            <v>110803</v>
          </cell>
          <cell r="G272">
            <v>171171.52</v>
          </cell>
          <cell r="H272">
            <v>162447.97</v>
          </cell>
          <cell r="I272">
            <v>212939.60999999993</v>
          </cell>
          <cell r="V272">
            <v>143109.24999999994</v>
          </cell>
        </row>
        <row r="273">
          <cell r="B273" t="str">
            <v>11080301</v>
          </cell>
          <cell r="G273">
            <v>95561.83</v>
          </cell>
          <cell r="H273">
            <v>90584.049999999988</v>
          </cell>
          <cell r="I273">
            <v>128059.15</v>
          </cell>
          <cell r="V273">
            <v>86316.11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11080302</v>
          </cell>
          <cell r="G274">
            <v>26269.72</v>
          </cell>
          <cell r="H274">
            <v>26167.84</v>
          </cell>
          <cell r="I274">
            <v>22668.239999999994</v>
          </cell>
          <cell r="V274">
            <v>15279.139999999994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11080303</v>
          </cell>
          <cell r="G275">
            <v>4044.64</v>
          </cell>
          <cell r="H275">
            <v>4044.64</v>
          </cell>
          <cell r="I275">
            <v>2008.3599999999976</v>
          </cell>
          <cell r="V275">
            <v>1353.6999999999975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11080304</v>
          </cell>
          <cell r="G276">
            <v>43428.57</v>
          </cell>
          <cell r="H276">
            <v>39784.68</v>
          </cell>
          <cell r="I276">
            <v>58864.959999999992</v>
          </cell>
          <cell r="V276">
            <v>39257.829999999987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11080305</v>
          </cell>
          <cell r="G277">
            <v>1866.76</v>
          </cell>
          <cell r="H277">
            <v>1866.76</v>
          </cell>
          <cell r="I277">
            <v>1338.9</v>
          </cell>
          <cell r="V277">
            <v>902.47000000000014</v>
          </cell>
          <cell r="X277" t="str">
            <v>Otros activos</v>
          </cell>
          <cell r="Y277" t="str">
            <v>Seguros pagados por anticipado</v>
          </cell>
        </row>
        <row r="278">
          <cell r="B278" t="str">
            <v>110804</v>
          </cell>
          <cell r="G278">
            <v>0</v>
          </cell>
          <cell r="H278">
            <v>0</v>
          </cell>
          <cell r="I278">
            <v>0</v>
          </cell>
          <cell r="V278">
            <v>0</v>
          </cell>
        </row>
        <row r="279">
          <cell r="B279" t="str">
            <v>110805</v>
          </cell>
          <cell r="G279">
            <v>460014.33</v>
          </cell>
          <cell r="H279">
            <v>457598.58</v>
          </cell>
          <cell r="I279">
            <v>882954.88</v>
          </cell>
          <cell r="V279">
            <v>1423065.84</v>
          </cell>
          <cell r="Y279" t="str">
            <v>Documentos y cuentas por cobrar, neto</v>
          </cell>
        </row>
        <row r="280">
          <cell r="B280" t="str">
            <v>11080501</v>
          </cell>
          <cell r="G280">
            <v>20929.259999999998</v>
          </cell>
          <cell r="H280">
            <v>18997.410000000003</v>
          </cell>
          <cell r="I280">
            <v>3636.0699999999993</v>
          </cell>
          <cell r="V280">
            <v>17804.099999999999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11080502</v>
          </cell>
          <cell r="G281">
            <v>439085.07</v>
          </cell>
          <cell r="H281">
            <v>438601.17000000016</v>
          </cell>
          <cell r="I281">
            <v>879318.81</v>
          </cell>
          <cell r="V281">
            <v>1405261.74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110806</v>
          </cell>
          <cell r="G282">
            <v>11977.82</v>
          </cell>
          <cell r="H282">
            <v>3199.12</v>
          </cell>
          <cell r="I282">
            <v>5998.27</v>
          </cell>
          <cell r="V282">
            <v>8090.35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110807</v>
          </cell>
          <cell r="G283">
            <v>0</v>
          </cell>
          <cell r="H283">
            <v>0</v>
          </cell>
          <cell r="I283">
            <v>0</v>
          </cell>
          <cell r="V283">
            <v>0</v>
          </cell>
          <cell r="X283" t="str">
            <v>Otros activos</v>
          </cell>
          <cell r="Y283" t="str">
            <v>Pagos realizados por anticipado</v>
          </cell>
        </row>
        <row r="284">
          <cell r="B284" t="str">
            <v>110808</v>
          </cell>
          <cell r="G284">
            <v>197925.71</v>
          </cell>
          <cell r="H284">
            <v>234031.02999999997</v>
          </cell>
          <cell r="I284">
            <v>252780.35000000003</v>
          </cell>
          <cell r="V284">
            <v>133476.87000000005</v>
          </cell>
        </row>
        <row r="285">
          <cell r="B285" t="str">
            <v>11080801</v>
          </cell>
          <cell r="G285">
            <v>4000.98</v>
          </cell>
          <cell r="H285">
            <v>3075.1399999999985</v>
          </cell>
          <cell r="I285">
            <v>-2.2737367544323206E-12</v>
          </cell>
          <cell r="V285">
            <v>-2.2737367544323206E-12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11080802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Otras cuentas por cobrar</v>
          </cell>
        </row>
        <row r="287">
          <cell r="B287" t="str">
            <v>11080803</v>
          </cell>
          <cell r="G287">
            <v>0</v>
          </cell>
          <cell r="H287">
            <v>0</v>
          </cell>
          <cell r="I287">
            <v>0</v>
          </cell>
          <cell r="V287">
            <v>0</v>
          </cell>
          <cell r="X287" t="str">
            <v>Deudores comerciales y otras cuentas por cobrar</v>
          </cell>
          <cell r="Y287" t="str">
            <v>Cuentas por cobrar a empleados</v>
          </cell>
        </row>
        <row r="288">
          <cell r="B288" t="str">
            <v>11080804</v>
          </cell>
          <cell r="G288">
            <v>15988.22</v>
          </cell>
          <cell r="H288">
            <v>10692.979999999998</v>
          </cell>
          <cell r="I288">
            <v>11719.999999999991</v>
          </cell>
          <cell r="V288">
            <v>16566.599999999991</v>
          </cell>
          <cell r="X288" t="str">
            <v>Deudores comerciales y otras cuentas por cobrar</v>
          </cell>
          <cell r="Y288" t="str">
            <v>Otras cuentas por cobrar</v>
          </cell>
        </row>
        <row r="289">
          <cell r="B289" t="str">
            <v>11080805</v>
          </cell>
          <cell r="G289">
            <v>36420.46</v>
          </cell>
          <cell r="H289">
            <v>28927.180000000011</v>
          </cell>
          <cell r="I289">
            <v>27879.58000000002</v>
          </cell>
          <cell r="V289">
            <v>17162.440000000024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11080806</v>
          </cell>
          <cell r="G290">
            <v>133153.26</v>
          </cell>
          <cell r="H290">
            <v>126338.33000000002</v>
          </cell>
          <cell r="I290">
            <v>153544.95000000001</v>
          </cell>
          <cell r="V290">
            <v>95710.48000000001</v>
          </cell>
          <cell r="X290" t="str">
            <v>Otros activos</v>
          </cell>
          <cell r="Y290" t="str">
            <v>Seguros pagados por anticipado</v>
          </cell>
        </row>
        <row r="291">
          <cell r="B291" t="str">
            <v>11080807</v>
          </cell>
          <cell r="G291">
            <v>0</v>
          </cell>
          <cell r="H291">
            <v>0</v>
          </cell>
          <cell r="I291">
            <v>0</v>
          </cell>
          <cell r="V291">
            <v>0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11080808</v>
          </cell>
          <cell r="G292">
            <v>8362.7900000000009</v>
          </cell>
          <cell r="H292">
            <v>7052.64</v>
          </cell>
          <cell r="I292">
            <v>4387.6099999999997</v>
          </cell>
          <cell r="V292">
            <v>4037.3499999999995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11080809</v>
          </cell>
          <cell r="G293">
            <v>0</v>
          </cell>
          <cell r="H293">
            <v>57944.760000000009</v>
          </cell>
          <cell r="I293">
            <v>55248.21</v>
          </cell>
          <cell r="V293">
            <v>0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11080810</v>
          </cell>
          <cell r="G294">
            <v>0</v>
          </cell>
          <cell r="H294">
            <v>0</v>
          </cell>
          <cell r="I294">
            <v>0</v>
          </cell>
          <cell r="V294">
            <v>0</v>
          </cell>
          <cell r="X294" t="str">
            <v>Deudores comerciales y otras cuentas por cobrar</v>
          </cell>
          <cell r="Y294" t="str">
            <v>Cuentas por cobrar a empleados</v>
          </cell>
        </row>
        <row r="295">
          <cell r="B295" t="str">
            <v>110809</v>
          </cell>
          <cell r="G295">
            <v>1883933.91</v>
          </cell>
          <cell r="H295">
            <v>4366583.82</v>
          </cell>
          <cell r="I295">
            <v>5296255.03</v>
          </cell>
          <cell r="V295">
            <v>5768005.6200000001</v>
          </cell>
        </row>
        <row r="296">
          <cell r="B296" t="str">
            <v>11080901</v>
          </cell>
          <cell r="G296">
            <v>0</v>
          </cell>
          <cell r="H296">
            <v>0</v>
          </cell>
          <cell r="I296">
            <v>0</v>
          </cell>
          <cell r="V296">
            <v>466878.57</v>
          </cell>
          <cell r="X296" t="str">
            <v>Deudores comerciales y otras cuentas por cobrar</v>
          </cell>
          <cell r="Y296" t="str">
            <v>Impuesto sobre la renta-Pago anticipado</v>
          </cell>
        </row>
        <row r="297">
          <cell r="B297" t="str">
            <v>11080902</v>
          </cell>
          <cell r="G297">
            <v>1883933.91</v>
          </cell>
          <cell r="H297">
            <v>4366583.82</v>
          </cell>
          <cell r="I297">
            <v>5296255.03</v>
          </cell>
          <cell r="V297">
            <v>5296255.03</v>
          </cell>
          <cell r="X297" t="str">
            <v xml:space="preserve">Remanente de impuesto sobre la renta </v>
          </cell>
          <cell r="Y297" t="str">
            <v>Activo por impuesto sobre la renta corriente</v>
          </cell>
        </row>
        <row r="298">
          <cell r="B298" t="str">
            <v>11080903</v>
          </cell>
          <cell r="G298">
            <v>0</v>
          </cell>
          <cell r="H298">
            <v>0</v>
          </cell>
          <cell r="I298">
            <v>0</v>
          </cell>
          <cell r="V298">
            <v>4872.0200000000004</v>
          </cell>
          <cell r="X298" t="str">
            <v>Deudores comerciales y otras cuentas por cobrar</v>
          </cell>
          <cell r="Y298" t="str">
            <v>Impuesto sobre la renta-Pago anticipado</v>
          </cell>
        </row>
        <row r="299">
          <cell r="B299" t="str">
            <v>110810</v>
          </cell>
          <cell r="G299">
            <v>21421.29</v>
          </cell>
          <cell r="H299">
            <v>16579.989999999991</v>
          </cell>
          <cell r="I299">
            <v>34534.350000000035</v>
          </cell>
          <cell r="V299">
            <v>43031.000000000029</v>
          </cell>
        </row>
        <row r="300">
          <cell r="B300" t="str">
            <v>11081001</v>
          </cell>
          <cell r="G300">
            <v>0</v>
          </cell>
          <cell r="H300">
            <v>0</v>
          </cell>
          <cell r="I300">
            <v>0</v>
          </cell>
          <cell r="V300">
            <v>0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11081002</v>
          </cell>
          <cell r="G301">
            <v>21421.29</v>
          </cell>
          <cell r="H301">
            <v>16579.990000000005</v>
          </cell>
          <cell r="I301">
            <v>34534.350000000006</v>
          </cell>
          <cell r="V301">
            <v>26479.490000000005</v>
          </cell>
          <cell r="X301" t="str">
            <v>Deudores comerciales y otras cuentas por cobrar</v>
          </cell>
          <cell r="Y301" t="str">
            <v>Otras cuentas por cobrar</v>
          </cell>
        </row>
        <row r="302">
          <cell r="B302" t="str">
            <v>11081003</v>
          </cell>
          <cell r="G302">
            <v>0</v>
          </cell>
          <cell r="H302">
            <v>0</v>
          </cell>
          <cell r="I302">
            <v>0</v>
          </cell>
          <cell r="V302">
            <v>16551.510000000002</v>
          </cell>
          <cell r="X302" t="str">
            <v>Otros activos</v>
          </cell>
          <cell r="Y302" t="str">
            <v>Pagos realizados por anticipado</v>
          </cell>
        </row>
        <row r="303">
          <cell r="B303" t="str">
            <v>1108100301</v>
          </cell>
          <cell r="G303">
            <v>0</v>
          </cell>
          <cell r="H303">
            <v>0</v>
          </cell>
          <cell r="I303">
            <v>0</v>
          </cell>
          <cell r="V303">
            <v>504.36</v>
          </cell>
        </row>
        <row r="304">
          <cell r="B304" t="str">
            <v>1108100302</v>
          </cell>
          <cell r="G304">
            <v>0</v>
          </cell>
          <cell r="H304">
            <v>0</v>
          </cell>
          <cell r="I304">
            <v>0</v>
          </cell>
          <cell r="V304">
            <v>16047.15</v>
          </cell>
        </row>
        <row r="305">
          <cell r="B305" t="str">
            <v>1108100303</v>
          </cell>
          <cell r="G305">
            <v>0</v>
          </cell>
          <cell r="H305">
            <v>0</v>
          </cell>
          <cell r="I305">
            <v>1.1368683772161603E-13</v>
          </cell>
          <cell r="V305">
            <v>1.1368683772161603E-13</v>
          </cell>
        </row>
        <row r="306">
          <cell r="B306" t="str">
            <v>12</v>
          </cell>
          <cell r="G306">
            <v>122836886.43000001</v>
          </cell>
          <cell r="H306">
            <v>138516849.46000001</v>
          </cell>
          <cell r="I306">
            <v>120761444.52000003</v>
          </cell>
          <cell r="V306">
            <v>120637943.85000002</v>
          </cell>
        </row>
        <row r="307">
          <cell r="B307" t="str">
            <v>1201</v>
          </cell>
          <cell r="G307">
            <v>113490723.06999999</v>
          </cell>
          <cell r="H307">
            <v>128556467.43999998</v>
          </cell>
          <cell r="I307">
            <v>115194455.81999999</v>
          </cell>
          <cell r="V307">
            <v>110921513.24999999</v>
          </cell>
        </row>
        <row r="308">
          <cell r="B308" t="str">
            <v>120101</v>
          </cell>
          <cell r="G308">
            <v>139575251.34</v>
          </cell>
          <cell r="H308">
            <v>145859372.46999997</v>
          </cell>
          <cell r="I308">
            <v>157201204.20999995</v>
          </cell>
          <cell r="V308">
            <v>157786828.50999996</v>
          </cell>
          <cell r="Y308" t="str">
            <v>Propiedades, planta y equipo, neto</v>
          </cell>
        </row>
        <row r="309">
          <cell r="B309" t="str">
            <v>12010101</v>
          </cell>
          <cell r="G309">
            <v>113355686.59999999</v>
          </cell>
          <cell r="H309">
            <v>118115397.94999997</v>
          </cell>
          <cell r="I309">
            <v>127158374.07999998</v>
          </cell>
          <cell r="V309">
            <v>127307244.43999998</v>
          </cell>
        </row>
        <row r="310">
          <cell r="B310" t="str">
            <v>1201010101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1201010102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1201010103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1201010104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1201010105</v>
          </cell>
          <cell r="G314">
            <v>0</v>
          </cell>
          <cell r="H314">
            <v>0</v>
          </cell>
          <cell r="I314">
            <v>0</v>
          </cell>
          <cell r="V314">
            <v>0</v>
          </cell>
        </row>
        <row r="315">
          <cell r="B315" t="str">
            <v>1201010106</v>
          </cell>
          <cell r="G315">
            <v>113355686.59999999</v>
          </cell>
          <cell r="H315">
            <v>118115397.94999997</v>
          </cell>
          <cell r="I315">
            <v>127158374.07999998</v>
          </cell>
          <cell r="V315">
            <v>127307244.43999998</v>
          </cell>
        </row>
        <row r="316">
          <cell r="B316" t="str">
            <v>120101010601</v>
          </cell>
          <cell r="G316">
            <v>3452160.72</v>
          </cell>
          <cell r="H316">
            <v>3452160.72</v>
          </cell>
          <cell r="I316">
            <v>3459232.2</v>
          </cell>
          <cell r="V316">
            <v>3459232.2</v>
          </cell>
          <cell r="X316" t="str">
            <v>Propiedades, planta y equipo, neto</v>
          </cell>
        </row>
        <row r="317">
          <cell r="B317" t="str">
            <v>120101010602</v>
          </cell>
          <cell r="G317">
            <v>15489628.17</v>
          </cell>
          <cell r="H317">
            <v>15504350.119999999</v>
          </cell>
          <cell r="I317">
            <v>15561011.289999997</v>
          </cell>
          <cell r="V317">
            <v>15560005.669999998</v>
          </cell>
          <cell r="X317" t="str">
            <v>Propiedades, planta y equipo, neto</v>
          </cell>
        </row>
        <row r="318">
          <cell r="B318" t="str">
            <v>120101010603</v>
          </cell>
          <cell r="G318">
            <v>43159489.609999999</v>
          </cell>
          <cell r="H318">
            <v>45956251.960000001</v>
          </cell>
          <cell r="I318">
            <v>50680686.699999996</v>
          </cell>
          <cell r="V318">
            <v>50776985.32</v>
          </cell>
          <cell r="X318" t="str">
            <v>Propiedades, planta y equipo, neto</v>
          </cell>
        </row>
        <row r="319">
          <cell r="B319" t="str">
            <v>120101010604</v>
          </cell>
          <cell r="G319">
            <v>27676840.629999999</v>
          </cell>
          <cell r="H319">
            <v>28713914.489999998</v>
          </cell>
          <cell r="I319">
            <v>31020515.309999999</v>
          </cell>
          <cell r="V319">
            <v>31036204.939999998</v>
          </cell>
          <cell r="X319" t="str">
            <v>Propiedades, planta y equipo, neto</v>
          </cell>
        </row>
        <row r="320">
          <cell r="B320" t="str">
            <v>120101010605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120101010606</v>
          </cell>
          <cell r="G321">
            <v>0</v>
          </cell>
          <cell r="H321">
            <v>0</v>
          </cell>
          <cell r="I321">
            <v>0</v>
          </cell>
          <cell r="V321">
            <v>0</v>
          </cell>
          <cell r="X321" t="str">
            <v>Propiedades, planta y equipo, neto</v>
          </cell>
        </row>
        <row r="322">
          <cell r="B322" t="str">
            <v>120101010607</v>
          </cell>
          <cell r="G322">
            <v>12402028.970000001</v>
          </cell>
          <cell r="H322">
            <v>12804633.289999999</v>
          </cell>
          <cell r="I322">
            <v>13801204.289999999</v>
          </cell>
          <cell r="V322">
            <v>13803366.609999999</v>
          </cell>
          <cell r="X322" t="str">
            <v>Propiedades, planta y equipo, neto</v>
          </cell>
        </row>
        <row r="323">
          <cell r="B323" t="str">
            <v>120101010608</v>
          </cell>
          <cell r="G323">
            <v>0</v>
          </cell>
          <cell r="H323">
            <v>0</v>
          </cell>
          <cell r="I323">
            <v>0</v>
          </cell>
          <cell r="V323">
            <v>0</v>
          </cell>
          <cell r="X323" t="str">
            <v>Propiedades, planta y equipo, neto</v>
          </cell>
        </row>
        <row r="324">
          <cell r="B324" t="str">
            <v>120101010609</v>
          </cell>
          <cell r="G324">
            <v>5618094.7800000003</v>
          </cell>
          <cell r="H324">
            <v>5632325.6100000003</v>
          </cell>
          <cell r="I324">
            <v>5959866.6299999999</v>
          </cell>
          <cell r="V324">
            <v>5961338.1100000003</v>
          </cell>
          <cell r="X324" t="str">
            <v>Propiedades, planta y equipo, neto</v>
          </cell>
        </row>
        <row r="325">
          <cell r="B325" t="str">
            <v>120101010610</v>
          </cell>
          <cell r="G325">
            <v>0</v>
          </cell>
          <cell r="H325">
            <v>0</v>
          </cell>
          <cell r="I325">
            <v>0</v>
          </cell>
          <cell r="V325">
            <v>0</v>
          </cell>
          <cell r="X325" t="str">
            <v>Propiedades, planta y equipo, neto</v>
          </cell>
        </row>
        <row r="326">
          <cell r="B326" t="str">
            <v>120101010611</v>
          </cell>
          <cell r="G326">
            <v>5683.67</v>
          </cell>
          <cell r="H326">
            <v>5683.67</v>
          </cell>
          <cell r="I326">
            <v>11699.75</v>
          </cell>
          <cell r="V326">
            <v>11699.75</v>
          </cell>
          <cell r="X326" t="str">
            <v>Propiedades, planta y equipo, neto</v>
          </cell>
        </row>
        <row r="327">
          <cell r="B327" t="str">
            <v>120101010612</v>
          </cell>
          <cell r="G327">
            <v>109139.39</v>
          </cell>
          <cell r="H327">
            <v>117352.43</v>
          </cell>
          <cell r="I327">
            <v>117352.43</v>
          </cell>
          <cell r="V327">
            <v>117352.43</v>
          </cell>
          <cell r="X327" t="str">
            <v>Propiedades, planta y equipo, neto</v>
          </cell>
        </row>
        <row r="328">
          <cell r="B328" t="str">
            <v>120101010613</v>
          </cell>
          <cell r="G328">
            <v>863824.36</v>
          </cell>
          <cell r="H328">
            <v>881824.42</v>
          </cell>
          <cell r="I328">
            <v>881886.82000000007</v>
          </cell>
          <cell r="V328">
            <v>881886.82000000007</v>
          </cell>
          <cell r="X328" t="str">
            <v>Propiedades, planta y equipo, neto</v>
          </cell>
        </row>
        <row r="329">
          <cell r="B329" t="str">
            <v>120101010614</v>
          </cell>
          <cell r="G329">
            <v>2585180.91</v>
          </cell>
          <cell r="H329">
            <v>2619854.3800000004</v>
          </cell>
          <cell r="I329">
            <v>2784077.2499999995</v>
          </cell>
          <cell r="V329">
            <v>2795316.8499999996</v>
          </cell>
          <cell r="X329" t="str">
            <v>Propiedades, planta y equipo, neto</v>
          </cell>
        </row>
        <row r="330">
          <cell r="B330" t="str">
            <v>120101010615</v>
          </cell>
          <cell r="G330">
            <v>1104462.99</v>
          </cell>
          <cell r="H330">
            <v>1243593.3600000003</v>
          </cell>
          <cell r="I330">
            <v>1460288.09</v>
          </cell>
          <cell r="V330">
            <v>1483302.4200000002</v>
          </cell>
          <cell r="X330" t="str">
            <v>Propiedades, planta y equipo, neto</v>
          </cell>
        </row>
        <row r="331">
          <cell r="B331" t="str">
            <v>120101010616</v>
          </cell>
          <cell r="G331">
            <v>889152.4</v>
          </cell>
          <cell r="H331">
            <v>1183453.4999999998</v>
          </cell>
          <cell r="I331">
            <v>1419065.8199999998</v>
          </cell>
          <cell r="V331">
            <v>1419065.8199999998</v>
          </cell>
          <cell r="X331" t="str">
            <v>Propiedades, planta y equipo, neto</v>
          </cell>
        </row>
        <row r="332">
          <cell r="B332" t="str">
            <v>120101010617</v>
          </cell>
          <cell r="G332">
            <v>0</v>
          </cell>
          <cell r="H332">
            <v>0</v>
          </cell>
          <cell r="I332">
            <v>0</v>
          </cell>
          <cell r="V332">
            <v>0</v>
          </cell>
          <cell r="X332" t="str">
            <v>Propiedades, planta y equipo, neto</v>
          </cell>
        </row>
        <row r="333">
          <cell r="B333" t="str">
            <v>120101010618</v>
          </cell>
          <cell r="I333">
            <v>1487.5</v>
          </cell>
          <cell r="V333">
            <v>1487.5</v>
          </cell>
          <cell r="X333" t="str">
            <v>Propiedades, planta y equipo, neto</v>
          </cell>
        </row>
        <row r="334">
          <cell r="B334" t="str">
            <v>12010102</v>
          </cell>
          <cell r="G334">
            <v>26219564.739999998</v>
          </cell>
          <cell r="H334">
            <v>27743974.519999996</v>
          </cell>
          <cell r="I334">
            <v>30042830.129999999</v>
          </cell>
          <cell r="V334">
            <v>30479584.07</v>
          </cell>
        </row>
        <row r="335">
          <cell r="B335" t="str">
            <v>1201010201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1201010202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1201010203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1201010204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1201010205</v>
          </cell>
          <cell r="G339">
            <v>0</v>
          </cell>
          <cell r="H339">
            <v>0</v>
          </cell>
          <cell r="I339">
            <v>0</v>
          </cell>
          <cell r="V339">
            <v>0</v>
          </cell>
        </row>
        <row r="340">
          <cell r="B340" t="str">
            <v>1201010206</v>
          </cell>
          <cell r="G340">
            <v>26219564.739999998</v>
          </cell>
          <cell r="H340">
            <v>27743974.519999996</v>
          </cell>
          <cell r="I340">
            <v>30042830.129999999</v>
          </cell>
          <cell r="V340">
            <v>30479584.07</v>
          </cell>
        </row>
        <row r="341">
          <cell r="B341" t="str">
            <v>120101020601</v>
          </cell>
          <cell r="G341">
            <v>5570855.5999999996</v>
          </cell>
          <cell r="H341">
            <v>5652959.0500000007</v>
          </cell>
          <cell r="I341">
            <v>5960031.6300000008</v>
          </cell>
          <cell r="V341">
            <v>5960031.6300000008</v>
          </cell>
          <cell r="X341" t="str">
            <v>Propiedades, planta y equipo, neto</v>
          </cell>
        </row>
        <row r="342">
          <cell r="B342" t="str">
            <v>120101020602</v>
          </cell>
          <cell r="G342">
            <v>1520160.79</v>
          </cell>
          <cell r="H342">
            <v>1503231.1500000004</v>
          </cell>
          <cell r="I342">
            <v>1876891.74</v>
          </cell>
          <cell r="V342">
            <v>1884530.71</v>
          </cell>
          <cell r="X342" t="str">
            <v>Propiedades, planta y equipo, neto</v>
          </cell>
        </row>
        <row r="343">
          <cell r="B343" t="str">
            <v>120101020603</v>
          </cell>
          <cell r="G343">
            <v>4558150.03</v>
          </cell>
          <cell r="H343">
            <v>4285106.9500000011</v>
          </cell>
          <cell r="I343">
            <v>4676571.3400000017</v>
          </cell>
          <cell r="V343">
            <v>4676571.3400000017</v>
          </cell>
          <cell r="X343" t="str">
            <v>Propiedades, planta y equipo, neto</v>
          </cell>
        </row>
        <row r="344">
          <cell r="B344" t="str">
            <v>120101020604</v>
          </cell>
          <cell r="G344">
            <v>22857.14</v>
          </cell>
          <cell r="H344">
            <v>22857.14</v>
          </cell>
          <cell r="I344">
            <v>22857.14</v>
          </cell>
          <cell r="V344">
            <v>22857.14</v>
          </cell>
          <cell r="X344" t="str">
            <v>Propiedades, planta y equipo, neto</v>
          </cell>
        </row>
        <row r="345">
          <cell r="B345" t="str">
            <v>120101020605</v>
          </cell>
          <cell r="G345">
            <v>1378889.35</v>
          </cell>
          <cell r="H345">
            <v>1582305.46</v>
          </cell>
          <cell r="I345">
            <v>1952813.9300000006</v>
          </cell>
          <cell r="V345">
            <v>1953641.8400000005</v>
          </cell>
          <cell r="X345" t="str">
            <v>Propiedades, planta y equipo, neto</v>
          </cell>
        </row>
        <row r="346">
          <cell r="B346" t="str">
            <v>120101020606</v>
          </cell>
          <cell r="G346">
            <v>157977.65</v>
          </cell>
          <cell r="H346">
            <v>169452.65</v>
          </cell>
          <cell r="I346">
            <v>146122.58000000002</v>
          </cell>
          <cell r="V346">
            <v>146122.58000000002</v>
          </cell>
          <cell r="X346" t="str">
            <v>Propiedades, planta y equipo, neto</v>
          </cell>
        </row>
        <row r="347">
          <cell r="B347" t="str">
            <v>120101020607</v>
          </cell>
          <cell r="G347">
            <v>239245.29</v>
          </cell>
          <cell r="H347">
            <v>238803.31</v>
          </cell>
          <cell r="I347">
            <v>221641.41</v>
          </cell>
          <cell r="V347">
            <v>221641.41</v>
          </cell>
          <cell r="X347" t="str">
            <v>Propiedades, planta y equipo, neto</v>
          </cell>
        </row>
        <row r="348">
          <cell r="B348" t="str">
            <v>120101020608</v>
          </cell>
          <cell r="G348">
            <v>3031665.92</v>
          </cell>
          <cell r="H348">
            <v>3164233.77</v>
          </cell>
          <cell r="I348">
            <v>3741498.8500000015</v>
          </cell>
          <cell r="V348">
            <v>3819066.1200000015</v>
          </cell>
          <cell r="X348" t="str">
            <v>Propiedades, planta y equipo, neto</v>
          </cell>
        </row>
        <row r="349">
          <cell r="B349" t="str">
            <v>120101020609</v>
          </cell>
          <cell r="G349">
            <v>4603745.2699999996</v>
          </cell>
          <cell r="H349">
            <v>5393332.8799999999</v>
          </cell>
          <cell r="I349">
            <v>4542928.9000000004</v>
          </cell>
          <cell r="V349">
            <v>4875531.9800000004</v>
          </cell>
          <cell r="X349" t="str">
            <v>Propiedades, planta y equipo, neto</v>
          </cell>
        </row>
        <row r="350">
          <cell r="B350" t="str">
            <v>120101020610</v>
          </cell>
          <cell r="G350">
            <v>5136017.7</v>
          </cell>
          <cell r="H350">
            <v>5731692.1600000011</v>
          </cell>
          <cell r="I350">
            <v>6901472.6100000031</v>
          </cell>
          <cell r="V350">
            <v>6919589.3200000031</v>
          </cell>
          <cell r="X350" t="str">
            <v>Propiedades, planta y equipo, neto</v>
          </cell>
        </row>
        <row r="351">
          <cell r="B351" t="str">
            <v>12010103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1201010301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1201010302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1201010303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1201010304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1201010305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1201010306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1201010401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1201010402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1201010403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1201010404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1201010405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1201010406</v>
          </cell>
          <cell r="G364">
            <v>0</v>
          </cell>
          <cell r="H364">
            <v>0</v>
          </cell>
          <cell r="I364">
            <v>0</v>
          </cell>
          <cell r="V364">
            <v>0</v>
          </cell>
        </row>
        <row r="365">
          <cell r="B365" t="str">
            <v>120102</v>
          </cell>
          <cell r="G365">
            <v>-51535766.439999998</v>
          </cell>
          <cell r="H365">
            <v>-55923076.109999999</v>
          </cell>
          <cell r="I365">
            <v>-69670450.420000017</v>
          </cell>
          <cell r="V365">
            <v>-70557508.730000019</v>
          </cell>
          <cell r="Y365" t="str">
            <v>Propiedades, planta y equipo, neto</v>
          </cell>
        </row>
        <row r="366">
          <cell r="B366" t="str">
            <v>12010201</v>
          </cell>
          <cell r="G366">
            <v>-35830947.789999999</v>
          </cell>
          <cell r="H366">
            <v>-39173923.260000005</v>
          </cell>
          <cell r="I366">
            <v>-49550843.060000002</v>
          </cell>
          <cell r="V366">
            <v>-50136395.110000007</v>
          </cell>
        </row>
        <row r="367">
          <cell r="B367" t="str">
            <v>1201020101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1201020102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1201020103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1201020104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1201020105</v>
          </cell>
          <cell r="G371">
            <v>0</v>
          </cell>
          <cell r="H371">
            <v>0</v>
          </cell>
          <cell r="I371">
            <v>0</v>
          </cell>
          <cell r="V371">
            <v>0</v>
          </cell>
        </row>
        <row r="372">
          <cell r="B372" t="str">
            <v>1201020106</v>
          </cell>
          <cell r="G372">
            <v>-35830947.789999999</v>
          </cell>
          <cell r="H372">
            <v>-39173923.260000005</v>
          </cell>
          <cell r="I372">
            <v>-49550843.060000002</v>
          </cell>
          <cell r="V372">
            <v>-50136395.110000007</v>
          </cell>
        </row>
        <row r="373">
          <cell r="B373" t="str">
            <v>120102010601</v>
          </cell>
          <cell r="G373">
            <v>-1091163.71</v>
          </cell>
          <cell r="H373">
            <v>-1187099.689999999</v>
          </cell>
          <cell r="I373">
            <v>-1474319.3099999968</v>
          </cell>
          <cell r="V373">
            <v>-1490341.6699999967</v>
          </cell>
          <cell r="X373" t="str">
            <v>Propiedades, planta y equipo, neto</v>
          </cell>
        </row>
        <row r="374">
          <cell r="B374" t="str">
            <v>120102010602</v>
          </cell>
          <cell r="G374">
            <v>-5437470.6100000003</v>
          </cell>
          <cell r="H374">
            <v>-5855981.5200000005</v>
          </cell>
          <cell r="I374">
            <v>-7067437.7800000021</v>
          </cell>
          <cell r="V374">
            <v>-7139080.8200000022</v>
          </cell>
          <cell r="X374" t="str">
            <v>Propiedades, planta y equipo, neto</v>
          </cell>
        </row>
        <row r="375">
          <cell r="B375" t="str">
            <v>120102010603</v>
          </cell>
          <cell r="G375">
            <v>-11872340.109999999</v>
          </cell>
          <cell r="H375">
            <v>-13038700.129999999</v>
          </cell>
          <cell r="I375">
            <v>-16816949.469999999</v>
          </cell>
          <cell r="V375">
            <v>-17029883.969999999</v>
          </cell>
          <cell r="X375" t="str">
            <v>Propiedades, planta y equipo, neto</v>
          </cell>
        </row>
        <row r="376">
          <cell r="B376" t="str">
            <v>120102010604</v>
          </cell>
          <cell r="G376">
            <v>-9891382.4100000001</v>
          </cell>
          <cell r="H376">
            <v>-10635893.820000002</v>
          </cell>
          <cell r="I376">
            <v>-12837182.079999996</v>
          </cell>
          <cell r="V376">
            <v>-12965976.749999996</v>
          </cell>
          <cell r="X376" t="str">
            <v>Propiedades, planta y equipo, neto</v>
          </cell>
        </row>
        <row r="377">
          <cell r="B377" t="str">
            <v>120102010605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120102010606</v>
          </cell>
          <cell r="G378">
            <v>0</v>
          </cell>
          <cell r="H378">
            <v>0</v>
          </cell>
          <cell r="I378">
            <v>0</v>
          </cell>
          <cell r="V378">
            <v>0</v>
          </cell>
          <cell r="X378" t="str">
            <v>Propiedades, planta y equipo, neto</v>
          </cell>
        </row>
        <row r="379">
          <cell r="B379" t="str">
            <v>120102010607</v>
          </cell>
          <cell r="G379">
            <v>-3306827.9</v>
          </cell>
          <cell r="H379">
            <v>-3628224.9599999995</v>
          </cell>
          <cell r="I379">
            <v>-4648852.1899999995</v>
          </cell>
          <cell r="V379">
            <v>-4702605.26</v>
          </cell>
          <cell r="X379" t="str">
            <v>Propiedades, planta y equipo, neto</v>
          </cell>
        </row>
        <row r="380">
          <cell r="B380" t="str">
            <v>120102010608</v>
          </cell>
          <cell r="G380">
            <v>0</v>
          </cell>
          <cell r="H380">
            <v>0</v>
          </cell>
          <cell r="I380">
            <v>0</v>
          </cell>
          <cell r="V380">
            <v>0</v>
          </cell>
          <cell r="X380" t="str">
            <v>Propiedades, planta y equipo, neto</v>
          </cell>
        </row>
        <row r="381">
          <cell r="B381" t="str">
            <v>120102010609</v>
          </cell>
          <cell r="G381">
            <v>-2862722.12</v>
          </cell>
          <cell r="H381">
            <v>-3018952.81</v>
          </cell>
          <cell r="I381">
            <v>-3509117.9400000004</v>
          </cell>
          <cell r="V381">
            <v>-3536702.49</v>
          </cell>
          <cell r="X381" t="str">
            <v>Propiedades, planta y equipo, neto</v>
          </cell>
        </row>
        <row r="382">
          <cell r="B382" t="str">
            <v>120102010610</v>
          </cell>
          <cell r="G382">
            <v>0</v>
          </cell>
          <cell r="H382">
            <v>0</v>
          </cell>
          <cell r="I382">
            <v>0</v>
          </cell>
          <cell r="V382">
            <v>0</v>
          </cell>
          <cell r="X382" t="str">
            <v>Propiedades, planta y equipo, neto</v>
          </cell>
        </row>
        <row r="383">
          <cell r="B383" t="str">
            <v>120102010611</v>
          </cell>
          <cell r="G383">
            <v>-859.24</v>
          </cell>
          <cell r="H383">
            <v>-1017.2799999999995</v>
          </cell>
          <cell r="I383">
            <v>-1883.799999999997</v>
          </cell>
          <cell r="V383">
            <v>-1938.0399999999968</v>
          </cell>
          <cell r="X383" t="str">
            <v>Propiedades, planta y equipo, neto</v>
          </cell>
        </row>
        <row r="384">
          <cell r="B384" t="str">
            <v>120102010612</v>
          </cell>
          <cell r="G384">
            <v>-18748.060000000001</v>
          </cell>
          <cell r="H384">
            <v>-41212.289999999994</v>
          </cell>
          <cell r="I384">
            <v>-107821.78000000003</v>
          </cell>
          <cell r="V384">
            <v>-111101.46000000004</v>
          </cell>
          <cell r="X384" t="str">
            <v>Propiedades, planta y equipo, neto</v>
          </cell>
        </row>
        <row r="385">
          <cell r="B385" t="str">
            <v>120102010613</v>
          </cell>
          <cell r="G385">
            <v>-229234.04</v>
          </cell>
          <cell r="H385">
            <v>-295479.21000000002</v>
          </cell>
          <cell r="I385">
            <v>-377427.17000000022</v>
          </cell>
          <cell r="V385">
            <v>-380723.23000000027</v>
          </cell>
          <cell r="X385" t="str">
            <v>Propiedades, planta y equipo, neto</v>
          </cell>
        </row>
        <row r="386">
          <cell r="B386" t="str">
            <v>120102010614</v>
          </cell>
          <cell r="G386">
            <v>-635421.02</v>
          </cell>
          <cell r="H386">
            <v>-801355</v>
          </cell>
          <cell r="I386">
            <v>-1398244.03</v>
          </cell>
          <cell r="V386">
            <v>-1431266.95</v>
          </cell>
          <cell r="X386" t="str">
            <v>Propiedades, planta y equipo, neto</v>
          </cell>
        </row>
        <row r="387">
          <cell r="B387" t="str">
            <v>120102010615</v>
          </cell>
          <cell r="G387">
            <v>-370323.23</v>
          </cell>
          <cell r="H387">
            <v>-395885.61000000004</v>
          </cell>
          <cell r="I387">
            <v>-487884.99</v>
          </cell>
          <cell r="V387">
            <v>-494718</v>
          </cell>
          <cell r="X387" t="str">
            <v>Propiedades, planta y equipo, neto</v>
          </cell>
        </row>
        <row r="388">
          <cell r="B388" t="str">
            <v>120102010616</v>
          </cell>
          <cell r="G388">
            <v>-114455.34</v>
          </cell>
          <cell r="H388">
            <v>-274120.94</v>
          </cell>
          <cell r="I388">
            <v>-822235.01999999979</v>
          </cell>
          <cell r="V388">
            <v>-850568.96999999974</v>
          </cell>
          <cell r="X388" t="str">
            <v>Propiedades, planta y equipo, neto</v>
          </cell>
        </row>
        <row r="389">
          <cell r="B389" t="str">
            <v>120102010617</v>
          </cell>
          <cell r="G389">
            <v>0</v>
          </cell>
          <cell r="H389">
            <v>0</v>
          </cell>
          <cell r="I389">
            <v>0</v>
          </cell>
          <cell r="V389">
            <v>0</v>
          </cell>
          <cell r="X389" t="str">
            <v>Propiedades, planta y equipo, neto</v>
          </cell>
        </row>
        <row r="390">
          <cell r="B390" t="str">
            <v>120102010618</v>
          </cell>
          <cell r="I390">
            <v>-1487.4999999999995</v>
          </cell>
          <cell r="V390">
            <v>-1487.4999999999995</v>
          </cell>
          <cell r="X390" t="str">
            <v>Propiedades, planta y equipo, neto</v>
          </cell>
        </row>
        <row r="391">
          <cell r="B391" t="str">
            <v>12010202</v>
          </cell>
          <cell r="G391">
            <v>-15704818.65</v>
          </cell>
          <cell r="H391">
            <v>-16749152.849999994</v>
          </cell>
          <cell r="I391">
            <v>-20119607.359999996</v>
          </cell>
          <cell r="V391">
            <v>-20421113.619999997</v>
          </cell>
        </row>
        <row r="392">
          <cell r="B392" t="str">
            <v>1201020201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1201020202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1201020203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1201020204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1201020205</v>
          </cell>
          <cell r="G396">
            <v>0</v>
          </cell>
          <cell r="H396">
            <v>0</v>
          </cell>
          <cell r="I396">
            <v>0</v>
          </cell>
          <cell r="V396">
            <v>0</v>
          </cell>
        </row>
        <row r="397">
          <cell r="B397" t="str">
            <v>1201020206</v>
          </cell>
          <cell r="G397">
            <v>-15704818.65</v>
          </cell>
          <cell r="H397">
            <v>-16749152.849999994</v>
          </cell>
          <cell r="I397">
            <v>-20119607.359999996</v>
          </cell>
          <cell r="V397">
            <v>-20421113.619999997</v>
          </cell>
        </row>
        <row r="398">
          <cell r="B398" t="str">
            <v>120102020601</v>
          </cell>
          <cell r="G398">
            <v>-1889831.98</v>
          </cell>
          <cell r="H398">
            <v>-2037802.5499999998</v>
          </cell>
          <cell r="I398">
            <v>-2640180.7199999983</v>
          </cell>
          <cell r="V398">
            <v>-2670786.1999999988</v>
          </cell>
          <cell r="X398" t="str">
            <v>Propiedades, planta y equipo, neto</v>
          </cell>
        </row>
        <row r="399">
          <cell r="B399" t="str">
            <v>120102020602</v>
          </cell>
          <cell r="G399">
            <v>-1104058.05</v>
          </cell>
          <cell r="H399">
            <v>-1122528.81</v>
          </cell>
          <cell r="I399">
            <v>-1458231.06</v>
          </cell>
          <cell r="V399">
            <v>-1478516.2800000003</v>
          </cell>
          <cell r="X399" t="str">
            <v>Propiedades, planta y equipo, neto</v>
          </cell>
        </row>
        <row r="400">
          <cell r="B400" t="str">
            <v>120102020603</v>
          </cell>
          <cell r="G400">
            <v>-3585247.71</v>
          </cell>
          <cell r="H400">
            <v>-3549247.6599999992</v>
          </cell>
          <cell r="I400">
            <v>-4157071.09</v>
          </cell>
          <cell r="V400">
            <v>-4183442.71</v>
          </cell>
          <cell r="X400" t="str">
            <v>Propiedades, planta y equipo, neto</v>
          </cell>
        </row>
        <row r="401">
          <cell r="B401" t="str">
            <v>120102020604</v>
          </cell>
          <cell r="G401">
            <v>-22857.14</v>
          </cell>
          <cell r="H401">
            <v>-22857.14</v>
          </cell>
          <cell r="I401">
            <v>-22857.14</v>
          </cell>
          <cell r="V401">
            <v>-22857.14</v>
          </cell>
          <cell r="X401" t="str">
            <v>Propiedades, planta y equipo, neto</v>
          </cell>
        </row>
        <row r="402">
          <cell r="B402" t="str">
            <v>120102020605</v>
          </cell>
          <cell r="G402">
            <v>-1066470.25</v>
          </cell>
          <cell r="H402">
            <v>-1176610.45</v>
          </cell>
          <cell r="I402">
            <v>-1537602.6000000006</v>
          </cell>
          <cell r="V402">
            <v>-1558747.4200000006</v>
          </cell>
          <cell r="X402" t="str">
            <v>Propiedades, planta y equipo, neto</v>
          </cell>
        </row>
        <row r="403">
          <cell r="B403" t="str">
            <v>120102020606</v>
          </cell>
          <cell r="G403">
            <v>-154302.65</v>
          </cell>
          <cell r="H403">
            <v>-155662.12000000002</v>
          </cell>
          <cell r="I403">
            <v>-139450.86000000025</v>
          </cell>
          <cell r="V403">
            <v>-139845.74000000025</v>
          </cell>
          <cell r="X403" t="str">
            <v>Propiedades, planta y equipo, neto</v>
          </cell>
        </row>
        <row r="404">
          <cell r="B404" t="str">
            <v>120102020607</v>
          </cell>
          <cell r="G404">
            <v>-237651.54</v>
          </cell>
          <cell r="H404">
            <v>-237439.96000000014</v>
          </cell>
          <cell r="I404">
            <v>-220969.26000000053</v>
          </cell>
          <cell r="V404">
            <v>-221007.66000000056</v>
          </cell>
          <cell r="X404" t="str">
            <v>Propiedades, planta y equipo, neto</v>
          </cell>
        </row>
        <row r="405">
          <cell r="B405" t="str">
            <v>120102020608</v>
          </cell>
          <cell r="G405">
            <v>-1280598.8400000001</v>
          </cell>
          <cell r="H405">
            <v>-1560090.33</v>
          </cell>
          <cell r="I405">
            <v>-2309901.54</v>
          </cell>
          <cell r="V405">
            <v>-2357226.8699999996</v>
          </cell>
          <cell r="X405" t="str">
            <v>Propiedades, planta y equipo, neto</v>
          </cell>
        </row>
        <row r="406">
          <cell r="B406" t="str">
            <v>120102020609</v>
          </cell>
          <cell r="G406">
            <v>-3507867.82</v>
          </cell>
          <cell r="H406">
            <v>-3856418.7099999995</v>
          </cell>
          <cell r="I406">
            <v>-3437680.4900000012</v>
          </cell>
          <cell r="V406">
            <v>-3514151.5400000014</v>
          </cell>
          <cell r="X406" t="str">
            <v>Propiedades, planta y equipo, neto</v>
          </cell>
        </row>
        <row r="407">
          <cell r="B407" t="str">
            <v>120102020610</v>
          </cell>
          <cell r="G407">
            <v>-2855932.67</v>
          </cell>
          <cell r="H407">
            <v>-3030495.12</v>
          </cell>
          <cell r="I407">
            <v>-4195662.6000000006</v>
          </cell>
          <cell r="V407">
            <v>-4274532.0600000005</v>
          </cell>
          <cell r="X407" t="str">
            <v>Propiedades, planta y equipo, neto</v>
          </cell>
        </row>
        <row r="408">
          <cell r="B408" t="str">
            <v>12010203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1201020301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1201020302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1201020303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1201020304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1201020305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1201020306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1201020401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1201020402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1201020403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1201020404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1201020405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1201020406</v>
          </cell>
          <cell r="G421">
            <v>0</v>
          </cell>
          <cell r="H421">
            <v>0</v>
          </cell>
          <cell r="I421">
            <v>0</v>
          </cell>
          <cell r="V421">
            <v>0</v>
          </cell>
        </row>
        <row r="422">
          <cell r="B422" t="str">
            <v>120103</v>
          </cell>
          <cell r="G422">
            <v>12482647.77</v>
          </cell>
          <cell r="H422">
            <v>27658323.709999997</v>
          </cell>
          <cell r="I422">
            <v>0</v>
          </cell>
          <cell r="V422">
            <v>0</v>
          </cell>
          <cell r="Y422" t="str">
            <v>Propiedades, planta y equipo, neto</v>
          </cell>
        </row>
        <row r="423">
          <cell r="B423" t="str">
            <v>12010301</v>
          </cell>
          <cell r="G423">
            <v>8186530.5899999999</v>
          </cell>
          <cell r="H423">
            <v>16648177.940000001</v>
          </cell>
          <cell r="I423">
            <v>0</v>
          </cell>
          <cell r="V423">
            <v>0</v>
          </cell>
        </row>
        <row r="424">
          <cell r="B424" t="str">
            <v>1201030101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1201030102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1201030103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1201030104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1201030105</v>
          </cell>
          <cell r="G428">
            <v>0</v>
          </cell>
          <cell r="H428">
            <v>0</v>
          </cell>
          <cell r="I428">
            <v>0</v>
          </cell>
          <cell r="V428">
            <v>0</v>
          </cell>
        </row>
        <row r="429">
          <cell r="B429" t="str">
            <v>1201030106</v>
          </cell>
          <cell r="G429">
            <v>8186530.5899999999</v>
          </cell>
          <cell r="H429">
            <v>16648177.940000001</v>
          </cell>
          <cell r="I429">
            <v>0</v>
          </cell>
          <cell r="V429">
            <v>0</v>
          </cell>
        </row>
        <row r="430">
          <cell r="B430" t="str">
            <v>120103010601</v>
          </cell>
          <cell r="G430">
            <v>871998.02</v>
          </cell>
          <cell r="H430">
            <v>1730988.38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120103010602</v>
          </cell>
          <cell r="G431">
            <v>1259219.69</v>
          </cell>
          <cell r="H431">
            <v>2371791.69</v>
          </cell>
          <cell r="I431">
            <v>0</v>
          </cell>
          <cell r="V431">
            <v>0</v>
          </cell>
          <cell r="X431" t="str">
            <v>Propiedades, planta y equipo, neto</v>
          </cell>
        </row>
        <row r="432">
          <cell r="B432" t="str">
            <v>120103010603</v>
          </cell>
          <cell r="G432">
            <v>2871810.67</v>
          </cell>
          <cell r="H432">
            <v>4910015.25</v>
          </cell>
          <cell r="I432">
            <v>-9.3132257461547852E-10</v>
          </cell>
          <cell r="V432">
            <v>-9.3132257461547852E-10</v>
          </cell>
          <cell r="X432" t="str">
            <v>Propiedades, planta y equipo, neto</v>
          </cell>
        </row>
        <row r="433">
          <cell r="B433" t="str">
            <v>120103010604</v>
          </cell>
          <cell r="G433">
            <v>2302240.87</v>
          </cell>
          <cell r="H433">
            <v>5608502.1400000006</v>
          </cell>
          <cell r="I433">
            <v>9.3132257461547852E-10</v>
          </cell>
          <cell r="V433">
            <v>9.3132257461547852E-10</v>
          </cell>
          <cell r="X433" t="str">
            <v>Propiedades, planta y equipo, neto</v>
          </cell>
        </row>
        <row r="434">
          <cell r="B434" t="str">
            <v>120103010605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120103010606</v>
          </cell>
          <cell r="G435">
            <v>0</v>
          </cell>
          <cell r="H435">
            <v>0</v>
          </cell>
          <cell r="I435">
            <v>0</v>
          </cell>
          <cell r="V435">
            <v>0</v>
          </cell>
          <cell r="X435" t="str">
            <v>Propiedades, planta y equipo, neto</v>
          </cell>
        </row>
        <row r="436">
          <cell r="B436" t="str">
            <v>120103010607</v>
          </cell>
          <cell r="G436">
            <v>687961.1</v>
          </cell>
          <cell r="H436">
            <v>1221390.28</v>
          </cell>
          <cell r="I436">
            <v>4.6566128730773926E-10</v>
          </cell>
          <cell r="V436">
            <v>4.6566128730773926E-10</v>
          </cell>
          <cell r="X436" t="str">
            <v>Propiedades, planta y equipo, neto</v>
          </cell>
        </row>
        <row r="437">
          <cell r="B437" t="str">
            <v>120103010608</v>
          </cell>
          <cell r="G437">
            <v>0</v>
          </cell>
          <cell r="H437">
            <v>0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120103010609</v>
          </cell>
          <cell r="G438">
            <v>999.82</v>
          </cell>
          <cell r="H438">
            <v>999.82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120103010610</v>
          </cell>
          <cell r="G439">
            <v>0</v>
          </cell>
          <cell r="H439">
            <v>0</v>
          </cell>
          <cell r="I439">
            <v>0</v>
          </cell>
          <cell r="V439">
            <v>0</v>
          </cell>
          <cell r="X439" t="str">
            <v>Propiedades, planta y equipo, neto</v>
          </cell>
        </row>
        <row r="440">
          <cell r="B440" t="str">
            <v>120103010611</v>
          </cell>
          <cell r="G440">
            <v>105.38</v>
          </cell>
          <cell r="H440">
            <v>191.57</v>
          </cell>
          <cell r="I440">
            <v>-2.8421709430404007E-14</v>
          </cell>
          <cell r="V440">
            <v>-2.8421709430404007E-14</v>
          </cell>
          <cell r="X440" t="str">
            <v>Propiedades, planta y equipo, neto</v>
          </cell>
        </row>
        <row r="441">
          <cell r="B441" t="str">
            <v>120103010612</v>
          </cell>
          <cell r="G441">
            <v>0</v>
          </cell>
          <cell r="H441">
            <v>31050.19</v>
          </cell>
          <cell r="I441">
            <v>-3.637978807091713E-12</v>
          </cell>
          <cell r="V441">
            <v>-3.637978807091713E-12</v>
          </cell>
          <cell r="X441" t="str">
            <v>Propiedades, planta y equipo, neto</v>
          </cell>
        </row>
        <row r="442">
          <cell r="B442" t="str">
            <v>120103010613</v>
          </cell>
          <cell r="G442">
            <v>8864.08</v>
          </cell>
          <cell r="H442">
            <v>131498.97999999998</v>
          </cell>
          <cell r="I442">
            <v>-2.9103830456733704E-11</v>
          </cell>
          <cell r="V442">
            <v>-2.9103830456733704E-11</v>
          </cell>
          <cell r="X442" t="str">
            <v>Propiedades, planta y equipo, neto</v>
          </cell>
        </row>
        <row r="443">
          <cell r="B443" t="str">
            <v>120103010614</v>
          </cell>
          <cell r="G443">
            <v>116604.95</v>
          </cell>
          <cell r="H443">
            <v>355347.75</v>
          </cell>
          <cell r="I443">
            <v>-5.8207660913467407E-11</v>
          </cell>
          <cell r="V443">
            <v>-5.8207660913467407E-11</v>
          </cell>
          <cell r="X443" t="str">
            <v>Propiedades, planta y equipo, neto</v>
          </cell>
        </row>
        <row r="444">
          <cell r="B444" t="str">
            <v>120103010615</v>
          </cell>
          <cell r="G444">
            <v>66726.009999999995</v>
          </cell>
          <cell r="H444">
            <v>93809.97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120103010616</v>
          </cell>
          <cell r="G445">
            <v>0</v>
          </cell>
          <cell r="H445">
            <v>192591.92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120103010617</v>
          </cell>
          <cell r="G446">
            <v>0</v>
          </cell>
          <cell r="H446">
            <v>0</v>
          </cell>
          <cell r="I446">
            <v>0</v>
          </cell>
          <cell r="V446">
            <v>0</v>
          </cell>
          <cell r="X446" t="str">
            <v>Propiedades, planta y equipo, neto</v>
          </cell>
        </row>
        <row r="447">
          <cell r="B447" t="str">
            <v>12010302</v>
          </cell>
          <cell r="G447">
            <v>4296117.18</v>
          </cell>
          <cell r="H447">
            <v>11010145.77</v>
          </cell>
          <cell r="I447">
            <v>0</v>
          </cell>
          <cell r="V447">
            <v>0</v>
          </cell>
        </row>
        <row r="448">
          <cell r="B448" t="str">
            <v>1201030201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1201030202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1201030203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1201030204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1201030205</v>
          </cell>
          <cell r="G452">
            <v>0</v>
          </cell>
          <cell r="H452">
            <v>0</v>
          </cell>
          <cell r="I452">
            <v>0</v>
          </cell>
          <cell r="V452">
            <v>0</v>
          </cell>
        </row>
        <row r="453">
          <cell r="B453" t="str">
            <v>1201030206</v>
          </cell>
          <cell r="G453">
            <v>4296117.18</v>
          </cell>
          <cell r="H453">
            <v>11010145.77</v>
          </cell>
          <cell r="I453">
            <v>0</v>
          </cell>
          <cell r="V453">
            <v>0</v>
          </cell>
        </row>
        <row r="454">
          <cell r="B454" t="str">
            <v>120103020601</v>
          </cell>
          <cell r="G454">
            <v>1163014.1399999999</v>
          </cell>
          <cell r="H454">
            <v>3012113.83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120103020602</v>
          </cell>
          <cell r="G455">
            <v>639333.88</v>
          </cell>
          <cell r="H455">
            <v>793319.21</v>
          </cell>
          <cell r="I455">
            <v>0</v>
          </cell>
          <cell r="V455">
            <v>0</v>
          </cell>
          <cell r="X455" t="str">
            <v>Propiedades, planta y equipo, neto</v>
          </cell>
        </row>
        <row r="456">
          <cell r="B456" t="str">
            <v>120103020603</v>
          </cell>
          <cell r="G456">
            <v>1189229.4099999999</v>
          </cell>
          <cell r="H456">
            <v>2624381.46</v>
          </cell>
          <cell r="I456">
            <v>-4.6566128730773926E-10</v>
          </cell>
          <cell r="V456">
            <v>-4.6566128730773926E-10</v>
          </cell>
          <cell r="X456" t="str">
            <v>Propiedades, planta y equipo, neto</v>
          </cell>
        </row>
        <row r="457">
          <cell r="B457" t="str">
            <v>120103020604</v>
          </cell>
          <cell r="G457">
            <v>0</v>
          </cell>
          <cell r="H457">
            <v>6789.46</v>
          </cell>
          <cell r="I457">
            <v>0</v>
          </cell>
          <cell r="V457">
            <v>0</v>
          </cell>
          <cell r="X457" t="str">
            <v>Propiedades, planta y equipo, neto</v>
          </cell>
        </row>
        <row r="458">
          <cell r="B458" t="str">
            <v>120103020605</v>
          </cell>
          <cell r="G458">
            <v>105298.63</v>
          </cell>
          <cell r="H458">
            <v>544637.16999999993</v>
          </cell>
          <cell r="I458">
            <v>-2.3283064365386963E-10</v>
          </cell>
          <cell r="V458">
            <v>-2.3283064365386963E-10</v>
          </cell>
          <cell r="X458" t="str">
            <v>Propiedades, planta y equipo, neto</v>
          </cell>
        </row>
        <row r="459">
          <cell r="B459" t="str">
            <v>120103020606</v>
          </cell>
          <cell r="G459">
            <v>3326.19</v>
          </cell>
          <cell r="H459">
            <v>41677.360000000001</v>
          </cell>
          <cell r="I459">
            <v>0</v>
          </cell>
          <cell r="V459">
            <v>0</v>
          </cell>
          <cell r="X459" t="str">
            <v>Propiedades, planta y equipo, neto</v>
          </cell>
        </row>
        <row r="460">
          <cell r="B460" t="str">
            <v>120103020607</v>
          </cell>
          <cell r="G460">
            <v>175485.55</v>
          </cell>
          <cell r="H460">
            <v>224848.84</v>
          </cell>
          <cell r="I460">
            <v>-2.9103830456733704E-11</v>
          </cell>
          <cell r="V460">
            <v>-2.9103830456733704E-11</v>
          </cell>
          <cell r="X460" t="str">
            <v>Propiedades, planta y equipo, neto</v>
          </cell>
        </row>
        <row r="461">
          <cell r="B461" t="str">
            <v>120103020608</v>
          </cell>
          <cell r="G461">
            <v>149914.94</v>
          </cell>
          <cell r="H461">
            <v>878406.67999999993</v>
          </cell>
          <cell r="I461">
            <v>-2.3283064365386963E-10</v>
          </cell>
          <cell r="V461">
            <v>-2.3283064365386963E-10</v>
          </cell>
          <cell r="X461" t="str">
            <v>Propiedades, planta y equipo, neto</v>
          </cell>
        </row>
        <row r="462">
          <cell r="B462" t="str">
            <v>120103020609</v>
          </cell>
          <cell r="G462">
            <v>282502.15000000002</v>
          </cell>
          <cell r="H462">
            <v>1227759.1800000002</v>
          </cell>
          <cell r="I462">
            <v>0</v>
          </cell>
          <cell r="V462">
            <v>0</v>
          </cell>
          <cell r="X462" t="str">
            <v>Propiedades, planta y equipo, neto</v>
          </cell>
        </row>
        <row r="463">
          <cell r="B463" t="str">
            <v>120103020610</v>
          </cell>
          <cell r="G463">
            <v>588012.29</v>
          </cell>
          <cell r="H463">
            <v>1656212.58</v>
          </cell>
          <cell r="I463">
            <v>2.3283064365386963E-10</v>
          </cell>
          <cell r="V463">
            <v>2.3283064365386963E-10</v>
          </cell>
          <cell r="X463" t="str">
            <v>Propiedades, planta y equipo, neto</v>
          </cell>
        </row>
        <row r="464">
          <cell r="B464" t="str">
            <v>12010303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1201030301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1201030302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1201030303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1201030304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1201030305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1201030306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1201030401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1201030402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1201030403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1201030404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1201030405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1201030406</v>
          </cell>
          <cell r="G477">
            <v>0</v>
          </cell>
          <cell r="H477">
            <v>0</v>
          </cell>
          <cell r="I477">
            <v>0</v>
          </cell>
          <cell r="V477">
            <v>0</v>
          </cell>
        </row>
        <row r="478">
          <cell r="B478" t="str">
            <v>120104</v>
          </cell>
          <cell r="G478">
            <v>-4614109.7</v>
          </cell>
          <cell r="H478">
            <v>-4740788.8400000008</v>
          </cell>
          <cell r="I478">
            <v>-9.3132257461547852E-10</v>
          </cell>
          <cell r="V478">
            <v>-9.3132257461547852E-10</v>
          </cell>
          <cell r="Y478" t="str">
            <v>Propiedades, planta y equipo, neto</v>
          </cell>
        </row>
        <row r="479">
          <cell r="B479" t="str">
            <v>12010401</v>
          </cell>
          <cell r="G479">
            <v>-1345012.7</v>
          </cell>
          <cell r="H479">
            <v>-1608713.5699999998</v>
          </cell>
          <cell r="I479">
            <v>4.6566128730773926E-10</v>
          </cell>
          <cell r="V479">
            <v>4.6566128730773926E-10</v>
          </cell>
        </row>
        <row r="480">
          <cell r="B480" t="str">
            <v>1201040101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1201040102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1201040103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1201040104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1201040105</v>
          </cell>
          <cell r="G484">
            <v>0</v>
          </cell>
          <cell r="H484">
            <v>0</v>
          </cell>
          <cell r="I484">
            <v>0</v>
          </cell>
          <cell r="V484">
            <v>0</v>
          </cell>
        </row>
        <row r="485">
          <cell r="B485" t="str">
            <v>1201040106</v>
          </cell>
          <cell r="G485">
            <v>-1345012.7</v>
          </cell>
          <cell r="H485">
            <v>-1608713.5699999998</v>
          </cell>
          <cell r="I485">
            <v>4.6566128730773926E-10</v>
          </cell>
          <cell r="V485">
            <v>4.6566128730773926E-10</v>
          </cell>
        </row>
        <row r="486">
          <cell r="B486" t="str">
            <v>120104010601</v>
          </cell>
          <cell r="G486">
            <v>-133813.9</v>
          </cell>
          <cell r="H486">
            <v>-161260.10000000009</v>
          </cell>
          <cell r="I486">
            <v>0</v>
          </cell>
          <cell r="V486">
            <v>0</v>
          </cell>
          <cell r="X486" t="str">
            <v>Propiedades, planta y equipo, neto</v>
          </cell>
        </row>
        <row r="487">
          <cell r="B487" t="str">
            <v>120104010602</v>
          </cell>
          <cell r="G487">
            <v>-207306.38</v>
          </cell>
          <cell r="H487">
            <v>-245857.55999999997</v>
          </cell>
          <cell r="I487">
            <v>-5.8207660913467407E-11</v>
          </cell>
          <cell r="V487">
            <v>-5.8207660913467407E-11</v>
          </cell>
          <cell r="X487" t="str">
            <v>Propiedades, planta y equipo, neto</v>
          </cell>
        </row>
        <row r="488">
          <cell r="B488" t="str">
            <v>120104010603</v>
          </cell>
          <cell r="G488">
            <v>-472979.15</v>
          </cell>
          <cell r="H488">
            <v>-564351.08000000019</v>
          </cell>
          <cell r="I488">
            <v>-2.3283064365386963E-10</v>
          </cell>
          <cell r="V488">
            <v>-2.3283064365386963E-10</v>
          </cell>
          <cell r="X488" t="str">
            <v>Propiedades, planta y equipo, neto</v>
          </cell>
        </row>
        <row r="489">
          <cell r="B489" t="str">
            <v>120104010604</v>
          </cell>
          <cell r="G489">
            <v>-402778.88</v>
          </cell>
          <cell r="H489">
            <v>-482852.73</v>
          </cell>
          <cell r="I489">
            <v>1.1641532182693481E-10</v>
          </cell>
          <cell r="V489">
            <v>1.1641532182693481E-10</v>
          </cell>
          <cell r="X489" t="str">
            <v>Propiedades, planta y equipo, neto</v>
          </cell>
        </row>
        <row r="490">
          <cell r="B490" t="str">
            <v>120104010605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120104010606</v>
          </cell>
          <cell r="G491">
            <v>0</v>
          </cell>
          <cell r="H491">
            <v>0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120104010607</v>
          </cell>
          <cell r="G492">
            <v>-95311.82</v>
          </cell>
          <cell r="H492">
            <v>-116638.48000000004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120104010608</v>
          </cell>
          <cell r="G493">
            <v>0</v>
          </cell>
          <cell r="H493">
            <v>0</v>
          </cell>
          <cell r="I493">
            <v>0</v>
          </cell>
          <cell r="V493">
            <v>0</v>
          </cell>
          <cell r="X493" t="str">
            <v>Propiedades, planta y equipo, neto</v>
          </cell>
        </row>
        <row r="494">
          <cell r="B494" t="str">
            <v>120104010609</v>
          </cell>
          <cell r="G494">
            <v>-251.69</v>
          </cell>
          <cell r="H494">
            <v>-279.17000000000019</v>
          </cell>
          <cell r="I494">
            <v>-3.979039320256561E-13</v>
          </cell>
          <cell r="V494">
            <v>-3.979039320256561E-13</v>
          </cell>
          <cell r="X494" t="str">
            <v>Propiedades, planta y equipo, neto</v>
          </cell>
        </row>
        <row r="495">
          <cell r="B495" t="str">
            <v>120104010610</v>
          </cell>
          <cell r="G495">
            <v>0</v>
          </cell>
          <cell r="H495">
            <v>0</v>
          </cell>
          <cell r="I495">
            <v>0</v>
          </cell>
          <cell r="V495">
            <v>0</v>
          </cell>
          <cell r="X495" t="str">
            <v>Propiedades, planta y equipo, neto</v>
          </cell>
        </row>
        <row r="496">
          <cell r="B496" t="str">
            <v>120104010611</v>
          </cell>
          <cell r="G496">
            <v>-13.72</v>
          </cell>
          <cell r="H496">
            <v>-17.079999999999998</v>
          </cell>
          <cell r="I496">
            <v>1.0658141036401503E-14</v>
          </cell>
          <cell r="V496">
            <v>1.0658141036401503E-14</v>
          </cell>
          <cell r="X496" t="str">
            <v>Propiedades, planta y equipo, neto</v>
          </cell>
        </row>
        <row r="497">
          <cell r="B497" t="str">
            <v>120104010612</v>
          </cell>
          <cell r="G497">
            <v>0</v>
          </cell>
          <cell r="H497">
            <v>0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120104010613</v>
          </cell>
          <cell r="G498">
            <v>-1712.74</v>
          </cell>
          <cell r="H498">
            <v>-1969.8900000000008</v>
          </cell>
          <cell r="I498">
            <v>0</v>
          </cell>
          <cell r="V498">
            <v>0</v>
          </cell>
          <cell r="X498" t="str">
            <v>Propiedades, planta y equipo, neto</v>
          </cell>
        </row>
        <row r="499">
          <cell r="B499" t="str">
            <v>120104010614</v>
          </cell>
          <cell r="G499">
            <v>-19519.37</v>
          </cell>
          <cell r="H499">
            <v>-22405.269999999986</v>
          </cell>
          <cell r="I499">
            <v>1.4551915228366852E-11</v>
          </cell>
          <cell r="V499">
            <v>1.4551915228366852E-11</v>
          </cell>
          <cell r="X499" t="str">
            <v>Propiedades, planta y equipo, neto</v>
          </cell>
        </row>
        <row r="500">
          <cell r="B500" t="str">
            <v>120104010615</v>
          </cell>
          <cell r="G500">
            <v>-11325.05</v>
          </cell>
          <cell r="H500">
            <v>-13082.210000000003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120104010616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120104010617</v>
          </cell>
          <cell r="G502">
            <v>0</v>
          </cell>
          <cell r="H502">
            <v>0</v>
          </cell>
          <cell r="I502">
            <v>0</v>
          </cell>
          <cell r="V502">
            <v>0</v>
          </cell>
          <cell r="X502" t="str">
            <v>Propiedades, planta y equipo, neto</v>
          </cell>
        </row>
        <row r="503">
          <cell r="B503" t="str">
            <v>12010402</v>
          </cell>
          <cell r="G503">
            <v>-3269097</v>
          </cell>
          <cell r="H503">
            <v>-3132075.2700000009</v>
          </cell>
          <cell r="I503">
            <v>-1.862645149230957E-9</v>
          </cell>
          <cell r="V503">
            <v>-1.862645149230957E-9</v>
          </cell>
        </row>
        <row r="504">
          <cell r="B504" t="str">
            <v>1201040201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1201040202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1201040203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1201040204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1201040205</v>
          </cell>
          <cell r="G508">
            <v>0</v>
          </cell>
          <cell r="H508">
            <v>0</v>
          </cell>
          <cell r="I508">
            <v>0</v>
          </cell>
          <cell r="V508">
            <v>0</v>
          </cell>
        </row>
        <row r="509">
          <cell r="B509" t="str">
            <v>1201040206</v>
          </cell>
          <cell r="G509">
            <v>-3269097</v>
          </cell>
          <cell r="H509">
            <v>-3132075.2700000009</v>
          </cell>
          <cell r="I509">
            <v>-1.862645149230957E-9</v>
          </cell>
          <cell r="V509">
            <v>-1.862645149230957E-9</v>
          </cell>
        </row>
        <row r="510">
          <cell r="B510" t="str">
            <v>120104020601</v>
          </cell>
          <cell r="G510">
            <v>-318655.88</v>
          </cell>
          <cell r="H510">
            <v>-349379.96999999986</v>
          </cell>
          <cell r="I510">
            <v>1.1641532182693481E-10</v>
          </cell>
          <cell r="V510">
            <v>1.1641532182693481E-10</v>
          </cell>
          <cell r="X510" t="str">
            <v>Propiedades, planta y equipo, neto</v>
          </cell>
        </row>
        <row r="511">
          <cell r="B511" t="str">
            <v>120104020602</v>
          </cell>
          <cell r="G511">
            <v>-636309.34</v>
          </cell>
          <cell r="H511">
            <v>-550171.32000000007</v>
          </cell>
          <cell r="I511">
            <v>-1.1641532182693481E-10</v>
          </cell>
          <cell r="V511">
            <v>-1.1641532182693481E-10</v>
          </cell>
          <cell r="X511" t="str">
            <v>Propiedades, planta y equipo, neto</v>
          </cell>
        </row>
        <row r="512">
          <cell r="B512" t="str">
            <v>120104020603</v>
          </cell>
          <cell r="G512">
            <v>-1188293.3799999999</v>
          </cell>
          <cell r="H512">
            <v>-1012624.0200000001</v>
          </cell>
          <cell r="I512">
            <v>-2.3283064365386963E-10</v>
          </cell>
          <cell r="V512">
            <v>-2.3283064365386963E-10</v>
          </cell>
          <cell r="X512" t="str">
            <v>Propiedades, planta y equipo, neto</v>
          </cell>
        </row>
        <row r="513">
          <cell r="B513" t="str">
            <v>120104020604</v>
          </cell>
          <cell r="G513">
            <v>0</v>
          </cell>
          <cell r="H513">
            <v>0</v>
          </cell>
          <cell r="I513">
            <v>0</v>
          </cell>
          <cell r="V513">
            <v>0</v>
          </cell>
          <cell r="X513" t="str">
            <v>Propiedades, planta y equipo, neto</v>
          </cell>
        </row>
        <row r="514">
          <cell r="B514" t="str">
            <v>120104020605</v>
          </cell>
          <cell r="G514">
            <v>-95819.64</v>
          </cell>
          <cell r="H514">
            <v>-104408.79000000001</v>
          </cell>
          <cell r="I514">
            <v>-2.9103830456733704E-11</v>
          </cell>
          <cell r="V514">
            <v>-2.9103830456733704E-11</v>
          </cell>
          <cell r="X514" t="str">
            <v>Propiedades, planta y equipo, neto</v>
          </cell>
        </row>
        <row r="515">
          <cell r="B515" t="str">
            <v>120104020606</v>
          </cell>
          <cell r="G515">
            <v>-3326.19</v>
          </cell>
          <cell r="H515">
            <v>-3326.19</v>
          </cell>
          <cell r="I515">
            <v>0</v>
          </cell>
          <cell r="V515">
            <v>0</v>
          </cell>
          <cell r="X515" t="str">
            <v>Propiedades, planta y equipo, neto</v>
          </cell>
        </row>
        <row r="516">
          <cell r="B516" t="str">
            <v>120104020607</v>
          </cell>
          <cell r="G516">
            <v>-175485.55</v>
          </cell>
          <cell r="H516">
            <v>-175382.36</v>
          </cell>
          <cell r="I516">
            <v>1.1641532182693481E-10</v>
          </cell>
          <cell r="V516">
            <v>1.1641532182693481E-10</v>
          </cell>
          <cell r="X516" t="str">
            <v>Propiedades, planta y equipo, neto</v>
          </cell>
        </row>
        <row r="517">
          <cell r="B517" t="str">
            <v>120104020608</v>
          </cell>
          <cell r="G517">
            <v>-111019.34</v>
          </cell>
          <cell r="H517">
            <v>-133211.03999999998</v>
          </cell>
          <cell r="I517">
            <v>5.8207660913467407E-11</v>
          </cell>
          <cell r="V517">
            <v>5.8207660913467407E-11</v>
          </cell>
          <cell r="X517" t="str">
            <v>Propiedades, planta y equipo, neto</v>
          </cell>
        </row>
        <row r="518">
          <cell r="B518" t="str">
            <v>120104020609</v>
          </cell>
          <cell r="G518">
            <v>-257546.19</v>
          </cell>
          <cell r="H518">
            <v>-270755.27</v>
          </cell>
          <cell r="I518">
            <v>-5.8207660913467407E-11</v>
          </cell>
          <cell r="V518">
            <v>-5.8207660913467407E-11</v>
          </cell>
          <cell r="X518" t="str">
            <v>Propiedades, planta y equipo, neto</v>
          </cell>
        </row>
        <row r="519">
          <cell r="B519" t="str">
            <v>120104020610</v>
          </cell>
          <cell r="G519">
            <v>-482641.49</v>
          </cell>
          <cell r="H519">
            <v>-532816.30999999994</v>
          </cell>
          <cell r="I519">
            <v>-1.1641532182693481E-10</v>
          </cell>
          <cell r="V519">
            <v>-1.1641532182693481E-10</v>
          </cell>
          <cell r="X519" t="str">
            <v>Propiedades, planta y equipo, neto</v>
          </cell>
        </row>
        <row r="520">
          <cell r="B520" t="str">
            <v>12010403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1201040301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1201040302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1201040303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1201040304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1201040305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1201040306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1201040401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1201040402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1201040403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1201040404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1201040405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1201040406</v>
          </cell>
          <cell r="G533">
            <v>0</v>
          </cell>
          <cell r="H533">
            <v>0</v>
          </cell>
          <cell r="I533">
            <v>0</v>
          </cell>
          <cell r="V533">
            <v>0</v>
          </cell>
        </row>
        <row r="534">
          <cell r="B534" t="str">
            <v>120105</v>
          </cell>
          <cell r="G534">
            <v>0</v>
          </cell>
          <cell r="H534">
            <v>0</v>
          </cell>
          <cell r="I534">
            <v>10574018.789999995</v>
          </cell>
          <cell r="V534">
            <v>10610252.409999995</v>
          </cell>
          <cell r="X534" t="str">
            <v>Activos por derecho de uso, neto</v>
          </cell>
        </row>
        <row r="535">
          <cell r="B535" t="str">
            <v>12010501</v>
          </cell>
          <cell r="G535">
            <v>0</v>
          </cell>
          <cell r="H535">
            <v>0</v>
          </cell>
          <cell r="I535">
            <v>8645782.459999999</v>
          </cell>
          <cell r="V535">
            <v>8682016.0799999982</v>
          </cell>
        </row>
        <row r="536">
          <cell r="B536" t="str">
            <v>1201050101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1201050102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1201050103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1201050104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1201050105</v>
          </cell>
          <cell r="G540">
            <v>0</v>
          </cell>
          <cell r="H540">
            <v>0</v>
          </cell>
          <cell r="I540">
            <v>0</v>
          </cell>
          <cell r="V540">
            <v>0</v>
          </cell>
        </row>
        <row r="541">
          <cell r="B541" t="str">
            <v>1201050106</v>
          </cell>
          <cell r="G541">
            <v>0</v>
          </cell>
          <cell r="H541">
            <v>0</v>
          </cell>
          <cell r="I541">
            <v>8645782.459999999</v>
          </cell>
          <cell r="V541">
            <v>8682016.0799999982</v>
          </cell>
        </row>
        <row r="542">
          <cell r="B542" t="str">
            <v>120105010601</v>
          </cell>
          <cell r="G542">
            <v>0</v>
          </cell>
        </row>
        <row r="543">
          <cell r="B543" t="str">
            <v>120105010602</v>
          </cell>
          <cell r="G543">
            <v>0</v>
          </cell>
          <cell r="I543">
            <v>8645782.459999999</v>
          </cell>
          <cell r="V543">
            <v>8682016.0799999982</v>
          </cell>
        </row>
        <row r="544">
          <cell r="B544" t="str">
            <v>120105010603</v>
          </cell>
          <cell r="G544">
            <v>0</v>
          </cell>
        </row>
        <row r="545">
          <cell r="B545" t="str">
            <v>120105010604</v>
          </cell>
          <cell r="G545">
            <v>0</v>
          </cell>
        </row>
        <row r="546">
          <cell r="B546" t="str">
            <v>120105010605</v>
          </cell>
          <cell r="G546">
            <v>0</v>
          </cell>
        </row>
        <row r="547">
          <cell r="B547" t="str">
            <v>120105010606</v>
          </cell>
          <cell r="G547">
            <v>0</v>
          </cell>
        </row>
        <row r="548">
          <cell r="B548" t="str">
            <v>120105010607</v>
          </cell>
          <cell r="G548">
            <v>0</v>
          </cell>
        </row>
        <row r="549">
          <cell r="B549" t="str">
            <v>120105010608</v>
          </cell>
          <cell r="G549">
            <v>0</v>
          </cell>
        </row>
        <row r="550">
          <cell r="B550" t="str">
            <v>120105010609</v>
          </cell>
          <cell r="G550">
            <v>0</v>
          </cell>
        </row>
        <row r="551">
          <cell r="B551" t="str">
            <v>120105010610</v>
          </cell>
          <cell r="G551">
            <v>0</v>
          </cell>
        </row>
        <row r="552">
          <cell r="B552" t="str">
            <v>120105010611</v>
          </cell>
          <cell r="G552">
            <v>0</v>
          </cell>
        </row>
        <row r="553">
          <cell r="B553" t="str">
            <v>120105010612</v>
          </cell>
          <cell r="G553">
            <v>0</v>
          </cell>
        </row>
        <row r="554">
          <cell r="B554" t="str">
            <v>120105010613</v>
          </cell>
          <cell r="G554">
            <v>0</v>
          </cell>
        </row>
        <row r="555">
          <cell r="B555" t="str">
            <v>120105010614</v>
          </cell>
          <cell r="G555">
            <v>0</v>
          </cell>
        </row>
        <row r="556">
          <cell r="B556" t="str">
            <v>120105010615</v>
          </cell>
          <cell r="G556">
            <v>0</v>
          </cell>
        </row>
        <row r="557">
          <cell r="B557" t="str">
            <v>120105010616</v>
          </cell>
          <cell r="G557">
            <v>0</v>
          </cell>
        </row>
        <row r="558">
          <cell r="B558" t="str">
            <v>120105010617</v>
          </cell>
          <cell r="G558">
            <v>0</v>
          </cell>
        </row>
        <row r="559">
          <cell r="B559" t="str">
            <v>12010502</v>
          </cell>
          <cell r="G559">
            <v>0</v>
          </cell>
          <cell r="H559">
            <v>0</v>
          </cell>
          <cell r="I559">
            <v>1928236.3299999998</v>
          </cell>
          <cell r="V559">
            <v>1928236.3299999998</v>
          </cell>
        </row>
        <row r="560">
          <cell r="B560" t="str">
            <v>1201050201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1201050202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1201050203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1201050204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1201050205</v>
          </cell>
          <cell r="G564">
            <v>0</v>
          </cell>
          <cell r="H564">
            <v>0</v>
          </cell>
          <cell r="I564">
            <v>0</v>
          </cell>
          <cell r="V564">
            <v>0</v>
          </cell>
        </row>
        <row r="565">
          <cell r="B565" t="str">
            <v>1201050206</v>
          </cell>
          <cell r="G565">
            <v>0</v>
          </cell>
          <cell r="H565">
            <v>0</v>
          </cell>
          <cell r="I565">
            <v>1928236.3299999998</v>
          </cell>
          <cell r="V565">
            <v>1928236.3299999998</v>
          </cell>
        </row>
        <row r="566">
          <cell r="B566" t="str">
            <v>120105020601</v>
          </cell>
          <cell r="G566">
            <v>0</v>
          </cell>
          <cell r="I566">
            <v>1143890.28</v>
          </cell>
          <cell r="V566">
            <v>1143890.28</v>
          </cell>
        </row>
        <row r="567">
          <cell r="B567" t="str">
            <v>120105020602</v>
          </cell>
          <cell r="G567">
            <v>0</v>
          </cell>
          <cell r="I567">
            <v>137003.29999999999</v>
          </cell>
          <cell r="V567">
            <v>137003.29999999999</v>
          </cell>
        </row>
        <row r="568">
          <cell r="B568" t="str">
            <v>120105020603</v>
          </cell>
          <cell r="G568">
            <v>0</v>
          </cell>
        </row>
        <row r="569">
          <cell r="B569" t="str">
            <v>120105020604</v>
          </cell>
          <cell r="G569">
            <v>0</v>
          </cell>
        </row>
        <row r="570">
          <cell r="B570" t="str">
            <v>120105020605</v>
          </cell>
          <cell r="G570">
            <v>0</v>
          </cell>
        </row>
        <row r="571">
          <cell r="B571" t="str">
            <v>120105020606</v>
          </cell>
          <cell r="G571">
            <v>0</v>
          </cell>
        </row>
        <row r="572">
          <cell r="B572" t="str">
            <v>120105020607</v>
          </cell>
          <cell r="G572">
            <v>0</v>
          </cell>
        </row>
        <row r="573">
          <cell r="B573" t="str">
            <v>120105020608</v>
          </cell>
          <cell r="G573">
            <v>0</v>
          </cell>
          <cell r="I573">
            <v>647342.75</v>
          </cell>
          <cell r="V573">
            <v>647342.75</v>
          </cell>
        </row>
        <row r="574">
          <cell r="B574" t="str">
            <v>120105020609</v>
          </cell>
          <cell r="G574">
            <v>0</v>
          </cell>
        </row>
        <row r="575">
          <cell r="B575" t="str">
            <v>120105020610</v>
          </cell>
          <cell r="G575">
            <v>0</v>
          </cell>
        </row>
        <row r="576">
          <cell r="B576" t="str">
            <v>120106</v>
          </cell>
          <cell r="G576">
            <v>0</v>
          </cell>
          <cell r="H576">
            <v>0</v>
          </cell>
          <cell r="I576">
            <v>-2778878.600000001</v>
          </cell>
          <cell r="V576">
            <v>-2942046.600000001</v>
          </cell>
          <cell r="X576" t="str">
            <v>Activos por derecho de uso, neto</v>
          </cell>
        </row>
        <row r="577">
          <cell r="B577" t="str">
            <v>12010601</v>
          </cell>
          <cell r="G577">
            <v>0</v>
          </cell>
          <cell r="H577">
            <v>0</v>
          </cell>
          <cell r="I577">
            <v>-1637587.2500000002</v>
          </cell>
          <cell r="V577">
            <v>-1735176.5500000003</v>
          </cell>
        </row>
        <row r="578">
          <cell r="B578" t="str">
            <v>1201060101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1201060102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1201060103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1201060104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1201060105</v>
          </cell>
          <cell r="G582">
            <v>0</v>
          </cell>
          <cell r="H582">
            <v>0</v>
          </cell>
          <cell r="I582">
            <v>0</v>
          </cell>
          <cell r="V582">
            <v>0</v>
          </cell>
        </row>
        <row r="583">
          <cell r="B583" t="str">
            <v>1201060106</v>
          </cell>
          <cell r="G583">
            <v>0</v>
          </cell>
          <cell r="H583">
            <v>0</v>
          </cell>
          <cell r="I583">
            <v>-1637587.2500000002</v>
          </cell>
          <cell r="V583">
            <v>-1735176.5500000003</v>
          </cell>
        </row>
        <row r="584">
          <cell r="B584" t="str">
            <v>120106010601</v>
          </cell>
          <cell r="G584">
            <v>0</v>
          </cell>
        </row>
        <row r="585">
          <cell r="B585" t="str">
            <v>120106010602</v>
          </cell>
          <cell r="G585">
            <v>0</v>
          </cell>
          <cell r="I585">
            <v>-1637587.2500000002</v>
          </cell>
          <cell r="V585">
            <v>-1735176.5500000003</v>
          </cell>
        </row>
        <row r="586">
          <cell r="B586" t="str">
            <v>120106010603</v>
          </cell>
          <cell r="G586">
            <v>0</v>
          </cell>
          <cell r="I586">
            <v>0</v>
          </cell>
          <cell r="V586">
            <v>0</v>
          </cell>
        </row>
        <row r="587">
          <cell r="B587" t="str">
            <v>120106010604</v>
          </cell>
          <cell r="G587">
            <v>0</v>
          </cell>
          <cell r="I587">
            <v>0</v>
          </cell>
          <cell r="V587">
            <v>0</v>
          </cell>
        </row>
        <row r="588">
          <cell r="B588" t="str">
            <v>120106010605</v>
          </cell>
          <cell r="G588">
            <v>0</v>
          </cell>
          <cell r="I588">
            <v>0</v>
          </cell>
          <cell r="V588">
            <v>0</v>
          </cell>
        </row>
        <row r="589">
          <cell r="B589" t="str">
            <v>120106010606</v>
          </cell>
          <cell r="G589">
            <v>0</v>
          </cell>
          <cell r="I589">
            <v>0</v>
          </cell>
          <cell r="V589">
            <v>0</v>
          </cell>
        </row>
        <row r="590">
          <cell r="B590" t="str">
            <v>120106010607</v>
          </cell>
          <cell r="G590">
            <v>0</v>
          </cell>
          <cell r="I590">
            <v>0</v>
          </cell>
          <cell r="V590">
            <v>0</v>
          </cell>
        </row>
        <row r="591">
          <cell r="B591" t="str">
            <v>120106010608</v>
          </cell>
          <cell r="G591">
            <v>0</v>
          </cell>
          <cell r="I591">
            <v>0</v>
          </cell>
          <cell r="V591">
            <v>0</v>
          </cell>
        </row>
        <row r="592">
          <cell r="B592" t="str">
            <v>120106010609</v>
          </cell>
          <cell r="G592">
            <v>0</v>
          </cell>
          <cell r="I592">
            <v>0</v>
          </cell>
          <cell r="V592">
            <v>0</v>
          </cell>
        </row>
        <row r="593">
          <cell r="B593" t="str">
            <v>120106010610</v>
          </cell>
          <cell r="G593">
            <v>0</v>
          </cell>
          <cell r="I593">
            <v>0</v>
          </cell>
          <cell r="V593">
            <v>0</v>
          </cell>
        </row>
        <row r="594">
          <cell r="B594" t="str">
            <v>120106010611</v>
          </cell>
          <cell r="G594">
            <v>0</v>
          </cell>
          <cell r="I594">
            <v>0</v>
          </cell>
          <cell r="V594">
            <v>0</v>
          </cell>
        </row>
        <row r="595">
          <cell r="B595" t="str">
            <v>120106010612</v>
          </cell>
          <cell r="G595">
            <v>0</v>
          </cell>
          <cell r="I595">
            <v>0</v>
          </cell>
          <cell r="V595">
            <v>0</v>
          </cell>
        </row>
        <row r="596">
          <cell r="B596" t="str">
            <v>120106010613</v>
          </cell>
          <cell r="G596">
            <v>0</v>
          </cell>
          <cell r="I596">
            <v>0</v>
          </cell>
          <cell r="V596">
            <v>0</v>
          </cell>
        </row>
        <row r="597">
          <cell r="B597" t="str">
            <v>120106010614</v>
          </cell>
          <cell r="G597">
            <v>0</v>
          </cell>
          <cell r="I597">
            <v>0</v>
          </cell>
          <cell r="V597">
            <v>0</v>
          </cell>
        </row>
        <row r="598">
          <cell r="B598" t="str">
            <v>120106010615</v>
          </cell>
          <cell r="G598">
            <v>0</v>
          </cell>
          <cell r="I598">
            <v>0</v>
          </cell>
          <cell r="V598">
            <v>0</v>
          </cell>
        </row>
        <row r="599">
          <cell r="B599" t="str">
            <v>120106010616</v>
          </cell>
          <cell r="G599">
            <v>0</v>
          </cell>
          <cell r="I599">
            <v>0</v>
          </cell>
          <cell r="V599">
            <v>0</v>
          </cell>
        </row>
        <row r="600">
          <cell r="B600" t="str">
            <v>120106010617</v>
          </cell>
          <cell r="G600">
            <v>0</v>
          </cell>
          <cell r="I600">
            <v>0</v>
          </cell>
          <cell r="V600">
            <v>0</v>
          </cell>
        </row>
        <row r="601">
          <cell r="B601" t="str">
            <v>12010602</v>
          </cell>
          <cell r="G601">
            <v>0</v>
          </cell>
          <cell r="H601">
            <v>0</v>
          </cell>
          <cell r="I601">
            <v>-1141291.3499999996</v>
          </cell>
          <cell r="V601">
            <v>-1206870.0499999998</v>
          </cell>
        </row>
        <row r="602">
          <cell r="B602" t="str">
            <v>1201060201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1201060202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1201060203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1201060204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1201060205</v>
          </cell>
          <cell r="G606">
            <v>0</v>
          </cell>
          <cell r="H606">
            <v>0</v>
          </cell>
          <cell r="I606">
            <v>0</v>
          </cell>
          <cell r="V606">
            <v>0</v>
          </cell>
        </row>
        <row r="607">
          <cell r="B607" t="str">
            <v>1201060206</v>
          </cell>
          <cell r="G607">
            <v>0</v>
          </cell>
          <cell r="H607">
            <v>0</v>
          </cell>
          <cell r="I607">
            <v>-1141291.3499999996</v>
          </cell>
          <cell r="V607">
            <v>-1206870.0499999998</v>
          </cell>
        </row>
        <row r="608">
          <cell r="B608" t="str">
            <v>120106020601</v>
          </cell>
          <cell r="G608">
            <v>0</v>
          </cell>
          <cell r="I608">
            <v>-677128.92000000016</v>
          </cell>
          <cell r="V608">
            <v>-716025.66000000015</v>
          </cell>
        </row>
        <row r="609">
          <cell r="B609" t="str">
            <v>120106020602</v>
          </cell>
          <cell r="G609">
            <v>0</v>
          </cell>
          <cell r="I609">
            <v>-77615.209999999977</v>
          </cell>
          <cell r="V609">
            <v>-82564.209999999977</v>
          </cell>
        </row>
        <row r="610">
          <cell r="B610" t="str">
            <v>120106020603</v>
          </cell>
          <cell r="G610">
            <v>0</v>
          </cell>
        </row>
        <row r="611">
          <cell r="B611" t="str">
            <v>120106020604</v>
          </cell>
          <cell r="G611">
            <v>0</v>
          </cell>
        </row>
        <row r="612">
          <cell r="B612" t="str">
            <v>120106020605</v>
          </cell>
          <cell r="G612">
            <v>0</v>
          </cell>
        </row>
        <row r="613">
          <cell r="B613" t="str">
            <v>120106020606</v>
          </cell>
          <cell r="G613">
            <v>0</v>
          </cell>
        </row>
        <row r="614">
          <cell r="B614" t="str">
            <v>120106020607</v>
          </cell>
          <cell r="G614">
            <v>0</v>
          </cell>
        </row>
        <row r="615">
          <cell r="B615" t="str">
            <v>120106020608</v>
          </cell>
          <cell r="G615">
            <v>0</v>
          </cell>
          <cell r="I615">
            <v>-386547.22000000015</v>
          </cell>
          <cell r="V615">
            <v>-408280.18000000011</v>
          </cell>
        </row>
        <row r="616">
          <cell r="B616" t="str">
            <v>120106020609</v>
          </cell>
          <cell r="G616">
            <v>0</v>
          </cell>
        </row>
        <row r="617">
          <cell r="B617" t="str">
            <v>120106020610</v>
          </cell>
          <cell r="G617">
            <v>0</v>
          </cell>
        </row>
        <row r="618">
          <cell r="B618" t="str">
            <v>120107</v>
          </cell>
          <cell r="G618">
            <v>4547418.2</v>
          </cell>
          <cell r="H618">
            <v>4547418.2</v>
          </cell>
          <cell r="I618">
            <v>4581736.620000001</v>
          </cell>
          <cell r="V618">
            <v>4581736.620000001</v>
          </cell>
          <cell r="Y618" t="str">
            <v>Propiedades, planta y equipo, neto</v>
          </cell>
        </row>
        <row r="619">
          <cell r="B619" t="str">
            <v>12010701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1201070101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1201070102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1201070103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1201070104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1201070105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1201070106</v>
          </cell>
          <cell r="G625">
            <v>0</v>
          </cell>
          <cell r="H625">
            <v>0</v>
          </cell>
          <cell r="I625">
            <v>0</v>
          </cell>
          <cell r="V625">
            <v>0</v>
          </cell>
        </row>
        <row r="626">
          <cell r="B626" t="str">
            <v>12010702</v>
          </cell>
          <cell r="G626">
            <v>4547418.2</v>
          </cell>
          <cell r="H626">
            <v>4547418.2</v>
          </cell>
          <cell r="I626">
            <v>4581736.620000001</v>
          </cell>
          <cell r="V626">
            <v>4581736.620000001</v>
          </cell>
        </row>
        <row r="627">
          <cell r="B627" t="str">
            <v>1201070201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1201070202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1201070203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1201070204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1201070205</v>
          </cell>
          <cell r="G631">
            <v>0</v>
          </cell>
          <cell r="H631">
            <v>0</v>
          </cell>
          <cell r="I631">
            <v>0</v>
          </cell>
          <cell r="V631">
            <v>0</v>
          </cell>
        </row>
        <row r="632">
          <cell r="B632" t="str">
            <v>1201070206</v>
          </cell>
          <cell r="G632">
            <v>4547418.2</v>
          </cell>
          <cell r="H632">
            <v>4547418.2</v>
          </cell>
          <cell r="I632">
            <v>4581736.620000001</v>
          </cell>
          <cell r="V632">
            <v>4581736.620000001</v>
          </cell>
          <cell r="X632" t="str">
            <v>Propiedades, planta y equipo, neto</v>
          </cell>
        </row>
        <row r="633">
          <cell r="B633" t="str">
            <v>12010703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1201070301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1201070302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1201070303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1201070304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1201070305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1201070306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1201070401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1201070402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1201070403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1201070404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1201070405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1201070406</v>
          </cell>
          <cell r="G646">
            <v>0</v>
          </cell>
          <cell r="H646">
            <v>0</v>
          </cell>
          <cell r="I646">
            <v>0</v>
          </cell>
          <cell r="V646">
            <v>0</v>
          </cell>
        </row>
        <row r="647">
          <cell r="B647" t="str">
            <v>120108</v>
          </cell>
          <cell r="G647">
            <v>3786124.76</v>
          </cell>
          <cell r="H647">
            <v>4401790.87</v>
          </cell>
          <cell r="I647">
            <v>0</v>
          </cell>
          <cell r="V647">
            <v>0</v>
          </cell>
          <cell r="Y647" t="str">
            <v>Propiedades, planta y equipo, neto</v>
          </cell>
        </row>
        <row r="648">
          <cell r="B648" t="str">
            <v>12010801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1201080101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1201080102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1201080103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1201080104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1201080105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1201080106</v>
          </cell>
          <cell r="G654">
            <v>0</v>
          </cell>
          <cell r="H654">
            <v>0</v>
          </cell>
          <cell r="I654">
            <v>0</v>
          </cell>
          <cell r="V654">
            <v>0</v>
          </cell>
        </row>
        <row r="655">
          <cell r="B655" t="str">
            <v>12010802</v>
          </cell>
          <cell r="G655">
            <v>3786124.76</v>
          </cell>
          <cell r="H655">
            <v>4401790.87</v>
          </cell>
          <cell r="I655">
            <v>0</v>
          </cell>
          <cell r="V655">
            <v>0</v>
          </cell>
        </row>
        <row r="656">
          <cell r="B656" t="str">
            <v>1201080201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1201080202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1201080203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1201080204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1201080205</v>
          </cell>
          <cell r="G660">
            <v>0</v>
          </cell>
          <cell r="H660">
            <v>0</v>
          </cell>
          <cell r="I660">
            <v>0</v>
          </cell>
          <cell r="V660">
            <v>0</v>
          </cell>
        </row>
        <row r="661">
          <cell r="B661" t="str">
            <v>1201080206</v>
          </cell>
          <cell r="G661">
            <v>3786124.76</v>
          </cell>
          <cell r="H661">
            <v>4401790.87</v>
          </cell>
          <cell r="I661">
            <v>0</v>
          </cell>
          <cell r="V661">
            <v>0</v>
          </cell>
          <cell r="X661" t="str">
            <v>Propiedades, planta y equipo, neto</v>
          </cell>
        </row>
        <row r="662">
          <cell r="B662" t="str">
            <v>12010803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1201080301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1201080302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1201080303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1201080304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1201080305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1201080306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1201080401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1201080402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1201080403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1201080404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1201080405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1201080406</v>
          </cell>
          <cell r="G675">
            <v>0</v>
          </cell>
          <cell r="H675">
            <v>0</v>
          </cell>
          <cell r="I675">
            <v>0</v>
          </cell>
          <cell r="V675">
            <v>0</v>
          </cell>
        </row>
        <row r="676">
          <cell r="B676" t="str">
            <v>120109</v>
          </cell>
          <cell r="G676">
            <v>6221699.5899999999</v>
          </cell>
          <cell r="H676">
            <v>3841756.4099999997</v>
          </cell>
          <cell r="I676">
            <v>11198841.75</v>
          </cell>
          <cell r="V676">
            <v>11442251.040000001</v>
          </cell>
        </row>
        <row r="677">
          <cell r="B677" t="str">
            <v>12010901</v>
          </cell>
          <cell r="G677">
            <v>3863962.68</v>
          </cell>
          <cell r="H677">
            <v>3242684.0000000009</v>
          </cell>
          <cell r="I677">
            <v>9368239.9100000001</v>
          </cell>
          <cell r="V677">
            <v>9844124.7800000012</v>
          </cell>
        </row>
        <row r="678">
          <cell r="B678" t="str">
            <v>1201090101</v>
          </cell>
          <cell r="G678">
            <v>3085537.93</v>
          </cell>
          <cell r="H678">
            <v>2533423.4300000006</v>
          </cell>
          <cell r="I678">
            <v>7842258.8400000008</v>
          </cell>
          <cell r="V678">
            <v>8038486.7600000016</v>
          </cell>
          <cell r="X678" t="str">
            <v>Propiedades, planta y equipo, neto</v>
          </cell>
        </row>
        <row r="679">
          <cell r="B679" t="str">
            <v>1201090102</v>
          </cell>
          <cell r="G679">
            <v>600333.25</v>
          </cell>
          <cell r="H679">
            <v>430214.44000000012</v>
          </cell>
          <cell r="I679">
            <v>786623.45000000007</v>
          </cell>
          <cell r="V679">
            <v>951075.81</v>
          </cell>
          <cell r="X679" t="str">
            <v>Deudores comerciales y otras cuentas por cobrar</v>
          </cell>
          <cell r="Y679" t="str">
            <v>Cuentas por cobrar a otros deudores</v>
          </cell>
        </row>
        <row r="680">
          <cell r="B680" t="str">
            <v>1201090103</v>
          </cell>
          <cell r="G680">
            <v>29549.74</v>
          </cell>
          <cell r="H680">
            <v>99138.929999999978</v>
          </cell>
          <cell r="I680">
            <v>480820.98</v>
          </cell>
          <cell r="V680">
            <v>526811.84</v>
          </cell>
          <cell r="X680" t="str">
            <v>Propiedades, planta y equipo, neto</v>
          </cell>
        </row>
        <row r="681">
          <cell r="B681" t="str">
            <v>1201090104</v>
          </cell>
          <cell r="G681">
            <v>148541.76000000001</v>
          </cell>
          <cell r="H681">
            <v>179907.20000000004</v>
          </cell>
          <cell r="I681">
            <v>258536.64000000013</v>
          </cell>
          <cell r="V681">
            <v>327750.37000000017</v>
          </cell>
          <cell r="X681" t="str">
            <v>Propiedades, planta y equipo, neto</v>
          </cell>
        </row>
        <row r="682">
          <cell r="B682" t="str">
            <v>12010902</v>
          </cell>
          <cell r="G682">
            <v>0</v>
          </cell>
          <cell r="H682">
            <v>0</v>
          </cell>
          <cell r="I682">
            <v>0</v>
          </cell>
          <cell r="V682">
            <v>0</v>
          </cell>
          <cell r="X682" t="str">
            <v>Propiedades, planta y equipo, neto</v>
          </cell>
        </row>
        <row r="683">
          <cell r="B683" t="str">
            <v>12010903</v>
          </cell>
          <cell r="G683">
            <v>2357736.91</v>
          </cell>
          <cell r="H683">
            <v>599072.41000000015</v>
          </cell>
          <cell r="I683">
            <v>1830601.8400000003</v>
          </cell>
          <cell r="V683">
            <v>1598126.2600000002</v>
          </cell>
          <cell r="X683" t="str">
            <v>Propiedades, planta y equipo, neto</v>
          </cell>
        </row>
        <row r="684">
          <cell r="B684" t="str">
            <v>120110</v>
          </cell>
          <cell r="G684">
            <v>3027457.55</v>
          </cell>
          <cell r="H684">
            <v>2911670.73</v>
          </cell>
          <cell r="I684">
            <v>4087983.47</v>
          </cell>
          <cell r="V684">
            <v>0</v>
          </cell>
          <cell r="Y684" t="str">
            <v>Propiedades, planta y equipo, neto</v>
          </cell>
        </row>
        <row r="685">
          <cell r="B685" t="str">
            <v>12011001</v>
          </cell>
          <cell r="G685">
            <v>3027457.55</v>
          </cell>
          <cell r="H685">
            <v>2911670.73</v>
          </cell>
          <cell r="I685">
            <v>4087983.47</v>
          </cell>
          <cell r="V685">
            <v>0</v>
          </cell>
          <cell r="X685" t="str">
            <v>Propiedades, planta y equipo, neto</v>
          </cell>
        </row>
        <row r="686">
          <cell r="B686" t="str">
            <v>1202</v>
          </cell>
          <cell r="G686">
            <v>1428557.28</v>
          </cell>
          <cell r="H686">
            <v>903510.40000000014</v>
          </cell>
          <cell r="I686">
            <v>888004.8400000002</v>
          </cell>
          <cell r="V686">
            <v>888004.8400000002</v>
          </cell>
        </row>
        <row r="687">
          <cell r="B687" t="str">
            <v>120201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Y687" t="str">
            <v>Inversiones en acciones cías. subsidiarias</v>
          </cell>
        </row>
        <row r="688">
          <cell r="B688" t="str">
            <v>12020101</v>
          </cell>
          <cell r="G688">
            <v>359999</v>
          </cell>
          <cell r="H688">
            <v>359999</v>
          </cell>
          <cell r="I688">
            <v>359999</v>
          </cell>
          <cell r="V688">
            <v>359999</v>
          </cell>
          <cell r="X688" t="str">
            <v>Inversiones en subsidiarias</v>
          </cell>
        </row>
        <row r="689">
          <cell r="B689" t="str">
            <v>120202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120203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X690" t="str">
            <v>Inversiones en subsidiarias</v>
          </cell>
        </row>
        <row r="691">
          <cell r="B691" t="str">
            <v>120204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Y691" t="str">
            <v>Reserva por servicio de deuda</v>
          </cell>
        </row>
        <row r="692">
          <cell r="B692" t="str">
            <v>12020401</v>
          </cell>
          <cell r="G692">
            <v>0</v>
          </cell>
          <cell r="H692">
            <v>0</v>
          </cell>
          <cell r="I692">
            <v>0</v>
          </cell>
          <cell r="V692">
            <v>0</v>
          </cell>
          <cell r="X692" t="str">
            <v>Reserva por servicio de deuda</v>
          </cell>
        </row>
        <row r="693">
          <cell r="B693" t="str">
            <v>120205</v>
          </cell>
          <cell r="G693">
            <v>1068558.28</v>
          </cell>
          <cell r="H693">
            <v>543511.40000000014</v>
          </cell>
          <cell r="I693">
            <v>528005.84000000032</v>
          </cell>
          <cell r="V693">
            <v>528005.84000000032</v>
          </cell>
          <cell r="Y693" t="str">
            <v xml:space="preserve"> Inversiones en acciones al costo</v>
          </cell>
        </row>
        <row r="694">
          <cell r="B694" t="str">
            <v>12020501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</row>
        <row r="695">
          <cell r="B695" t="str">
            <v>1202050101</v>
          </cell>
          <cell r="G695">
            <v>151992</v>
          </cell>
          <cell r="H695">
            <v>151992</v>
          </cell>
          <cell r="I695">
            <v>151992</v>
          </cell>
          <cell r="V695">
            <v>151992</v>
          </cell>
          <cell r="X695" t="str">
            <v>Otros activos financieros.</v>
          </cell>
          <cell r="Y695" t="str">
            <v>Inversiones en instrumentos de patrimonio</v>
          </cell>
        </row>
        <row r="696">
          <cell r="B696" t="str">
            <v>12020502</v>
          </cell>
          <cell r="G696">
            <v>916566.28</v>
          </cell>
          <cell r="H696">
            <v>391519.40000000014</v>
          </cell>
          <cell r="I696">
            <v>376013.8400000002</v>
          </cell>
          <cell r="V696">
            <v>376013.8400000002</v>
          </cell>
        </row>
        <row r="697">
          <cell r="B697" t="str">
            <v>1202050201</v>
          </cell>
          <cell r="G697">
            <v>916566.28</v>
          </cell>
          <cell r="H697">
            <v>391519.40000000014</v>
          </cell>
          <cell r="I697">
            <v>376013.8400000002</v>
          </cell>
          <cell r="V697">
            <v>376013.8400000002</v>
          </cell>
          <cell r="X697" t="str">
            <v>Otros activos financieros.</v>
          </cell>
          <cell r="Y697" t="str">
            <v>Inversiones en instrumentos de deuda</v>
          </cell>
        </row>
        <row r="698">
          <cell r="B698" t="str">
            <v>1203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12030101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12030102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12030103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120302</v>
          </cell>
          <cell r="G703">
            <v>0</v>
          </cell>
          <cell r="H703">
            <v>0</v>
          </cell>
          <cell r="I703">
            <v>0</v>
          </cell>
          <cell r="V703">
            <v>0</v>
          </cell>
        </row>
        <row r="704">
          <cell r="B704" t="str">
            <v>1204</v>
          </cell>
          <cell r="G704">
            <v>6509961.6100000003</v>
          </cell>
          <cell r="H704">
            <v>7947643.5299999993</v>
          </cell>
          <cell r="I704">
            <v>4092487.0100000012</v>
          </cell>
          <cell r="V704">
            <v>4090262.2200000011</v>
          </cell>
        </row>
        <row r="705">
          <cell r="B705" t="str">
            <v>120401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12040101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12040102</v>
          </cell>
          <cell r="G707">
            <v>0</v>
          </cell>
          <cell r="H707">
            <v>0</v>
          </cell>
          <cell r="I707">
            <v>0</v>
          </cell>
          <cell r="V707">
            <v>0</v>
          </cell>
        </row>
        <row r="708">
          <cell r="B708" t="str">
            <v>120402</v>
          </cell>
          <cell r="G708">
            <v>1574739.85</v>
          </cell>
          <cell r="H708">
            <v>1911294.88</v>
          </cell>
          <cell r="I708">
            <v>975424.91999999969</v>
          </cell>
          <cell r="V708">
            <v>1113957.2699999998</v>
          </cell>
          <cell r="Y708" t="str">
            <v>Activos intangibles, netos</v>
          </cell>
        </row>
        <row r="709">
          <cell r="B709" t="str">
            <v>12040201</v>
          </cell>
          <cell r="G709">
            <v>5534344.96</v>
          </cell>
          <cell r="H709">
            <v>6212335.0300000003</v>
          </cell>
          <cell r="I709">
            <v>6285401.379999999</v>
          </cell>
          <cell r="V709">
            <v>6485389.379999999</v>
          </cell>
          <cell r="X709" t="str">
            <v>Activos intangibles, netos</v>
          </cell>
        </row>
        <row r="710">
          <cell r="B710" t="str">
            <v>12040202</v>
          </cell>
          <cell r="G710">
            <v>-3959605.11</v>
          </cell>
          <cell r="H710">
            <v>-4301040.1500000004</v>
          </cell>
          <cell r="I710">
            <v>-5309976.4600000018</v>
          </cell>
          <cell r="V710">
            <v>-5371432.1100000013</v>
          </cell>
          <cell r="X710" t="str">
            <v>Activos intangibles, netos</v>
          </cell>
        </row>
        <row r="711">
          <cell r="B711" t="str">
            <v>12040203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12040204</v>
          </cell>
          <cell r="G712">
            <v>0</v>
          </cell>
          <cell r="H712">
            <v>0</v>
          </cell>
          <cell r="I712">
            <v>0</v>
          </cell>
          <cell r="V712">
            <v>0</v>
          </cell>
          <cell r="X712" t="str">
            <v>Activos intangibles, netos</v>
          </cell>
        </row>
        <row r="713">
          <cell r="B713" t="str">
            <v>120403</v>
          </cell>
          <cell r="G713">
            <v>4935221.76</v>
          </cell>
          <cell r="H713">
            <v>6036348.6499999985</v>
          </cell>
          <cell r="I713">
            <v>3117062.089999998</v>
          </cell>
          <cell r="V713">
            <v>2976304.9499999983</v>
          </cell>
          <cell r="Y713" t="str">
            <v>Activos intangibles, netos</v>
          </cell>
        </row>
        <row r="714">
          <cell r="B714" t="str">
            <v>12040301</v>
          </cell>
          <cell r="G714">
            <v>8088924.6600000001</v>
          </cell>
          <cell r="H714">
            <v>10003029.129999999</v>
          </cell>
          <cell r="I714">
            <v>9522217.0399999991</v>
          </cell>
          <cell r="V714">
            <v>9522217.0399999991</v>
          </cell>
          <cell r="X714" t="str">
            <v>Activos intangibles, netos</v>
          </cell>
        </row>
        <row r="715">
          <cell r="B715" t="str">
            <v>12040302</v>
          </cell>
          <cell r="G715">
            <v>-3153702.9</v>
          </cell>
          <cell r="H715">
            <v>-3966680.4800000009</v>
          </cell>
          <cell r="I715">
            <v>-6405154.950000003</v>
          </cell>
          <cell r="V715">
            <v>-6545912.0900000036</v>
          </cell>
          <cell r="X715" t="str">
            <v>Activos intangibles, netos</v>
          </cell>
        </row>
        <row r="716">
          <cell r="B716" t="str">
            <v>12040303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12040304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  <cell r="X717" t="str">
            <v>Activos intangibles, netos</v>
          </cell>
        </row>
        <row r="718">
          <cell r="B718" t="str">
            <v>120404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120409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12050101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12050102</v>
          </cell>
          <cell r="G723">
            <v>0</v>
          </cell>
          <cell r="H723">
            <v>0</v>
          </cell>
          <cell r="I723">
            <v>0</v>
          </cell>
          <cell r="V723">
            <v>0</v>
          </cell>
        </row>
        <row r="724">
          <cell r="B724" t="str">
            <v>1206</v>
          </cell>
          <cell r="G724">
            <v>746887.62</v>
          </cell>
          <cell r="H724">
            <v>643442.51</v>
          </cell>
          <cell r="I724">
            <v>313044.42000000004</v>
          </cell>
          <cell r="V724">
            <v>313044.42000000004</v>
          </cell>
        </row>
        <row r="725">
          <cell r="B725" t="str">
            <v>120601</v>
          </cell>
          <cell r="G725">
            <v>746887.62</v>
          </cell>
          <cell r="H725">
            <v>643442.51</v>
          </cell>
          <cell r="I725">
            <v>313044.42000000004</v>
          </cell>
          <cell r="V725">
            <v>313044.42000000004</v>
          </cell>
        </row>
        <row r="726">
          <cell r="B726" t="str">
            <v>12060101</v>
          </cell>
          <cell r="G726">
            <v>746887.62</v>
          </cell>
          <cell r="H726">
            <v>643442.51</v>
          </cell>
          <cell r="I726">
            <v>313044.42000000004</v>
          </cell>
          <cell r="V726">
            <v>313044.42000000004</v>
          </cell>
          <cell r="X726" t="str">
            <v>Deudores comerciales y otras cuentas por cobrar.</v>
          </cell>
          <cell r="Y726" t="str">
            <v>Cuentas por cobrar a clientes.</v>
          </cell>
        </row>
        <row r="727">
          <cell r="B727" t="str">
            <v>120602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120603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120701</v>
          </cell>
          <cell r="G730">
            <v>0</v>
          </cell>
          <cell r="H730">
            <v>0</v>
          </cell>
          <cell r="I730">
            <v>0</v>
          </cell>
          <cell r="V730">
            <v>0</v>
          </cell>
        </row>
        <row r="731">
          <cell r="B731" t="str">
            <v>1208</v>
          </cell>
          <cell r="G731">
            <v>17114.11</v>
          </cell>
          <cell r="H731">
            <v>18814.11</v>
          </cell>
          <cell r="I731">
            <v>40414.110000000044</v>
          </cell>
          <cell r="V731">
            <v>43914.110000000044</v>
          </cell>
          <cell r="Y731" t="str">
            <v>Documentos y cuentas por cobrar, neto</v>
          </cell>
        </row>
        <row r="732">
          <cell r="B732" t="str">
            <v>120801</v>
          </cell>
          <cell r="G732">
            <v>0</v>
          </cell>
          <cell r="H732">
            <v>0</v>
          </cell>
          <cell r="I732">
            <v>0</v>
          </cell>
          <cell r="V732">
            <v>0</v>
          </cell>
        </row>
        <row r="733">
          <cell r="B733" t="str">
            <v>120802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25919.71</v>
          </cell>
        </row>
        <row r="734">
          <cell r="B734" t="str">
            <v>12080201</v>
          </cell>
          <cell r="G734">
            <v>16119.71</v>
          </cell>
          <cell r="H734">
            <v>17819.71</v>
          </cell>
          <cell r="I734">
            <v>22419.71</v>
          </cell>
          <cell r="V734">
            <v>25919.71</v>
          </cell>
          <cell r="X734" t="str">
            <v>Deudores comerciales y otras cuentas por cobrar</v>
          </cell>
          <cell r="Y734" t="str">
            <v>Cuentas por cobrar a otros deudores</v>
          </cell>
        </row>
        <row r="735">
          <cell r="B735" t="str">
            <v>120803</v>
          </cell>
          <cell r="G735">
            <v>0</v>
          </cell>
          <cell r="H735">
            <v>0</v>
          </cell>
          <cell r="I735">
            <v>0</v>
          </cell>
          <cell r="V735">
            <v>0</v>
          </cell>
        </row>
        <row r="736">
          <cell r="B736" t="str">
            <v>120804</v>
          </cell>
          <cell r="G736">
            <v>994.4</v>
          </cell>
          <cell r="H736">
            <v>994.39999999999964</v>
          </cell>
          <cell r="I736">
            <v>17994.400000000081</v>
          </cell>
          <cell r="V736">
            <v>17994.400000000081</v>
          </cell>
        </row>
        <row r="737">
          <cell r="B737" t="str">
            <v>12080401</v>
          </cell>
          <cell r="G737">
            <v>994.4</v>
          </cell>
          <cell r="H737">
            <v>994.39999999999964</v>
          </cell>
          <cell r="I737">
            <v>17994.400000000081</v>
          </cell>
          <cell r="V737">
            <v>17994.400000000081</v>
          </cell>
          <cell r="X737" t="str">
            <v>Deudores comerciales y otras cuentas por cobrar</v>
          </cell>
          <cell r="Y737" t="str">
            <v>Cuentas por cobrar a otros deudores</v>
          </cell>
        </row>
        <row r="738">
          <cell r="B738" t="str">
            <v>1209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120901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121001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121002</v>
          </cell>
          <cell r="G742">
            <v>0</v>
          </cell>
          <cell r="H742">
            <v>0</v>
          </cell>
          <cell r="I742">
            <v>0</v>
          </cell>
          <cell r="V742">
            <v>0</v>
          </cell>
        </row>
        <row r="743">
          <cell r="B743" t="str">
            <v>1211</v>
          </cell>
          <cell r="G743">
            <v>643642.74</v>
          </cell>
          <cell r="H743">
            <v>446971.47000000003</v>
          </cell>
          <cell r="I743">
            <v>233038.32000000007</v>
          </cell>
          <cell r="V743">
            <v>233038.32000000007</v>
          </cell>
        </row>
        <row r="744">
          <cell r="B744" t="str">
            <v>121101</v>
          </cell>
          <cell r="G744">
            <v>0</v>
          </cell>
          <cell r="H744">
            <v>0</v>
          </cell>
          <cell r="I744">
            <v>0</v>
          </cell>
          <cell r="V744">
            <v>0</v>
          </cell>
        </row>
        <row r="745">
          <cell r="B745" t="str">
            <v>121102</v>
          </cell>
          <cell r="G745">
            <v>21665.439999999999</v>
          </cell>
          <cell r="H745">
            <v>24994.17</v>
          </cell>
          <cell r="I745">
            <v>11061.020000000004</v>
          </cell>
          <cell r="V745">
            <v>11061.020000000004</v>
          </cell>
          <cell r="Y745" t="str">
            <v>Cuentas por cobrar a largo plazo</v>
          </cell>
        </row>
        <row r="746">
          <cell r="B746" t="str">
            <v>12110201</v>
          </cell>
          <cell r="G746">
            <v>4144.1400000000003</v>
          </cell>
          <cell r="H746">
            <v>2120.71</v>
          </cell>
          <cell r="I746">
            <v>0</v>
          </cell>
          <cell r="V746">
            <v>0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12110202</v>
          </cell>
          <cell r="G747">
            <v>17521.3</v>
          </cell>
          <cell r="H747">
            <v>22873.46</v>
          </cell>
          <cell r="I747">
            <v>11061.020000000004</v>
          </cell>
          <cell r="V747">
            <v>11061.020000000004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12110203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  <cell r="X748" t="str">
            <v>Deudores comerciales y otras cuentas por cobrar.</v>
          </cell>
          <cell r="Y748" t="str">
            <v>Cuentas por cobrar a empleados.</v>
          </cell>
        </row>
        <row r="749">
          <cell r="B749" t="str">
            <v>121103</v>
          </cell>
          <cell r="G749">
            <v>0</v>
          </cell>
          <cell r="H749">
            <v>0</v>
          </cell>
          <cell r="I749">
            <v>0</v>
          </cell>
          <cell r="V749">
            <v>0</v>
          </cell>
        </row>
        <row r="750">
          <cell r="B750" t="str">
            <v>121104</v>
          </cell>
          <cell r="G750">
            <v>621977.30000000005</v>
          </cell>
          <cell r="H750">
            <v>421977.30000000005</v>
          </cell>
          <cell r="I750">
            <v>221977.30000000005</v>
          </cell>
          <cell r="V750">
            <v>221977.30000000005</v>
          </cell>
        </row>
        <row r="751">
          <cell r="B751" t="str">
            <v>12110401</v>
          </cell>
          <cell r="G751">
            <v>621977.30000000005</v>
          </cell>
          <cell r="H751">
            <v>421977.30000000005</v>
          </cell>
          <cell r="I751">
            <v>221977.30000000005</v>
          </cell>
          <cell r="V751">
            <v>221977.30000000005</v>
          </cell>
          <cell r="X751" t="str">
            <v>Deudores comerciales y otras cuentas por cobrar.</v>
          </cell>
          <cell r="Y751" t="str">
            <v>Cuentas por cobrar - partes relacionadas.</v>
          </cell>
        </row>
        <row r="752">
          <cell r="B752" t="str">
            <v>121105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Y752" t="str">
            <v>Préstamos por cobrar a partes relacionadas</v>
          </cell>
        </row>
        <row r="753">
          <cell r="B753" t="str">
            <v>12110501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  <cell r="X753" t="str">
            <v>Deudores comerciales y otras cuentas por cobrar.</v>
          </cell>
          <cell r="Y753" t="str">
            <v>Cuentas por cobrar - partes relacionadas.</v>
          </cell>
        </row>
        <row r="754">
          <cell r="B754" t="str">
            <v>1212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121201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</row>
        <row r="757">
          <cell r="B757" t="str">
            <v>12120201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Deudores comerciales y otras cuentas por cobrar</v>
          </cell>
          <cell r="Y757" t="str">
            <v>Otras cuentas por cobrar</v>
          </cell>
        </row>
        <row r="758">
          <cell r="B758" t="str">
            <v>121203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  <cell r="X758" t="str">
            <v>Otros activos</v>
          </cell>
          <cell r="Y758" t="str">
            <v>Costos compensados con prestamos a corto y Largo Plazo</v>
          </cell>
        </row>
        <row r="759">
          <cell r="B759" t="str">
            <v>12120301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12120302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12120303</v>
          </cell>
          <cell r="G761">
            <v>0</v>
          </cell>
          <cell r="H761">
            <v>0</v>
          </cell>
          <cell r="I761">
            <v>0</v>
          </cell>
          <cell r="V761">
            <v>0</v>
          </cell>
        </row>
        <row r="762">
          <cell r="B762" t="str">
            <v>1213</v>
          </cell>
          <cell r="G762">
            <v>0</v>
          </cell>
          <cell r="H762">
            <v>0</v>
          </cell>
          <cell r="I762">
            <v>0</v>
          </cell>
          <cell r="V762">
            <v>4148166.6900000004</v>
          </cell>
          <cell r="Y762" t="str">
            <v>Activo por impuesto sobre la renta diferido</v>
          </cell>
        </row>
        <row r="763">
          <cell r="B763" t="str">
            <v>121301</v>
          </cell>
          <cell r="G763">
            <v>0</v>
          </cell>
          <cell r="H763">
            <v>0</v>
          </cell>
          <cell r="I763">
            <v>0</v>
          </cell>
          <cell r="V763">
            <v>4148166.6900000004</v>
          </cell>
        </row>
        <row r="764">
          <cell r="B764" t="str">
            <v>12130101</v>
          </cell>
          <cell r="G764">
            <v>0</v>
          </cell>
          <cell r="H764">
            <v>0</v>
          </cell>
          <cell r="I764">
            <v>0</v>
          </cell>
          <cell r="V764">
            <v>417503.52</v>
          </cell>
          <cell r="X764" t="str">
            <v>Activo por impuesto sobre la renta diferido</v>
          </cell>
        </row>
        <row r="765">
          <cell r="B765" t="str">
            <v>12130106</v>
          </cell>
          <cell r="I765">
            <v>0</v>
          </cell>
          <cell r="V765">
            <v>181998.97</v>
          </cell>
          <cell r="X765" t="str">
            <v>Activo por impuesto sobre la renta diferido</v>
          </cell>
        </row>
        <row r="766">
          <cell r="B766" t="str">
            <v>12130107</v>
          </cell>
          <cell r="I766">
            <v>0</v>
          </cell>
          <cell r="V766">
            <v>2521325.17</v>
          </cell>
          <cell r="X766" t="str">
            <v>Activo por impuesto sobre la renta diferido</v>
          </cell>
        </row>
        <row r="767">
          <cell r="B767" t="str">
            <v>12130108</v>
          </cell>
          <cell r="I767">
            <v>0</v>
          </cell>
          <cell r="V767">
            <v>967276.80999999994</v>
          </cell>
          <cell r="X767" t="str">
            <v>Activo por impuesto sobre la renta diferido</v>
          </cell>
        </row>
        <row r="768">
          <cell r="B768" t="str">
            <v>12130109</v>
          </cell>
          <cell r="I768">
            <v>0</v>
          </cell>
          <cell r="V768">
            <v>55405.81</v>
          </cell>
          <cell r="X768" t="str">
            <v>Activo por impuesto sobre la renta diferido</v>
          </cell>
        </row>
        <row r="769">
          <cell r="B769" t="str">
            <v>12130110</v>
          </cell>
          <cell r="I769">
            <v>1.5631940186722204E-13</v>
          </cell>
          <cell r="V769">
            <v>912.10000000000014</v>
          </cell>
          <cell r="X769" t="str">
            <v>Activo por impuesto sobre la renta diferido</v>
          </cell>
        </row>
        <row r="770">
          <cell r="B770" t="str">
            <v>12130111</v>
          </cell>
          <cell r="I770">
            <v>0</v>
          </cell>
          <cell r="V770">
            <v>3744.31</v>
          </cell>
          <cell r="X770" t="str">
            <v>Activo por impuesto sobre la renta diferido</v>
          </cell>
        </row>
        <row r="771">
          <cell r="B771" t="str">
            <v>2</v>
          </cell>
          <cell r="G771">
            <v>-118832910.94</v>
          </cell>
          <cell r="H771">
            <v>-137787521.24999997</v>
          </cell>
          <cell r="I771">
            <v>-151260667.57999998</v>
          </cell>
          <cell r="V771">
            <v>-156654446.93999997</v>
          </cell>
        </row>
        <row r="772">
          <cell r="B772" t="str">
            <v>21</v>
          </cell>
          <cell r="G772">
            <v>-47551901.770000003</v>
          </cell>
          <cell r="H772">
            <v>-59457390.960000001</v>
          </cell>
          <cell r="I772">
            <v>-70794834.620000035</v>
          </cell>
          <cell r="V772">
            <v>-72794349.39000003</v>
          </cell>
        </row>
        <row r="773">
          <cell r="B773" t="str">
            <v>2101</v>
          </cell>
          <cell r="G773">
            <v>-5141141.5999999996</v>
          </cell>
          <cell r="H773">
            <v>-8888945.5099999979</v>
          </cell>
          <cell r="I773">
            <v>-5917094.5099999998</v>
          </cell>
          <cell r="V773">
            <v>-5999743.6200000001</v>
          </cell>
        </row>
        <row r="774">
          <cell r="B774" t="str">
            <v>210101</v>
          </cell>
          <cell r="G774">
            <v>-1141141.6000000001</v>
          </cell>
          <cell r="H774">
            <v>-388945.51</v>
          </cell>
          <cell r="I774">
            <v>-825151.31</v>
          </cell>
          <cell r="V774">
            <v>-1150321.58</v>
          </cell>
          <cell r="X774" t="str">
            <v>Créditos y préstamos</v>
          </cell>
          <cell r="Y774" t="str">
            <v>Sobregiros</v>
          </cell>
        </row>
        <row r="775">
          <cell r="B775" t="str">
            <v>210102</v>
          </cell>
          <cell r="G775">
            <v>-4000000</v>
          </cell>
          <cell r="H775">
            <v>-4000000</v>
          </cell>
          <cell r="I775">
            <v>-5091943.2000000011</v>
          </cell>
          <cell r="V775">
            <v>-4849422.040000001</v>
          </cell>
          <cell r="Y775" t="str">
            <v>Porción circulante de préstamos bancarios</v>
          </cell>
        </row>
        <row r="776">
          <cell r="B776" t="str">
            <v>21010201</v>
          </cell>
          <cell r="G776">
            <v>0</v>
          </cell>
          <cell r="H776">
            <v>0</v>
          </cell>
          <cell r="I776">
            <v>0</v>
          </cell>
          <cell r="V776">
            <v>0</v>
          </cell>
        </row>
        <row r="777">
          <cell r="B777" t="str">
            <v>21010202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  <cell r="X777" t="str">
            <v>Créditos y préstamos</v>
          </cell>
          <cell r="Y777" t="str">
            <v>Préstamos Bancarios</v>
          </cell>
        </row>
        <row r="778">
          <cell r="B778" t="str">
            <v>21010203</v>
          </cell>
          <cell r="G778">
            <v>0</v>
          </cell>
          <cell r="H778">
            <v>0</v>
          </cell>
          <cell r="I778">
            <v>0</v>
          </cell>
          <cell r="V778">
            <v>0</v>
          </cell>
        </row>
        <row r="779">
          <cell r="B779" t="str">
            <v>21010204</v>
          </cell>
          <cell r="G779">
            <v>-4000000</v>
          </cell>
          <cell r="H779">
            <v>-4000000</v>
          </cell>
          <cell r="I779">
            <v>-5091943.2000000011</v>
          </cell>
          <cell r="V779">
            <v>-4849422.040000001</v>
          </cell>
          <cell r="X779" t="str">
            <v>Créditos y préstamos</v>
          </cell>
          <cell r="Y779" t="str">
            <v>Préstamos Bancarios</v>
          </cell>
        </row>
        <row r="780">
          <cell r="B780" t="str">
            <v>210103</v>
          </cell>
          <cell r="G780">
            <v>0</v>
          </cell>
          <cell r="H780">
            <v>0</v>
          </cell>
          <cell r="I780">
            <v>0</v>
          </cell>
          <cell r="V780">
            <v>0</v>
          </cell>
        </row>
        <row r="781">
          <cell r="B781" t="str">
            <v>210104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</row>
        <row r="782">
          <cell r="B782" t="str">
            <v>21010401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  <cell r="X782" t="str">
            <v>Financiamiento por Operaciones de Reporto</v>
          </cell>
          <cell r="Y782" t="str">
            <v>Financiamiento por Operaciones de Reporto</v>
          </cell>
        </row>
        <row r="783">
          <cell r="B783" t="str">
            <v>210105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</row>
        <row r="784">
          <cell r="B784" t="str">
            <v>21010501</v>
          </cell>
          <cell r="G784">
            <v>0</v>
          </cell>
          <cell r="H784">
            <v>0</v>
          </cell>
          <cell r="I784">
            <v>0</v>
          </cell>
          <cell r="V784">
            <v>0</v>
          </cell>
          <cell r="X784" t="str">
            <v>Créditos y préstamos</v>
          </cell>
          <cell r="Y784" t="str">
            <v>Títulos de emisión propia</v>
          </cell>
        </row>
        <row r="785">
          <cell r="B785" t="str">
            <v>210106</v>
          </cell>
          <cell r="G785">
            <v>0</v>
          </cell>
          <cell r="H785">
            <v>-4500000</v>
          </cell>
          <cell r="I785">
            <v>-2.3283064365386963E-10</v>
          </cell>
          <cell r="V785">
            <v>-2.3283064365386963E-10</v>
          </cell>
        </row>
        <row r="786">
          <cell r="B786" t="str">
            <v>21010601</v>
          </cell>
          <cell r="G786">
            <v>0</v>
          </cell>
          <cell r="H786">
            <v>-4500000</v>
          </cell>
          <cell r="I786">
            <v>-2.3283064365386963E-10</v>
          </cell>
          <cell r="V786">
            <v>-2.3283064365386963E-10</v>
          </cell>
          <cell r="X786" t="str">
            <v>Créditos y préstamos</v>
          </cell>
          <cell r="Y786" t="str">
            <v>Líneas de crédito rotativas</v>
          </cell>
        </row>
        <row r="787">
          <cell r="B787" t="str">
            <v>2102</v>
          </cell>
          <cell r="G787">
            <v>-34368516.369999997</v>
          </cell>
          <cell r="H787">
            <v>-43244464.769999996</v>
          </cell>
          <cell r="I787">
            <v>-54305481.73999998</v>
          </cell>
          <cell r="V787">
            <v>-56375742.209999979</v>
          </cell>
        </row>
        <row r="788">
          <cell r="B788" t="str">
            <v>210201</v>
          </cell>
          <cell r="G788">
            <v>-9851420.7200000007</v>
          </cell>
          <cell r="H788">
            <v>-16429072.660000004</v>
          </cell>
          <cell r="I788">
            <v>-23672677.530000001</v>
          </cell>
          <cell r="V788">
            <v>-25222304.91</v>
          </cell>
          <cell r="X788" t="str">
            <v>Cuentas por pagar a Proveedores de energía</v>
          </cell>
        </row>
        <row r="789">
          <cell r="B789" t="str">
            <v>210202</v>
          </cell>
          <cell r="G789">
            <v>-18878008.859999999</v>
          </cell>
          <cell r="H789">
            <v>-18952282.160000004</v>
          </cell>
          <cell r="I789">
            <v>-21244234.280000005</v>
          </cell>
          <cell r="V789">
            <v>-22022603.100000005</v>
          </cell>
          <cell r="X789" t="str">
            <v>Cuentas por pagar a Proveedores de energía</v>
          </cell>
        </row>
        <row r="790">
          <cell r="B790" t="str">
            <v>210203</v>
          </cell>
          <cell r="G790">
            <v>-627403.80000000005</v>
          </cell>
          <cell r="H790">
            <v>-1015725.8200000002</v>
          </cell>
          <cell r="I790">
            <v>-621617.41000000015</v>
          </cell>
          <cell r="V790">
            <v>-919619.36000000022</v>
          </cell>
          <cell r="Y790" t="str">
            <v>Gastos acumulados por pagar</v>
          </cell>
        </row>
        <row r="791">
          <cell r="B791" t="str">
            <v>21020301</v>
          </cell>
          <cell r="G791">
            <v>-593557.24</v>
          </cell>
          <cell r="H791">
            <v>-980112.87</v>
          </cell>
          <cell r="I791">
            <v>-605848.80999999982</v>
          </cell>
          <cell r="V791">
            <v>-885121.47999999986</v>
          </cell>
          <cell r="X791" t="str">
            <v>Acreedores y otras cuentas por pagar</v>
          </cell>
        </row>
        <row r="792">
          <cell r="B792" t="str">
            <v>2102030101</v>
          </cell>
          <cell r="G792">
            <v>-118644.5</v>
          </cell>
          <cell r="H792">
            <v>-189928.49</v>
          </cell>
          <cell r="I792">
            <v>-227338.37000000005</v>
          </cell>
          <cell r="V792">
            <v>-260182.07000000004</v>
          </cell>
          <cell r="Y792" t="str">
            <v>Fondos ajenos en custodia</v>
          </cell>
        </row>
        <row r="793">
          <cell r="B793" t="str">
            <v>2102030102</v>
          </cell>
          <cell r="G793">
            <v>-156500.76999999999</v>
          </cell>
          <cell r="H793">
            <v>-382963.08999999997</v>
          </cell>
          <cell r="I793">
            <v>-195995.39000000004</v>
          </cell>
          <cell r="V793">
            <v>-269489.39000000007</v>
          </cell>
          <cell r="Y793" t="str">
            <v>Fondos ajenos en custodia</v>
          </cell>
        </row>
        <row r="794">
          <cell r="B794" t="str">
            <v>2102030103</v>
          </cell>
          <cell r="G794">
            <v>-50625.88</v>
          </cell>
          <cell r="H794">
            <v>-60907.609999999986</v>
          </cell>
          <cell r="I794">
            <v>-34167.589999999982</v>
          </cell>
          <cell r="V794">
            <v>-64900.279999999977</v>
          </cell>
          <cell r="Y794" t="str">
            <v>Fondos ajenos en custodia</v>
          </cell>
        </row>
        <row r="795">
          <cell r="B795" t="str">
            <v>2102030104</v>
          </cell>
          <cell r="G795">
            <v>-6514.89</v>
          </cell>
          <cell r="H795">
            <v>-9.0949470177292824E-13</v>
          </cell>
          <cell r="I795">
            <v>-9.0949470177292824E-13</v>
          </cell>
          <cell r="V795">
            <v>-9.0949470177292824E-13</v>
          </cell>
          <cell r="Y795" t="str">
            <v>Fondos ajenos en custodia</v>
          </cell>
        </row>
        <row r="796">
          <cell r="B796" t="str">
            <v>2102030105</v>
          </cell>
          <cell r="G796">
            <v>-18885.509999999998</v>
          </cell>
          <cell r="H796">
            <v>-51225.73</v>
          </cell>
          <cell r="I796">
            <v>-5819.4899999999961</v>
          </cell>
          <cell r="V796">
            <v>-14020.499999999996</v>
          </cell>
          <cell r="Y796" t="str">
            <v>Fondos ajenos en custodia</v>
          </cell>
        </row>
        <row r="797">
          <cell r="B797" t="str">
            <v>2102030106</v>
          </cell>
          <cell r="G797">
            <v>-10290.93</v>
          </cell>
          <cell r="H797">
            <v>-12196.430000000002</v>
          </cell>
          <cell r="I797">
            <v>-5245.100000000004</v>
          </cell>
          <cell r="V797">
            <v>-8552.2800000000043</v>
          </cell>
          <cell r="Y797" t="str">
            <v>Fondos ajenos en custodia</v>
          </cell>
        </row>
        <row r="798">
          <cell r="B798" t="str">
            <v>2102030107</v>
          </cell>
          <cell r="G798">
            <v>-44731.89</v>
          </cell>
          <cell r="H798">
            <v>-53489.799999999996</v>
          </cell>
          <cell r="I798">
            <v>-5533.8800000000047</v>
          </cell>
          <cell r="V798">
            <v>-69058.53</v>
          </cell>
          <cell r="Y798" t="str">
            <v>Fondos ajenos en custodia</v>
          </cell>
        </row>
        <row r="799">
          <cell r="B799" t="str">
            <v>2102030108</v>
          </cell>
          <cell r="G799">
            <v>-3584.26</v>
          </cell>
          <cell r="H799">
            <v>-5808.7099999999991</v>
          </cell>
          <cell r="I799">
            <v>-4209.92</v>
          </cell>
          <cell r="V799">
            <v>-4520.0899999999992</v>
          </cell>
          <cell r="Y799" t="str">
            <v>Fondos ajenos en custodia</v>
          </cell>
        </row>
        <row r="800">
          <cell r="B800" t="str">
            <v>2102030109</v>
          </cell>
          <cell r="G800">
            <v>-606.4</v>
          </cell>
          <cell r="H800">
            <v>-903.52</v>
          </cell>
          <cell r="I800">
            <v>-539.03999999999974</v>
          </cell>
          <cell r="V800">
            <v>-489.47999999999979</v>
          </cell>
          <cell r="Y800" t="str">
            <v>Fondos ajenos en custodia</v>
          </cell>
        </row>
        <row r="801">
          <cell r="B801" t="str">
            <v>2102030110</v>
          </cell>
          <cell r="G801">
            <v>-10457.42</v>
          </cell>
          <cell r="H801">
            <v>-10489.019999999999</v>
          </cell>
          <cell r="I801">
            <v>-3412.6899999999969</v>
          </cell>
          <cell r="V801">
            <v>-8903.3199999999961</v>
          </cell>
          <cell r="Y801" t="str">
            <v>Fondos ajenos en custodia</v>
          </cell>
        </row>
        <row r="802">
          <cell r="B802" t="str">
            <v>2102030111</v>
          </cell>
          <cell r="G802">
            <v>-15025.04</v>
          </cell>
          <cell r="H802">
            <v>-15296.25</v>
          </cell>
          <cell r="I802">
            <v>-11520.390000000003</v>
          </cell>
          <cell r="V802">
            <v>-15702.770000000004</v>
          </cell>
          <cell r="Y802" t="str">
            <v>Fondos ajenos en custodia</v>
          </cell>
        </row>
        <row r="803">
          <cell r="B803" t="str">
            <v>2102030112</v>
          </cell>
          <cell r="G803">
            <v>-7593.01</v>
          </cell>
          <cell r="H803">
            <v>-7368.6600000000008</v>
          </cell>
          <cell r="I803">
            <v>-3297.5499999999988</v>
          </cell>
          <cell r="V803">
            <v>-5225.6699999999983</v>
          </cell>
          <cell r="Y803" t="str">
            <v>Fondos ajenos en custodia</v>
          </cell>
        </row>
        <row r="804">
          <cell r="B804" t="str">
            <v>2102030113</v>
          </cell>
          <cell r="G804">
            <v>-14650.44</v>
          </cell>
          <cell r="H804">
            <v>-16494.800000000003</v>
          </cell>
          <cell r="I804">
            <v>-3099.9200000000019</v>
          </cell>
          <cell r="V804">
            <v>-8004.4300000000012</v>
          </cell>
          <cell r="Y804" t="str">
            <v>Fondos ajenos en custodia</v>
          </cell>
        </row>
        <row r="805">
          <cell r="B805" t="str">
            <v>2102030114</v>
          </cell>
          <cell r="G805">
            <v>-38828.6</v>
          </cell>
          <cell r="H805">
            <v>-49203.010000000009</v>
          </cell>
          <cell r="I805">
            <v>-21412.849999999991</v>
          </cell>
          <cell r="V805">
            <v>-35828.959999999992</v>
          </cell>
          <cell r="Y805" t="str">
            <v>Fondos ajenos en custodia</v>
          </cell>
        </row>
        <row r="806">
          <cell r="B806" t="str">
            <v>2102030115</v>
          </cell>
          <cell r="G806">
            <v>-10285.65</v>
          </cell>
          <cell r="H806">
            <v>-12892.64</v>
          </cell>
          <cell r="I806">
            <v>-1541.5199999999995</v>
          </cell>
          <cell r="V806">
            <v>-8119.08</v>
          </cell>
          <cell r="Y806" t="str">
            <v>Fondos ajenos en custodia</v>
          </cell>
        </row>
        <row r="807">
          <cell r="B807" t="str">
            <v>2102030116</v>
          </cell>
          <cell r="G807">
            <v>-9007.4699999999993</v>
          </cell>
          <cell r="H807">
            <v>-10939.61</v>
          </cell>
          <cell r="I807">
            <v>-5969.67</v>
          </cell>
          <cell r="V807">
            <v>-9283.83</v>
          </cell>
          <cell r="Y807" t="str">
            <v>Fondos ajenos en custodia</v>
          </cell>
        </row>
        <row r="808">
          <cell r="B808" t="str">
            <v>2102030117</v>
          </cell>
          <cell r="G808">
            <v>-18364.34</v>
          </cell>
          <cell r="H808">
            <v>-19022.450000000004</v>
          </cell>
          <cell r="I808">
            <v>-6387.1800000000039</v>
          </cell>
          <cell r="V808">
            <v>-16656.260000000006</v>
          </cell>
          <cell r="Y808" t="str">
            <v>Fondos ajenos en custodia</v>
          </cell>
        </row>
        <row r="809">
          <cell r="B809" t="str">
            <v>2102030118</v>
          </cell>
          <cell r="G809">
            <v>-7081.74</v>
          </cell>
          <cell r="H809">
            <v>-7397.6200000000008</v>
          </cell>
          <cell r="I809">
            <v>-2075.3800000000006</v>
          </cell>
          <cell r="V809">
            <v>-5151.8700000000008</v>
          </cell>
          <cell r="Y809" t="str">
            <v>Fondos ajenos en custodia</v>
          </cell>
        </row>
        <row r="810">
          <cell r="B810" t="str">
            <v>2102030119</v>
          </cell>
          <cell r="G810">
            <v>-8606.3799999999992</v>
          </cell>
          <cell r="H810">
            <v>-8347.9599999999991</v>
          </cell>
          <cell r="I810">
            <v>-2114.8099999999981</v>
          </cell>
          <cell r="V810">
            <v>-5249.6499999999978</v>
          </cell>
          <cell r="Y810" t="str">
            <v>Fondos ajenos en custodia</v>
          </cell>
        </row>
        <row r="811">
          <cell r="B811" t="str">
            <v>2102030120</v>
          </cell>
          <cell r="G811">
            <v>-7185.57</v>
          </cell>
          <cell r="H811">
            <v>-16293.8</v>
          </cell>
          <cell r="I811">
            <v>-35782.94</v>
          </cell>
          <cell r="V811">
            <v>-37003.740000000005</v>
          </cell>
          <cell r="Y811" t="str">
            <v>Fondos ajenos en custodia</v>
          </cell>
        </row>
        <row r="812">
          <cell r="B812" t="str">
            <v>2102030121</v>
          </cell>
          <cell r="G812">
            <v>-2943.61</v>
          </cell>
          <cell r="H812">
            <v>-3068.09</v>
          </cell>
          <cell r="I812">
            <v>-874.46999999999969</v>
          </cell>
          <cell r="V812">
            <v>-1514.5099999999998</v>
          </cell>
          <cell r="Y812" t="str">
            <v>Fondos ajenos en custodia</v>
          </cell>
        </row>
        <row r="813">
          <cell r="B813" t="str">
            <v>2102030122</v>
          </cell>
          <cell r="G813">
            <v>-5385.48</v>
          </cell>
          <cell r="H813">
            <v>-5194.4299999999985</v>
          </cell>
          <cell r="I813">
            <v>-1106.4999999999984</v>
          </cell>
          <cell r="V813">
            <v>-2076.0899999999983</v>
          </cell>
          <cell r="Y813" t="str">
            <v>Fondos ajenos en custodia</v>
          </cell>
        </row>
        <row r="814">
          <cell r="B814" t="str">
            <v>2102030123</v>
          </cell>
          <cell r="G814">
            <v>-1024.6199999999999</v>
          </cell>
          <cell r="H814">
            <v>-1256.8800000000001</v>
          </cell>
          <cell r="I814">
            <v>-238.56000000000012</v>
          </cell>
          <cell r="V814">
            <v>-395.9500000000001</v>
          </cell>
          <cell r="Y814" t="str">
            <v>Fondos ajenos en custodia</v>
          </cell>
        </row>
        <row r="815">
          <cell r="B815" t="str">
            <v>2102030124</v>
          </cell>
          <cell r="G815">
            <v>-239.51</v>
          </cell>
          <cell r="H815">
            <v>-248.07</v>
          </cell>
          <cell r="I815">
            <v>-278.67999999999995</v>
          </cell>
          <cell r="V815">
            <v>-348.50999999999993</v>
          </cell>
          <cell r="Y815" t="str">
            <v>Fondos ajenos en custodia</v>
          </cell>
        </row>
        <row r="816">
          <cell r="B816" t="str">
            <v>2102030125</v>
          </cell>
          <cell r="G816">
            <v>-8791.0300000000007</v>
          </cell>
          <cell r="H816">
            <v>-10027.490000000002</v>
          </cell>
          <cell r="I816">
            <v>-5196.2800000000025</v>
          </cell>
          <cell r="V816">
            <v>-8074.5200000000032</v>
          </cell>
          <cell r="Y816" t="str">
            <v>Fondos ajenos en custodia</v>
          </cell>
        </row>
        <row r="817">
          <cell r="B817" t="str">
            <v>2102030126</v>
          </cell>
          <cell r="G817">
            <v>-1135.3900000000001</v>
          </cell>
          <cell r="H817">
            <v>-1139.56</v>
          </cell>
          <cell r="I817">
            <v>-3326.6899999999996</v>
          </cell>
          <cell r="V817">
            <v>-3325.1699999999996</v>
          </cell>
          <cell r="Y817" t="str">
            <v>Fondos ajenos en custodia</v>
          </cell>
        </row>
        <row r="818">
          <cell r="B818" t="str">
            <v>2102030127</v>
          </cell>
          <cell r="G818">
            <v>-1482.19</v>
          </cell>
          <cell r="H818">
            <v>-1288.6399999999999</v>
          </cell>
          <cell r="I818">
            <v>-1601.1000000000001</v>
          </cell>
          <cell r="V818">
            <v>-1665.5900000000001</v>
          </cell>
          <cell r="Y818" t="str">
            <v>Fondos ajenos en custodia</v>
          </cell>
        </row>
        <row r="819">
          <cell r="B819" t="str">
            <v>2102030128</v>
          </cell>
          <cell r="G819">
            <v>-6348.22</v>
          </cell>
          <cell r="H819">
            <v>-9636.8000000000011</v>
          </cell>
          <cell r="I819">
            <v>-6810.4000000000042</v>
          </cell>
          <cell r="V819">
            <v>-4278.1500000000033</v>
          </cell>
          <cell r="Y819" t="str">
            <v>Fondos ajenos en custodia</v>
          </cell>
        </row>
        <row r="820">
          <cell r="B820" t="str">
            <v>2102030129</v>
          </cell>
          <cell r="G820">
            <v>-857.32</v>
          </cell>
          <cell r="H820">
            <v>-5153.67</v>
          </cell>
          <cell r="I820">
            <v>-2965.1500000000015</v>
          </cell>
          <cell r="V820">
            <v>-5993.1200000000008</v>
          </cell>
          <cell r="Y820" t="str">
            <v>Fondos ajenos en custodia</v>
          </cell>
        </row>
        <row r="821">
          <cell r="B821" t="str">
            <v>2102030130</v>
          </cell>
          <cell r="G821">
            <v>-394.27</v>
          </cell>
          <cell r="H821">
            <v>-687.56999999999994</v>
          </cell>
          <cell r="I821">
            <v>-652.52999999999975</v>
          </cell>
          <cell r="V821">
            <v>-395.53999999999979</v>
          </cell>
          <cell r="Y821" t="str">
            <v>Fondos ajenos en custodia</v>
          </cell>
        </row>
        <row r="822">
          <cell r="B822" t="str">
            <v>2102030131</v>
          </cell>
          <cell r="G822">
            <v>-756.75</v>
          </cell>
          <cell r="H822">
            <v>-1166.56</v>
          </cell>
          <cell r="I822">
            <v>-202.26999999999998</v>
          </cell>
          <cell r="V822">
            <v>-455.87</v>
          </cell>
          <cell r="Y822" t="str">
            <v>Fondos ajenos en custodia</v>
          </cell>
        </row>
        <row r="823">
          <cell r="B823" t="str">
            <v>2102030132</v>
          </cell>
          <cell r="G823">
            <v>-1757.68</v>
          </cell>
          <cell r="H823">
            <v>-3781.4999999999991</v>
          </cell>
          <cell r="I823">
            <v>-3752.87</v>
          </cell>
          <cell r="V823">
            <v>-4425.2299999999996</v>
          </cell>
          <cell r="Y823" t="str">
            <v>Fondos ajenos en custodia</v>
          </cell>
        </row>
        <row r="824">
          <cell r="B824" t="str">
            <v>2102030133</v>
          </cell>
          <cell r="G824">
            <v>-4025.8</v>
          </cell>
          <cell r="H824">
            <v>-5267.3100000000013</v>
          </cell>
          <cell r="I824">
            <v>-2352.7600000000016</v>
          </cell>
          <cell r="V824">
            <v>-4836.8100000000013</v>
          </cell>
          <cell r="Y824" t="str">
            <v>Fondos ajenos en custodia</v>
          </cell>
        </row>
        <row r="825">
          <cell r="B825" t="str">
            <v>2102030134</v>
          </cell>
          <cell r="G825">
            <v>-664.59</v>
          </cell>
          <cell r="H825">
            <v>-713.61000000000013</v>
          </cell>
          <cell r="I825">
            <v>-711.44999999999993</v>
          </cell>
          <cell r="V825">
            <v>-703.44999999999993</v>
          </cell>
          <cell r="Y825" t="str">
            <v>Fondos ajenos en custodia</v>
          </cell>
        </row>
        <row r="826">
          <cell r="B826" t="str">
            <v>2102030135</v>
          </cell>
          <cell r="G826">
            <v>-280.08999999999997</v>
          </cell>
          <cell r="H826">
            <v>-313.4899999999999</v>
          </cell>
          <cell r="I826">
            <v>-315.41999999999996</v>
          </cell>
          <cell r="V826">
            <v>-290.77</v>
          </cell>
          <cell r="Y826" t="str">
            <v>Fondos ajenos en custodia</v>
          </cell>
        </row>
        <row r="827">
          <cell r="B827" t="str">
            <v>21020302</v>
          </cell>
          <cell r="G827">
            <v>-33846.559999999998</v>
          </cell>
          <cell r="H827">
            <v>-35612.94999999999</v>
          </cell>
          <cell r="I827">
            <v>-15768.599999999993</v>
          </cell>
          <cell r="V827">
            <v>-34497.87999999999</v>
          </cell>
          <cell r="X827" t="str">
            <v>Acreedores y otras cuentas por pagar</v>
          </cell>
        </row>
        <row r="828">
          <cell r="B828" t="str">
            <v>2102030201</v>
          </cell>
          <cell r="G828">
            <v>-1430.8</v>
          </cell>
          <cell r="H828">
            <v>-710.5</v>
          </cell>
          <cell r="I828">
            <v>-548.79999999999995</v>
          </cell>
          <cell r="V828">
            <v>-421.39999999999992</v>
          </cell>
          <cell r="Y828" t="str">
            <v>Fondos ajenos en custodia</v>
          </cell>
        </row>
        <row r="829">
          <cell r="B829" t="str">
            <v>2102030202</v>
          </cell>
          <cell r="G829">
            <v>-32415.759999999998</v>
          </cell>
          <cell r="H829">
            <v>-34902.449999999997</v>
          </cell>
          <cell r="I829">
            <v>-15219.800000000007</v>
          </cell>
          <cell r="V829">
            <v>-34076.48000000001</v>
          </cell>
          <cell r="Y829" t="str">
            <v>Cuentas por pagar a partes relacionadas</v>
          </cell>
        </row>
        <row r="830">
          <cell r="B830" t="str">
            <v>210204</v>
          </cell>
          <cell r="G830">
            <v>-1425981.05</v>
          </cell>
          <cell r="H830">
            <v>-3057861.5</v>
          </cell>
          <cell r="I830">
            <v>-3941501.7699999986</v>
          </cell>
          <cell r="V830">
            <v>-3294166.5899999989</v>
          </cell>
          <cell r="X830" t="str">
            <v>Acreedores y otras cuentas por pagar</v>
          </cell>
        </row>
        <row r="831">
          <cell r="B831" t="str">
            <v>21020401</v>
          </cell>
          <cell r="G831">
            <v>-1350080.68</v>
          </cell>
          <cell r="H831">
            <v>-2880464.6799999988</v>
          </cell>
          <cell r="I831">
            <v>-3035532.0299999979</v>
          </cell>
          <cell r="V831">
            <v>-2707922.0599999977</v>
          </cell>
        </row>
        <row r="832">
          <cell r="B832" t="str">
            <v>2102040101</v>
          </cell>
          <cell r="G832">
            <v>-1350080.68</v>
          </cell>
          <cell r="H832">
            <v>-2880464.6799999988</v>
          </cell>
          <cell r="I832">
            <v>-3035532.0299999979</v>
          </cell>
          <cell r="V832">
            <v>-2707922.0599999977</v>
          </cell>
          <cell r="Y832" t="str">
            <v>Proveedores comerciales</v>
          </cell>
        </row>
        <row r="833">
          <cell r="B833" t="str">
            <v>2102040102</v>
          </cell>
          <cell r="G833">
            <v>0</v>
          </cell>
          <cell r="H833">
            <v>0</v>
          </cell>
          <cell r="I833">
            <v>0</v>
          </cell>
          <cell r="V833">
            <v>0</v>
          </cell>
          <cell r="Y833" t="str">
            <v>Proveedores comerciales</v>
          </cell>
        </row>
        <row r="834">
          <cell r="B834" t="str">
            <v>2102040103</v>
          </cell>
          <cell r="G834">
            <v>0</v>
          </cell>
          <cell r="H834">
            <v>0</v>
          </cell>
          <cell r="I834">
            <v>0</v>
          </cell>
          <cell r="V834">
            <v>0</v>
          </cell>
          <cell r="Y834" t="str">
            <v>Proveedores comerciales</v>
          </cell>
        </row>
        <row r="835">
          <cell r="B835" t="str">
            <v>21020402</v>
          </cell>
          <cell r="G835">
            <v>-75900.37</v>
          </cell>
          <cell r="H835">
            <v>-177396.81999999998</v>
          </cell>
          <cell r="I835">
            <v>-905969.74</v>
          </cell>
          <cell r="V835">
            <v>-586244.53</v>
          </cell>
        </row>
        <row r="836">
          <cell r="B836" t="str">
            <v>2102040201</v>
          </cell>
          <cell r="G836">
            <v>-75900.37</v>
          </cell>
          <cell r="H836">
            <v>-177396.81999999998</v>
          </cell>
          <cell r="I836">
            <v>-905969.74</v>
          </cell>
          <cell r="V836">
            <v>-586244.53</v>
          </cell>
          <cell r="Y836" t="str">
            <v>Proveedores comerciales</v>
          </cell>
        </row>
        <row r="837">
          <cell r="B837" t="str">
            <v>2102040202</v>
          </cell>
          <cell r="G837">
            <v>0</v>
          </cell>
          <cell r="H837">
            <v>0</v>
          </cell>
          <cell r="I837">
            <v>0</v>
          </cell>
          <cell r="V837">
            <v>0</v>
          </cell>
          <cell r="Y837" t="str">
            <v>Proveedores comerciales</v>
          </cell>
        </row>
        <row r="838">
          <cell r="B838" t="str">
            <v>210205</v>
          </cell>
          <cell r="G838">
            <v>-3585701.94</v>
          </cell>
          <cell r="H838">
            <v>-3789522.63</v>
          </cell>
          <cell r="I838">
            <v>-4825450.75</v>
          </cell>
          <cell r="V838">
            <v>-4917048.25</v>
          </cell>
          <cell r="X838" t="str">
            <v>Acreedores y otras cuentas por pagar</v>
          </cell>
          <cell r="Y838" t="str">
            <v>Depósitos de consumidores</v>
          </cell>
        </row>
        <row r="839">
          <cell r="B839" t="str">
            <v>2102050100</v>
          </cell>
          <cell r="G839">
            <v>-3477273.44</v>
          </cell>
          <cell r="H839">
            <v>-3621274.5</v>
          </cell>
          <cell r="I839">
            <v>-4640250.25</v>
          </cell>
          <cell r="V839">
            <v>-4725875.75</v>
          </cell>
        </row>
        <row r="840">
          <cell r="B840" t="str">
            <v>2102050200</v>
          </cell>
          <cell r="G840">
            <v>-107678.97</v>
          </cell>
          <cell r="H840">
            <v>-168080</v>
          </cell>
          <cell r="I840">
            <v>-185032.37</v>
          </cell>
          <cell r="V840">
            <v>-191004.37</v>
          </cell>
        </row>
        <row r="841">
          <cell r="B841" t="str">
            <v>2102050300</v>
          </cell>
          <cell r="G841">
            <v>-581.4</v>
          </cell>
          <cell r="H841">
            <v>0</v>
          </cell>
          <cell r="I841">
            <v>0</v>
          </cell>
          <cell r="V841">
            <v>0</v>
          </cell>
        </row>
        <row r="842">
          <cell r="B842" t="str">
            <v>2102050400</v>
          </cell>
          <cell r="G842">
            <v>-168.13</v>
          </cell>
          <cell r="H842">
            <v>-168.13</v>
          </cell>
          <cell r="I842">
            <v>-168.13</v>
          </cell>
          <cell r="V842">
            <v>-168.13</v>
          </cell>
        </row>
        <row r="843">
          <cell r="B843" t="str">
            <v>210206</v>
          </cell>
          <cell r="G843">
            <v>0</v>
          </cell>
          <cell r="H843">
            <v>0</v>
          </cell>
          <cell r="I843">
            <v>-4.6566128730773926E-10</v>
          </cell>
          <cell r="V843">
            <v>-4.6566128730773926E-10</v>
          </cell>
        </row>
        <row r="844">
          <cell r="B844" t="str">
            <v>21020601</v>
          </cell>
          <cell r="G844">
            <v>0</v>
          </cell>
          <cell r="H844">
            <v>0</v>
          </cell>
          <cell r="I844">
            <v>-4.6566128730773926E-10</v>
          </cell>
          <cell r="V844">
            <v>-4.6566128730773926E-10</v>
          </cell>
          <cell r="X844" t="str">
            <v>Acreedores y otras cuentas por pagar</v>
          </cell>
          <cell r="Y844" t="str">
            <v>Cuentas por pagar - compensación de costos de energía</v>
          </cell>
        </row>
        <row r="845">
          <cell r="B845" t="str">
            <v>2103</v>
          </cell>
          <cell r="G845">
            <v>-660191.36</v>
          </cell>
          <cell r="H845">
            <v>-656199.26999999979</v>
          </cell>
          <cell r="I845">
            <v>-571068.00999999989</v>
          </cell>
          <cell r="V845">
            <v>-384276.74999999994</v>
          </cell>
        </row>
        <row r="846">
          <cell r="B846" t="str">
            <v>210301</v>
          </cell>
          <cell r="G846">
            <v>-660191.36</v>
          </cell>
          <cell r="H846">
            <v>-656199.26999999979</v>
          </cell>
          <cell r="I846">
            <v>-571068.00999999989</v>
          </cell>
          <cell r="V846">
            <v>-384276.74999999994</v>
          </cell>
        </row>
        <row r="847">
          <cell r="B847" t="str">
            <v>2103010100</v>
          </cell>
          <cell r="G847">
            <v>-296047.44</v>
          </cell>
          <cell r="H847">
            <v>-314760.83999999997</v>
          </cell>
          <cell r="I847">
            <v>-311218.73</v>
          </cell>
          <cell r="V847">
            <v>-136434.15</v>
          </cell>
          <cell r="X847" t="str">
            <v>Acreedores y otras cuentas por pagar</v>
          </cell>
          <cell r="Y847" t="str">
            <v>Intereses por Pagar</v>
          </cell>
        </row>
        <row r="848">
          <cell r="B848" t="str">
            <v>2103010200</v>
          </cell>
          <cell r="G848">
            <v>-234691.93</v>
          </cell>
          <cell r="H848">
            <v>-198461.82</v>
          </cell>
          <cell r="I848">
            <v>-259849.28000000003</v>
          </cell>
          <cell r="V848">
            <v>-247842.6</v>
          </cell>
          <cell r="X848" t="str">
            <v>Acreedores y otras cuentas por pagar</v>
          </cell>
          <cell r="Y848" t="str">
            <v>Depósitos de consumidores</v>
          </cell>
        </row>
        <row r="849">
          <cell r="B849" t="str">
            <v>2103010300</v>
          </cell>
          <cell r="G849">
            <v>-129451.99</v>
          </cell>
          <cell r="H849">
            <v>-142976.60999999999</v>
          </cell>
          <cell r="I849">
            <v>5.8207660913467407E-11</v>
          </cell>
          <cell r="V849">
            <v>5.8207660913467407E-11</v>
          </cell>
          <cell r="X849" t="str">
            <v>Acreedores y otras cuentas por pagar</v>
          </cell>
          <cell r="Y849" t="str">
            <v>Intereses por Pagar</v>
          </cell>
        </row>
        <row r="850">
          <cell r="B850" t="str">
            <v>2103010400</v>
          </cell>
          <cell r="I850">
            <v>0</v>
          </cell>
          <cell r="V850">
            <v>0</v>
          </cell>
          <cell r="X850" t="str">
            <v>Acreedores y otras cuentas por pagar</v>
          </cell>
          <cell r="Y850" t="str">
            <v>Intereses por Pagar</v>
          </cell>
        </row>
        <row r="851">
          <cell r="B851" t="str">
            <v>2104</v>
          </cell>
          <cell r="G851">
            <v>0</v>
          </cell>
          <cell r="H851">
            <v>0</v>
          </cell>
          <cell r="I851">
            <v>0</v>
          </cell>
          <cell r="V851">
            <v>0</v>
          </cell>
          <cell r="Y851" t="str">
            <v>Gastos acumulados por pagar</v>
          </cell>
        </row>
        <row r="852">
          <cell r="B852" t="str">
            <v>210401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  <cell r="X852" t="str">
            <v>Acreedores y otras cuentas por pagar</v>
          </cell>
        </row>
        <row r="853">
          <cell r="B853" t="str">
            <v>210402</v>
          </cell>
          <cell r="G853">
            <v>0</v>
          </cell>
          <cell r="H853">
            <v>0</v>
          </cell>
          <cell r="I853">
            <v>0</v>
          </cell>
          <cell r="V853">
            <v>0</v>
          </cell>
        </row>
        <row r="854">
          <cell r="B854" t="str">
            <v>2105</v>
          </cell>
          <cell r="G854">
            <v>-954743.35</v>
          </cell>
          <cell r="H854">
            <v>-996761.55999999982</v>
          </cell>
          <cell r="I854">
            <v>-1235381.6499999994</v>
          </cell>
          <cell r="V854">
            <v>-1523254.5899999994</v>
          </cell>
        </row>
        <row r="855">
          <cell r="B855" t="str">
            <v>210501</v>
          </cell>
          <cell r="G855">
            <v>-33039.379999999997</v>
          </cell>
          <cell r="H855">
            <v>-34520.19999999999</v>
          </cell>
          <cell r="I855">
            <v>-37549.399999999994</v>
          </cell>
          <cell r="V855">
            <v>-37964.759999999987</v>
          </cell>
          <cell r="X855" t="str">
            <v>Pasivo por beneficios a empleados</v>
          </cell>
          <cell r="Y855" t="str">
            <v>Aportes patronales de salud y previsonales</v>
          </cell>
        </row>
        <row r="856">
          <cell r="B856" t="str">
            <v>210502</v>
          </cell>
          <cell r="G856">
            <v>-89355.91</v>
          </cell>
          <cell r="H856">
            <v>-94016.47</v>
          </cell>
          <cell r="I856">
            <v>-108534.63</v>
          </cell>
          <cell r="V856">
            <v>-108915.09000000001</v>
          </cell>
          <cell r="X856" t="str">
            <v>Pasivo por beneficios a empleados</v>
          </cell>
          <cell r="Y856" t="str">
            <v>Aportes patronales de salud y previsonales</v>
          </cell>
        </row>
        <row r="857">
          <cell r="B857" t="str">
            <v>210503</v>
          </cell>
          <cell r="G857">
            <v>0</v>
          </cell>
          <cell r="H857">
            <v>0</v>
          </cell>
          <cell r="I857">
            <v>0</v>
          </cell>
          <cell r="V857">
            <v>0</v>
          </cell>
          <cell r="X857" t="str">
            <v>Pasivo por beneficios a empleados</v>
          </cell>
          <cell r="Y857" t="str">
            <v>Prestaciones laborales por pagar</v>
          </cell>
        </row>
        <row r="858">
          <cell r="B858" t="str">
            <v>21050301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Y858" t="str">
            <v>Sueldos por pagar</v>
          </cell>
        </row>
        <row r="859">
          <cell r="B859" t="str">
            <v>21050302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21050303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21050304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21050305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21050306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21050307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21050308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Sueldos por pagar</v>
          </cell>
        </row>
        <row r="866">
          <cell r="B866" t="str">
            <v>21050309</v>
          </cell>
          <cell r="G866">
            <v>0</v>
          </cell>
          <cell r="H866">
            <v>0</v>
          </cell>
          <cell r="I866">
            <v>0</v>
          </cell>
          <cell r="V866">
            <v>0</v>
          </cell>
          <cell r="Y866" t="str">
            <v>Otras cuentas por pagar</v>
          </cell>
        </row>
        <row r="867">
          <cell r="B867" t="str">
            <v>210504</v>
          </cell>
          <cell r="G867">
            <v>-831424.61</v>
          </cell>
          <cell r="H867">
            <v>-867667.98999999976</v>
          </cell>
          <cell r="I867">
            <v>-1086462.9799999991</v>
          </cell>
          <cell r="V867">
            <v>-1376374.7399999991</v>
          </cell>
          <cell r="X867" t="str">
            <v>Pasivo por beneficios a empleados</v>
          </cell>
        </row>
        <row r="868">
          <cell r="B868" t="str">
            <v>21050401</v>
          </cell>
          <cell r="G868">
            <v>-331363.15000000002</v>
          </cell>
          <cell r="H868">
            <v>-347748.06000000006</v>
          </cell>
          <cell r="I868">
            <v>-381253.73999999976</v>
          </cell>
          <cell r="V868">
            <v>-493067.55999999976</v>
          </cell>
          <cell r="Y868" t="str">
            <v>Prestaciones laborales por pagar</v>
          </cell>
        </row>
        <row r="869">
          <cell r="B869" t="str">
            <v>21050402</v>
          </cell>
          <cell r="G869">
            <v>-197532.44</v>
          </cell>
          <cell r="H869">
            <v>-201260.99999999997</v>
          </cell>
          <cell r="I869">
            <v>-307413.98</v>
          </cell>
          <cell r="V869">
            <v>-345883.25</v>
          </cell>
          <cell r="Y869" t="str">
            <v>Prestaciones laborales por pagar</v>
          </cell>
        </row>
        <row r="870">
          <cell r="B870" t="str">
            <v>21050403</v>
          </cell>
          <cell r="G870">
            <v>-29699.759999999998</v>
          </cell>
          <cell r="H870">
            <v>-31180.429999999935</v>
          </cell>
          <cell r="I870">
            <v>0</v>
          </cell>
          <cell r="V870">
            <v>-112623.98999999999</v>
          </cell>
          <cell r="Y870" t="str">
            <v>Prestaciones laborales por pagar</v>
          </cell>
        </row>
        <row r="871">
          <cell r="B871" t="str">
            <v>21050404</v>
          </cell>
          <cell r="G871">
            <v>0</v>
          </cell>
          <cell r="H871">
            <v>0</v>
          </cell>
          <cell r="I871">
            <v>0</v>
          </cell>
          <cell r="V871">
            <v>0</v>
          </cell>
          <cell r="Y871" t="str">
            <v>Prestaciones laborales por pagar</v>
          </cell>
        </row>
        <row r="872">
          <cell r="B872" t="str">
            <v>21050405</v>
          </cell>
          <cell r="G872">
            <v>-272829.26</v>
          </cell>
          <cell r="H872">
            <v>-287478.5</v>
          </cell>
          <cell r="I872">
            <v>-397795.26000000007</v>
          </cell>
          <cell r="V872">
            <v>-424799.94000000006</v>
          </cell>
          <cell r="Y872" t="str">
            <v>Prestaciones laborales por pagar</v>
          </cell>
        </row>
        <row r="873">
          <cell r="B873" t="str">
            <v>210505</v>
          </cell>
          <cell r="G873">
            <v>-923.45</v>
          </cell>
          <cell r="H873">
            <v>-556.90000000000009</v>
          </cell>
          <cell r="I873">
            <v>-2834.6400000000003</v>
          </cell>
          <cell r="V873">
            <v>-2.3625545964023331E-13</v>
          </cell>
          <cell r="X873" t="str">
            <v>Acreedores y otras cuentas por pagar</v>
          </cell>
        </row>
        <row r="874">
          <cell r="B874" t="str">
            <v>21050501</v>
          </cell>
          <cell r="G874">
            <v>-923.45</v>
          </cell>
          <cell r="H874">
            <v>-556.90000000000009</v>
          </cell>
          <cell r="I874">
            <v>-2834.6400000000003</v>
          </cell>
          <cell r="V874">
            <v>-2.3625545964023331E-13</v>
          </cell>
          <cell r="Y874" t="str">
            <v>Otras cuentas por pagar</v>
          </cell>
        </row>
        <row r="875">
          <cell r="B875" t="str">
            <v>2106</v>
          </cell>
          <cell r="G875">
            <v>-460979.20000000001</v>
          </cell>
          <cell r="H875">
            <v>-478798.80999999982</v>
          </cell>
          <cell r="I875">
            <v>-80975.329999999682</v>
          </cell>
          <cell r="V875">
            <v>-310739.9299999997</v>
          </cell>
        </row>
        <row r="876">
          <cell r="B876" t="str">
            <v>210601</v>
          </cell>
          <cell r="G876">
            <v>-460979.20000000001</v>
          </cell>
          <cell r="H876">
            <v>-478798.80999999982</v>
          </cell>
          <cell r="I876">
            <v>-80975.329999999682</v>
          </cell>
          <cell r="V876">
            <v>-310739.9299999997</v>
          </cell>
          <cell r="Y876" t="str">
            <v>Gastos acumulados por pagar</v>
          </cell>
        </row>
        <row r="877">
          <cell r="B877" t="str">
            <v>21060101</v>
          </cell>
          <cell r="G877">
            <v>-12132.83</v>
          </cell>
          <cell r="H877">
            <v>-14292.13</v>
          </cell>
          <cell r="I877">
            <v>-6998.24</v>
          </cell>
          <cell r="V877">
            <v>-1691.7599999999998</v>
          </cell>
          <cell r="X877" t="str">
            <v>Acreedores y otras cuentas por pagar</v>
          </cell>
          <cell r="Y877" t="str">
            <v>Otras cuentas por pagar</v>
          </cell>
        </row>
        <row r="878">
          <cell r="B878" t="str">
            <v>21060102</v>
          </cell>
          <cell r="G878">
            <v>-448846.37</v>
          </cell>
          <cell r="H878">
            <v>-464506.68000000017</v>
          </cell>
          <cell r="I878">
            <v>-73977.090000000258</v>
          </cell>
          <cell r="V878">
            <v>-309048.17000000027</v>
          </cell>
          <cell r="X878" t="str">
            <v>Acreedores y otras cuentas por pagar</v>
          </cell>
          <cell r="Y878" t="str">
            <v>Acreedores varios</v>
          </cell>
        </row>
        <row r="879">
          <cell r="B879" t="str">
            <v>2107</v>
          </cell>
          <cell r="G879">
            <v>-2846974.53</v>
          </cell>
          <cell r="H879">
            <v>-1954685.3499999996</v>
          </cell>
          <cell r="I879">
            <v>-3634186.9299999997</v>
          </cell>
          <cell r="V879">
            <v>-2522638.59</v>
          </cell>
        </row>
        <row r="880">
          <cell r="B880" t="str">
            <v>210701</v>
          </cell>
          <cell r="G880">
            <v>-2846974.53</v>
          </cell>
          <cell r="H880">
            <v>-1954685.3499999996</v>
          </cell>
          <cell r="I880">
            <v>-3634186.9299999997</v>
          </cell>
          <cell r="V880">
            <v>-2522638.59</v>
          </cell>
          <cell r="Y880" t="str">
            <v>Gastos acumulados por pagar</v>
          </cell>
        </row>
        <row r="881">
          <cell r="B881" t="str">
            <v>21070101</v>
          </cell>
          <cell r="G881">
            <v>-1913950.32</v>
          </cell>
          <cell r="H881">
            <v>-1133815.7400000005</v>
          </cell>
          <cell r="I881">
            <v>-1922045.21</v>
          </cell>
          <cell r="V881">
            <v>-1195011.5499999998</v>
          </cell>
          <cell r="X881" t="str">
            <v>Acreedores y otras cuentas por pagar</v>
          </cell>
          <cell r="Y881" t="str">
            <v>Otras cuentas por pagar</v>
          </cell>
        </row>
        <row r="882">
          <cell r="B882" t="str">
            <v>21070102</v>
          </cell>
          <cell r="G882">
            <v>-17615.990000000002</v>
          </cell>
          <cell r="H882">
            <v>-20140.919999999998</v>
          </cell>
          <cell r="I882">
            <v>-253697</v>
          </cell>
          <cell r="V882">
            <v>-249778.33000000002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21070103</v>
          </cell>
          <cell r="G883">
            <v>0</v>
          </cell>
          <cell r="H883">
            <v>0</v>
          </cell>
          <cell r="I883">
            <v>1.4210854715202004E-14</v>
          </cell>
          <cell r="V883">
            <v>1.4210854715202004E-14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21070104</v>
          </cell>
          <cell r="G884">
            <v>0</v>
          </cell>
          <cell r="H884">
            <v>0</v>
          </cell>
          <cell r="I884">
            <v>1.1641532182693481E-10</v>
          </cell>
          <cell r="V884">
            <v>1.1641532182693481E-10</v>
          </cell>
          <cell r="X884" t="str">
            <v>Acreedores y otras cuentas por pagar</v>
          </cell>
          <cell r="Y884" t="str">
            <v>Otras cuentas por pagar</v>
          </cell>
        </row>
        <row r="885">
          <cell r="B885" t="str">
            <v>21070105</v>
          </cell>
          <cell r="G885">
            <v>-229687.4</v>
          </cell>
          <cell r="H885">
            <v>-170505.17999999996</v>
          </cell>
          <cell r="I885">
            <v>-205558.08999999997</v>
          </cell>
          <cell r="V885">
            <v>-213153.50999999998</v>
          </cell>
          <cell r="X885" t="str">
            <v>Provisiones</v>
          </cell>
          <cell r="Y885" t="str">
            <v>Provisiones comerciales</v>
          </cell>
        </row>
        <row r="886">
          <cell r="B886" t="str">
            <v>21070106</v>
          </cell>
          <cell r="G886">
            <v>-239822.5</v>
          </cell>
          <cell r="H886">
            <v>-107857.70000000007</v>
          </cell>
          <cell r="I886">
            <v>-95901.300000000017</v>
          </cell>
          <cell r="V886">
            <v>-81228.910000000018</v>
          </cell>
          <cell r="X886" t="str">
            <v>Provisiones</v>
          </cell>
          <cell r="Y886" t="str">
            <v>Provisiones comerciales</v>
          </cell>
        </row>
        <row r="887">
          <cell r="B887" t="str">
            <v>21070107</v>
          </cell>
          <cell r="G887">
            <v>0</v>
          </cell>
          <cell r="H887">
            <v>0</v>
          </cell>
          <cell r="I887">
            <v>0</v>
          </cell>
          <cell r="V887">
            <v>0</v>
          </cell>
          <cell r="X887" t="str">
            <v>Acreedores y otras cuentas por pagar</v>
          </cell>
          <cell r="Y887" t="str">
            <v>Otras cuentas por pagar</v>
          </cell>
        </row>
        <row r="888">
          <cell r="B888" t="str">
            <v>21070108</v>
          </cell>
          <cell r="G888">
            <v>0</v>
          </cell>
          <cell r="H888">
            <v>0</v>
          </cell>
          <cell r="I888">
            <v>-73041.83</v>
          </cell>
          <cell r="V888">
            <v>-26122.230000000003</v>
          </cell>
          <cell r="X888" t="str">
            <v>Provisiones</v>
          </cell>
          <cell r="Y888" t="str">
            <v>Provisiones comerciales</v>
          </cell>
        </row>
        <row r="889">
          <cell r="B889" t="str">
            <v>21070109</v>
          </cell>
          <cell r="G889">
            <v>0</v>
          </cell>
          <cell r="H889">
            <v>0</v>
          </cell>
          <cell r="I889">
            <v>0</v>
          </cell>
          <cell r="V889">
            <v>0</v>
          </cell>
          <cell r="X889" t="str">
            <v>Acreedores y otras cuentas por pagar</v>
          </cell>
          <cell r="Y889" t="str">
            <v>Proveedores comerciales</v>
          </cell>
        </row>
        <row r="890">
          <cell r="B890" t="str">
            <v>21070110</v>
          </cell>
          <cell r="G890">
            <v>0</v>
          </cell>
          <cell r="H890">
            <v>0</v>
          </cell>
          <cell r="I890">
            <v>0</v>
          </cell>
          <cell r="V890">
            <v>0</v>
          </cell>
          <cell r="X890" t="str">
            <v>Provisiones</v>
          </cell>
          <cell r="Y890" t="str">
            <v>Provisiones por contingencias</v>
          </cell>
        </row>
        <row r="891">
          <cell r="B891" t="str">
            <v>21070111</v>
          </cell>
          <cell r="G891">
            <v>-324259.93</v>
          </cell>
          <cell r="H891">
            <v>-313572.83</v>
          </cell>
          <cell r="I891">
            <v>-808989.5</v>
          </cell>
          <cell r="V891">
            <v>-517915.07</v>
          </cell>
          <cell r="X891" t="str">
            <v>Provisiones</v>
          </cell>
          <cell r="Y891" t="str">
            <v>Provisiones comerciales</v>
          </cell>
        </row>
        <row r="892">
          <cell r="B892" t="str">
            <v>21070112</v>
          </cell>
          <cell r="G892">
            <v>-114770.43</v>
          </cell>
          <cell r="H892">
            <v>-82524.459999999992</v>
          </cell>
          <cell r="I892">
            <v>-15611.869999999988</v>
          </cell>
          <cell r="V892">
            <v>-15611.869999999988</v>
          </cell>
          <cell r="X892" t="str">
            <v>Provisiones</v>
          </cell>
          <cell r="Y892" t="str">
            <v>Provisiones legales</v>
          </cell>
        </row>
        <row r="893">
          <cell r="B893" t="str">
            <v>21070113</v>
          </cell>
          <cell r="G893">
            <v>0</v>
          </cell>
          <cell r="H893">
            <v>0</v>
          </cell>
          <cell r="I893">
            <v>-201347.68999999994</v>
          </cell>
          <cell r="V893">
            <v>-214606.31999999995</v>
          </cell>
          <cell r="X893" t="str">
            <v>Acreedores y otras cuentas por pagar</v>
          </cell>
          <cell r="Y893" t="str">
            <v>Otras cuentas por pagar</v>
          </cell>
        </row>
        <row r="894">
          <cell r="B894" t="str">
            <v>21070114</v>
          </cell>
          <cell r="G894">
            <v>-6867.96</v>
          </cell>
          <cell r="H894">
            <v>-126268.52</v>
          </cell>
          <cell r="I894">
            <v>-57994.44</v>
          </cell>
          <cell r="V894">
            <v>-9210.8000000000047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21070115</v>
          </cell>
          <cell r="G895">
            <v>0</v>
          </cell>
          <cell r="H895">
            <v>0</v>
          </cell>
          <cell r="I895">
            <v>0</v>
          </cell>
          <cell r="V895">
            <v>0</v>
          </cell>
          <cell r="X895" t="str">
            <v>Acreedores y otras cuentas por pagar</v>
          </cell>
          <cell r="Y895" t="str">
            <v>Otras cuentas por pagar</v>
          </cell>
        </row>
        <row r="896">
          <cell r="B896" t="str">
            <v>2108</v>
          </cell>
          <cell r="G896">
            <v>0</v>
          </cell>
          <cell r="H896">
            <v>0</v>
          </cell>
          <cell r="I896">
            <v>-861501.91000000038</v>
          </cell>
          <cell r="V896">
            <v>-723552.63000000035</v>
          </cell>
          <cell r="X896" t="str">
            <v>Pasivos por arrendamientos.</v>
          </cell>
        </row>
        <row r="897">
          <cell r="B897" t="str">
            <v>210801</v>
          </cell>
          <cell r="G897">
            <v>0</v>
          </cell>
          <cell r="H897">
            <v>0</v>
          </cell>
          <cell r="I897">
            <v>-861501.91000000038</v>
          </cell>
          <cell r="V897">
            <v>-723552.63000000035</v>
          </cell>
        </row>
        <row r="898">
          <cell r="B898" t="str">
            <v>21080101</v>
          </cell>
          <cell r="G898">
            <v>0</v>
          </cell>
          <cell r="I898">
            <v>-197602.16999999998</v>
          </cell>
          <cell r="V898">
            <v>-165324.71</v>
          </cell>
        </row>
        <row r="899">
          <cell r="B899" t="str">
            <v>21080102</v>
          </cell>
          <cell r="G899">
            <v>0</v>
          </cell>
          <cell r="I899">
            <v>-167100.39000000004</v>
          </cell>
          <cell r="V899">
            <v>-139966.48000000004</v>
          </cell>
        </row>
        <row r="900">
          <cell r="B900" t="str">
            <v>21080103</v>
          </cell>
          <cell r="G900">
            <v>0</v>
          </cell>
          <cell r="I900">
            <v>-13689.249999999996</v>
          </cell>
          <cell r="V900">
            <v>-11469.349999999997</v>
          </cell>
        </row>
        <row r="901">
          <cell r="B901" t="str">
            <v>21080104</v>
          </cell>
          <cell r="G901">
            <v>0</v>
          </cell>
          <cell r="I901">
            <v>-434034.55000000005</v>
          </cell>
          <cell r="V901">
            <v>-365685.53</v>
          </cell>
        </row>
        <row r="902">
          <cell r="B902" t="str">
            <v>21080105</v>
          </cell>
          <cell r="G902">
            <v>0</v>
          </cell>
          <cell r="I902">
            <v>-49075.549999999988</v>
          </cell>
          <cell r="V902">
            <v>-41106.55999999999</v>
          </cell>
        </row>
        <row r="903">
          <cell r="B903" t="str">
            <v>2109</v>
          </cell>
          <cell r="G903">
            <v>-450991.29</v>
          </cell>
          <cell r="H903">
            <v>-483422.37000000011</v>
          </cell>
          <cell r="I903">
            <v>-783976.66000000015</v>
          </cell>
          <cell r="V903">
            <v>-687020.09000000008</v>
          </cell>
        </row>
        <row r="904">
          <cell r="B904" t="str">
            <v>210901</v>
          </cell>
          <cell r="G904">
            <v>0</v>
          </cell>
          <cell r="H904">
            <v>0</v>
          </cell>
          <cell r="I904">
            <v>0</v>
          </cell>
          <cell r="V904">
            <v>0</v>
          </cell>
          <cell r="X904" t="str">
            <v>Acreedores y otras cuentas por pagar</v>
          </cell>
          <cell r="Y904" t="str">
            <v>Retenciones legales</v>
          </cell>
        </row>
        <row r="905">
          <cell r="B905" t="str">
            <v>210902</v>
          </cell>
          <cell r="G905">
            <v>0</v>
          </cell>
          <cell r="H905">
            <v>0</v>
          </cell>
          <cell r="I905">
            <v>0</v>
          </cell>
          <cell r="V905">
            <v>0</v>
          </cell>
          <cell r="X905" t="str">
            <v>Acreedores y otras cuentas por pagar</v>
          </cell>
          <cell r="Y905" t="str">
            <v>Retenciones legales</v>
          </cell>
        </row>
        <row r="906">
          <cell r="B906" t="str">
            <v>210903</v>
          </cell>
          <cell r="G906">
            <v>-243309.74</v>
          </cell>
          <cell r="H906">
            <v>-267639.10999999987</v>
          </cell>
          <cell r="I906">
            <v>-482027.77999999974</v>
          </cell>
          <cell r="V906">
            <v>-364407.97999999975</v>
          </cell>
        </row>
        <row r="907">
          <cell r="B907" t="str">
            <v>21090301</v>
          </cell>
          <cell r="G907">
            <v>-197284.86</v>
          </cell>
          <cell r="H907">
            <v>-203117.13999999998</v>
          </cell>
          <cell r="I907">
            <v>-198969.45</v>
          </cell>
          <cell r="V907">
            <v>-146831.56000000003</v>
          </cell>
          <cell r="X907" t="str">
            <v>Impuestos contribuciones y tasas por pagar</v>
          </cell>
          <cell r="Y907" t="str">
            <v>Retenciones legales</v>
          </cell>
        </row>
        <row r="908">
          <cell r="B908" t="str">
            <v>21090302</v>
          </cell>
          <cell r="G908">
            <v>-46024.88</v>
          </cell>
          <cell r="H908">
            <v>-64521.970000000016</v>
          </cell>
          <cell r="I908">
            <v>-283058.33</v>
          </cell>
          <cell r="V908">
            <v>-217576.42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21090303</v>
          </cell>
          <cell r="G909">
            <v>0</v>
          </cell>
          <cell r="H909">
            <v>0</v>
          </cell>
          <cell r="I909">
            <v>0</v>
          </cell>
          <cell r="V909">
            <v>0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210904</v>
          </cell>
          <cell r="G910">
            <v>0</v>
          </cell>
          <cell r="H910">
            <v>0</v>
          </cell>
          <cell r="I910">
            <v>-271.08999999999924</v>
          </cell>
          <cell r="V910">
            <v>7.3896444519050419E-13</v>
          </cell>
          <cell r="X910" t="str">
            <v>Impuestos contribuciones y tasas por pagar</v>
          </cell>
          <cell r="Y910" t="str">
            <v>Retenciones legales</v>
          </cell>
        </row>
        <row r="911">
          <cell r="B911" t="str">
            <v>210905</v>
          </cell>
          <cell r="G911">
            <v>-207681.55</v>
          </cell>
          <cell r="H911">
            <v>-215783.26000000004</v>
          </cell>
          <cell r="I911">
            <v>-301677.7900000001</v>
          </cell>
          <cell r="V911">
            <v>-322612.11000000004</v>
          </cell>
        </row>
        <row r="912">
          <cell r="B912" t="str">
            <v>21090501</v>
          </cell>
          <cell r="G912">
            <v>-194878.04</v>
          </cell>
          <cell r="H912">
            <v>-205341.78999999992</v>
          </cell>
          <cell r="I912">
            <v>-284139.46000000002</v>
          </cell>
          <cell r="V912">
            <v>-303428.53000000003</v>
          </cell>
          <cell r="X912" t="str">
            <v>Pasivo por beneficios a empleados</v>
          </cell>
          <cell r="Y912" t="str">
            <v>Prestaciones laborales por pagar</v>
          </cell>
        </row>
        <row r="913">
          <cell r="B913" t="str">
            <v>21090502</v>
          </cell>
          <cell r="G913">
            <v>0</v>
          </cell>
          <cell r="H913">
            <v>0</v>
          </cell>
          <cell r="I913">
            <v>0</v>
          </cell>
          <cell r="V913">
            <v>-1152.48</v>
          </cell>
          <cell r="X913" t="str">
            <v>Impuestos contribuciones y tasas por pagar</v>
          </cell>
          <cell r="Y913" t="str">
            <v>Retenciones legales</v>
          </cell>
        </row>
        <row r="914">
          <cell r="B914" t="str">
            <v>21090503</v>
          </cell>
          <cell r="G914">
            <v>-12803.51</v>
          </cell>
          <cell r="H914">
            <v>-10441.470000000003</v>
          </cell>
          <cell r="I914">
            <v>-17538.330000000002</v>
          </cell>
          <cell r="V914">
            <v>-18031.100000000002</v>
          </cell>
          <cell r="X914" t="str">
            <v>Impuestos contribuciones y tasas por pagar</v>
          </cell>
          <cell r="Y914" t="str">
            <v>Retenciones legales</v>
          </cell>
        </row>
        <row r="915">
          <cell r="B915" t="str">
            <v>21090504</v>
          </cell>
          <cell r="G915">
            <v>0</v>
          </cell>
          <cell r="H915">
            <v>0</v>
          </cell>
          <cell r="I915">
            <v>0</v>
          </cell>
          <cell r="V915">
            <v>0</v>
          </cell>
          <cell r="X915" t="str">
            <v>Acreedores y otras cuentas por pagar</v>
          </cell>
          <cell r="Y915" t="str">
            <v>Otras cuentas por pagar</v>
          </cell>
        </row>
        <row r="916">
          <cell r="B916" t="str">
            <v>21090505</v>
          </cell>
          <cell r="G916">
            <v>0</v>
          </cell>
          <cell r="H916">
            <v>0</v>
          </cell>
          <cell r="I916">
            <v>0</v>
          </cell>
          <cell r="V916">
            <v>0</v>
          </cell>
          <cell r="X916" t="str">
            <v>Acreedores y otras cuentas por pagar</v>
          </cell>
          <cell r="Y916" t="str">
            <v>Retenciones legales</v>
          </cell>
        </row>
        <row r="917">
          <cell r="B917" t="str">
            <v>2110</v>
          </cell>
          <cell r="G917">
            <v>-1166295.93</v>
          </cell>
          <cell r="H917">
            <v>-1426425.74</v>
          </cell>
          <cell r="I917">
            <v>-1585292.7899999982</v>
          </cell>
          <cell r="V917">
            <v>-2299205.359999998</v>
          </cell>
        </row>
        <row r="918">
          <cell r="B918" t="str">
            <v>211001</v>
          </cell>
          <cell r="G918">
            <v>-391525.21</v>
          </cell>
          <cell r="H918">
            <v>-458326.02</v>
          </cell>
          <cell r="I918">
            <v>-468022.54999999882</v>
          </cell>
          <cell r="V918">
            <v>-391097.77999999881</v>
          </cell>
          <cell r="Y918" t="str">
            <v>Impuesto sobre la renta por pagar</v>
          </cell>
        </row>
        <row r="919">
          <cell r="B919" t="str">
            <v>21100101</v>
          </cell>
          <cell r="G919">
            <v>0</v>
          </cell>
          <cell r="H919">
            <v>0</v>
          </cell>
          <cell r="I919">
            <v>1.1932570487260818E-9</v>
          </cell>
          <cell r="V919">
            <v>-391097.77999999881</v>
          </cell>
          <cell r="X919" t="str">
            <v>Impuesto sobre la renta por pagar</v>
          </cell>
        </row>
        <row r="920">
          <cell r="B920" t="str">
            <v>21100102</v>
          </cell>
          <cell r="G920">
            <v>-391525.21</v>
          </cell>
          <cell r="H920">
            <v>-458326.02</v>
          </cell>
          <cell r="I920">
            <v>-468022.55</v>
          </cell>
          <cell r="V920">
            <v>0</v>
          </cell>
          <cell r="X920" t="str">
            <v>Impuestos contribuciones y tasas por pagar</v>
          </cell>
          <cell r="Y920" t="str">
            <v>Impuestos por pagar</v>
          </cell>
        </row>
        <row r="921">
          <cell r="B921" t="str">
            <v>211002</v>
          </cell>
          <cell r="G921">
            <v>-37300.29</v>
          </cell>
          <cell r="H921">
            <v>-27937.37000000001</v>
          </cell>
          <cell r="I921">
            <v>-48971.560000000012</v>
          </cell>
          <cell r="V921">
            <v>-38364.670000000013</v>
          </cell>
          <cell r="X921" t="str">
            <v>Impuestos contribuciones y tasas por pagar</v>
          </cell>
          <cell r="Y921" t="str">
            <v>Impuestos por pagar</v>
          </cell>
        </row>
        <row r="922">
          <cell r="B922" t="str">
            <v>21100201</v>
          </cell>
          <cell r="G922">
            <v>0</v>
          </cell>
          <cell r="H922">
            <v>0</v>
          </cell>
          <cell r="I922">
            <v>-5.8207660913467407E-11</v>
          </cell>
          <cell r="V922">
            <v>-5.8207660913467407E-11</v>
          </cell>
          <cell r="Y922" t="str">
            <v>Iva por pagar</v>
          </cell>
        </row>
        <row r="923">
          <cell r="B923" t="str">
            <v>21100202</v>
          </cell>
          <cell r="G923">
            <v>-37300.29</v>
          </cell>
          <cell r="H923">
            <v>-27937.370000000006</v>
          </cell>
          <cell r="I923">
            <v>-48971.56</v>
          </cell>
          <cell r="V923">
            <v>-38364.67</v>
          </cell>
        </row>
        <row r="924">
          <cell r="B924" t="str">
            <v>211003</v>
          </cell>
          <cell r="G924">
            <v>-378690.38</v>
          </cell>
          <cell r="H924">
            <v>-824505.43000000017</v>
          </cell>
          <cell r="I924">
            <v>-1068298.6800000006</v>
          </cell>
          <cell r="V924">
            <v>-1869742.9100000004</v>
          </cell>
          <cell r="X924" t="str">
            <v>Impuestos contribuciones y tasas por pagar</v>
          </cell>
        </row>
        <row r="925">
          <cell r="B925" t="str">
            <v>21100301</v>
          </cell>
          <cell r="G925">
            <v>-25883.83</v>
          </cell>
          <cell r="H925">
            <v>-18422.399999999998</v>
          </cell>
          <cell r="I925">
            <v>-273181</v>
          </cell>
          <cell r="V925">
            <v>-307753.94</v>
          </cell>
          <cell r="Y925" t="str">
            <v>Tasas municipales por pagar</v>
          </cell>
        </row>
        <row r="926">
          <cell r="B926" t="str">
            <v>21100302</v>
          </cell>
          <cell r="G926">
            <v>-352663.3</v>
          </cell>
          <cell r="H926">
            <v>-805810.77000000014</v>
          </cell>
          <cell r="I926">
            <v>-765746.74000000034</v>
          </cell>
          <cell r="V926">
            <v>-1528308.0600000005</v>
          </cell>
          <cell r="Y926" t="str">
            <v>Tasas municipales por pagar</v>
          </cell>
        </row>
        <row r="927">
          <cell r="B927" t="str">
            <v>21100303</v>
          </cell>
          <cell r="G927">
            <v>-143.25</v>
          </cell>
          <cell r="H927">
            <v>-272.26000000000022</v>
          </cell>
          <cell r="I927">
            <v>-1120.6099999999983</v>
          </cell>
          <cell r="V927">
            <v>-6398.2699999999986</v>
          </cell>
          <cell r="Y927" t="str">
            <v>Tasas municipales por pagar</v>
          </cell>
        </row>
        <row r="928">
          <cell r="B928" t="str">
            <v>21100304</v>
          </cell>
          <cell r="I928">
            <v>-28250.329999999998</v>
          </cell>
          <cell r="V928">
            <v>-27282.639999999999</v>
          </cell>
          <cell r="Y928" t="str">
            <v>Tasas municipales por pagar</v>
          </cell>
        </row>
        <row r="929">
          <cell r="B929" t="str">
            <v>211009</v>
          </cell>
          <cell r="G929">
            <v>-358780.05</v>
          </cell>
          <cell r="H929">
            <v>-115656.92</v>
          </cell>
          <cell r="I929">
            <v>2.3283064365386963E-10</v>
          </cell>
          <cell r="V929">
            <v>2.3283064365386963E-10</v>
          </cell>
        </row>
        <row r="930">
          <cell r="B930" t="str">
            <v>21100901</v>
          </cell>
          <cell r="G930">
            <v>-358780.05</v>
          </cell>
          <cell r="H930">
            <v>-115656.92</v>
          </cell>
          <cell r="I930">
            <v>2.3283064365386963E-10</v>
          </cell>
          <cell r="V930">
            <v>2.3283064365386963E-10</v>
          </cell>
          <cell r="X930" t="str">
            <v>Impuestos contribuciones y tasas por pagar</v>
          </cell>
          <cell r="Y930" t="str">
            <v>Contribución especial para el plan de seguridad ciudadana</v>
          </cell>
        </row>
        <row r="931">
          <cell r="B931" t="str">
            <v>2111</v>
          </cell>
          <cell r="G931">
            <v>0</v>
          </cell>
          <cell r="H931">
            <v>0</v>
          </cell>
          <cell r="I931">
            <v>0</v>
          </cell>
          <cell r="V931">
            <v>0</v>
          </cell>
        </row>
        <row r="932">
          <cell r="B932" t="str">
            <v>2111010000</v>
          </cell>
          <cell r="G932">
            <v>0</v>
          </cell>
          <cell r="H932">
            <v>0</v>
          </cell>
          <cell r="I932">
            <v>0</v>
          </cell>
          <cell r="V932">
            <v>0</v>
          </cell>
          <cell r="X932" t="str">
            <v>Acreedores y otras cuentas por pagar</v>
          </cell>
          <cell r="Y932" t="str">
            <v>Otras cuentas por pagar</v>
          </cell>
        </row>
        <row r="933">
          <cell r="B933" t="str">
            <v>2112</v>
          </cell>
          <cell r="G933">
            <v>-293993.07</v>
          </cell>
          <cell r="H933">
            <v>-297594.2300000001</v>
          </cell>
          <cell r="I933">
            <v>-373111.17000000237</v>
          </cell>
          <cell r="V933">
            <v>-365588.58000000234</v>
          </cell>
          <cell r="X933" t="str">
            <v>Acreedores y otras cuentas por pagar</v>
          </cell>
          <cell r="Y933" t="str">
            <v>Dividendos por pagar accionistas</v>
          </cell>
        </row>
        <row r="934">
          <cell r="B934" t="str">
            <v>211201</v>
          </cell>
          <cell r="G934">
            <v>-250470.66</v>
          </cell>
          <cell r="H934">
            <v>-258480.95999999996</v>
          </cell>
          <cell r="I934">
            <v>-344275.68000000215</v>
          </cell>
          <cell r="V934">
            <v>-336753.09000000212</v>
          </cell>
          <cell r="Y934" t="str">
            <v>Dividendos por Pagar</v>
          </cell>
        </row>
        <row r="935">
          <cell r="B935" t="str">
            <v>211202</v>
          </cell>
          <cell r="G935">
            <v>-43522.41</v>
          </cell>
          <cell r="H935">
            <v>-39113.270000000004</v>
          </cell>
          <cell r="I935">
            <v>-28835.49</v>
          </cell>
          <cell r="V935">
            <v>-28835.49</v>
          </cell>
          <cell r="Y935" t="str">
            <v>Cuentas por pagar accionistas</v>
          </cell>
        </row>
        <row r="936">
          <cell r="B936" t="str">
            <v>2113</v>
          </cell>
          <cell r="G936">
            <v>-410285.87</v>
          </cell>
          <cell r="H936">
            <v>-395829.57000000007</v>
          </cell>
          <cell r="I936">
            <v>-310513.8000000001</v>
          </cell>
          <cell r="V936">
            <v>-303578.6100000001</v>
          </cell>
          <cell r="Y936" t="str">
            <v>Cuentas por pagar a partes relacionadas</v>
          </cell>
        </row>
        <row r="937">
          <cell r="B937" t="str">
            <v>211301</v>
          </cell>
          <cell r="G937">
            <v>-8</v>
          </cell>
          <cell r="H937">
            <v>0</v>
          </cell>
          <cell r="I937">
            <v>-25163.23</v>
          </cell>
          <cell r="V937">
            <v>0</v>
          </cell>
          <cell r="X937" t="str">
            <v>Acreedores y otras cuentas por pagar</v>
          </cell>
        </row>
        <row r="938">
          <cell r="B938" t="str">
            <v>211302</v>
          </cell>
          <cell r="G938">
            <v>0</v>
          </cell>
          <cell r="H938">
            <v>0</v>
          </cell>
          <cell r="I938">
            <v>0</v>
          </cell>
          <cell r="V938">
            <v>0</v>
          </cell>
        </row>
        <row r="939">
          <cell r="B939" t="str">
            <v>211303</v>
          </cell>
          <cell r="G939">
            <v>0</v>
          </cell>
          <cell r="H939">
            <v>0</v>
          </cell>
          <cell r="I939">
            <v>0</v>
          </cell>
          <cell r="V939">
            <v>0</v>
          </cell>
        </row>
        <row r="940">
          <cell r="B940" t="str">
            <v>211304</v>
          </cell>
          <cell r="G940">
            <v>-410277.87</v>
          </cell>
          <cell r="H940">
            <v>-395829.57000000007</v>
          </cell>
          <cell r="I940">
            <v>-285350.57000000012</v>
          </cell>
          <cell r="V940">
            <v>-303578.61000000016</v>
          </cell>
        </row>
        <row r="941">
          <cell r="B941" t="str">
            <v>21130401</v>
          </cell>
          <cell r="G941">
            <v>-410277.87</v>
          </cell>
          <cell r="H941">
            <v>-395829.57000000007</v>
          </cell>
          <cell r="I941">
            <v>-285350.57000000012</v>
          </cell>
          <cell r="V941">
            <v>-303578.61000000016</v>
          </cell>
          <cell r="X941" t="str">
            <v>Acreedores y otras cuentas por pagar</v>
          </cell>
          <cell r="Y941" t="str">
            <v>Cuentas pagar a partes relacionadas</v>
          </cell>
        </row>
        <row r="942">
          <cell r="B942" t="str">
            <v>211305</v>
          </cell>
          <cell r="G942">
            <v>0</v>
          </cell>
          <cell r="H942">
            <v>0</v>
          </cell>
          <cell r="I942">
            <v>0</v>
          </cell>
          <cell r="V942">
            <v>0</v>
          </cell>
        </row>
        <row r="943">
          <cell r="B943" t="str">
            <v>21130501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  <cell r="X943" t="str">
            <v>Acreedores y otras cuentas por pagar</v>
          </cell>
        </row>
        <row r="944">
          <cell r="B944" t="str">
            <v>21130502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21130503</v>
          </cell>
          <cell r="G945">
            <v>0</v>
          </cell>
          <cell r="H945">
            <v>0</v>
          </cell>
          <cell r="I945">
            <v>0</v>
          </cell>
          <cell r="V945">
            <v>0</v>
          </cell>
          <cell r="X945" t="str">
            <v>Acreedores y otras cuentas por pagar</v>
          </cell>
        </row>
        <row r="946">
          <cell r="B946" t="str">
            <v>2114</v>
          </cell>
          <cell r="G946">
            <v>-797789.2</v>
          </cell>
          <cell r="H946">
            <v>-634263.78000000014</v>
          </cell>
          <cell r="I946">
            <v>-1136250.1200000001</v>
          </cell>
          <cell r="V946">
            <v>-1299008.4300000002</v>
          </cell>
        </row>
        <row r="947">
          <cell r="B947" t="str">
            <v>211401</v>
          </cell>
          <cell r="G947">
            <v>-654176.27</v>
          </cell>
          <cell r="H947">
            <v>-485395.54000000027</v>
          </cell>
          <cell r="I947">
            <v>-967532.2000000003</v>
          </cell>
          <cell r="V947">
            <v>-1138802.2000000002</v>
          </cell>
        </row>
        <row r="948">
          <cell r="B948" t="str">
            <v>21140101</v>
          </cell>
          <cell r="G948">
            <v>-648345.69999999995</v>
          </cell>
          <cell r="H948">
            <v>-479864.86999999994</v>
          </cell>
          <cell r="I948">
            <v>-963810.43000000017</v>
          </cell>
          <cell r="V948">
            <v>-1135761.8300000003</v>
          </cell>
          <cell r="X948" t="str">
            <v>Ingresos diferidos</v>
          </cell>
          <cell r="Y948" t="str">
            <v>Cobros por Contratos con clientes</v>
          </cell>
        </row>
        <row r="949">
          <cell r="B949" t="str">
            <v>21140102</v>
          </cell>
          <cell r="G949">
            <v>-5830.57</v>
          </cell>
          <cell r="H949">
            <v>-5530.67</v>
          </cell>
          <cell r="I949">
            <v>-3721.7700000000013</v>
          </cell>
          <cell r="V949">
            <v>-3040.3700000000013</v>
          </cell>
          <cell r="X949" t="str">
            <v>Ingresos diferidos</v>
          </cell>
          <cell r="Y949" t="str">
            <v>Cobros por Contratos con clientes</v>
          </cell>
        </row>
        <row r="950">
          <cell r="B950" t="str">
            <v>211402</v>
          </cell>
          <cell r="G950">
            <v>-143612.93</v>
          </cell>
          <cell r="H950">
            <v>-148868.24</v>
          </cell>
          <cell r="I950">
            <v>-147725.25</v>
          </cell>
          <cell r="V950">
            <v>-147725.25</v>
          </cell>
        </row>
        <row r="951">
          <cell r="B951" t="str">
            <v>21140201</v>
          </cell>
          <cell r="G951">
            <v>-143612.93</v>
          </cell>
          <cell r="H951">
            <v>-148868.24</v>
          </cell>
          <cell r="I951">
            <v>-147725.25</v>
          </cell>
          <cell r="V951">
            <v>-147725.25</v>
          </cell>
          <cell r="X951" t="str">
            <v>Ingresos diferidos</v>
          </cell>
          <cell r="Y951" t="str">
            <v xml:space="preserve">Ingresos diferidos </v>
          </cell>
        </row>
        <row r="952">
          <cell r="B952" t="str">
            <v>211403</v>
          </cell>
          <cell r="I952">
            <v>0</v>
          </cell>
          <cell r="V952">
            <v>0</v>
          </cell>
        </row>
        <row r="953">
          <cell r="B953" t="str">
            <v>21140301</v>
          </cell>
          <cell r="I953">
            <v>-20992.670000000027</v>
          </cell>
          <cell r="V953">
            <v>-12480.980000000025</v>
          </cell>
          <cell r="X953" t="str">
            <v>Ingresos diferidos</v>
          </cell>
          <cell r="Y953" t="str">
            <v xml:space="preserve">Ingresos diferidos </v>
          </cell>
        </row>
        <row r="954">
          <cell r="B954" t="str">
            <v>22</v>
          </cell>
          <cell r="G954">
            <v>-71281009.170000002</v>
          </cell>
          <cell r="H954">
            <v>-78330130.289999977</v>
          </cell>
          <cell r="I954">
            <v>-80465832.959999979</v>
          </cell>
          <cell r="V954">
            <v>-83860097.549999982</v>
          </cell>
        </row>
        <row r="955">
          <cell r="B955" t="str">
            <v>2201</v>
          </cell>
          <cell r="G955">
            <v>-51286192.539999999</v>
          </cell>
          <cell r="H955">
            <v>-47310155.99000001</v>
          </cell>
          <cell r="I955">
            <v>-44375000</v>
          </cell>
          <cell r="V955">
            <v>-43375000</v>
          </cell>
        </row>
        <row r="956">
          <cell r="B956" t="str">
            <v>220101</v>
          </cell>
          <cell r="G956">
            <v>-30306126.629999999</v>
          </cell>
          <cell r="H956">
            <v>-26322477.060000002</v>
          </cell>
          <cell r="I956">
            <v>-44375000</v>
          </cell>
          <cell r="V956">
            <v>-43375000</v>
          </cell>
          <cell r="X956" t="str">
            <v>Créditos y préstamos.</v>
          </cell>
          <cell r="Y956" t="str">
            <v>Préstamos Bancarios.</v>
          </cell>
        </row>
        <row r="957">
          <cell r="B957" t="str">
            <v>22010101</v>
          </cell>
          <cell r="G957">
            <v>0</v>
          </cell>
          <cell r="H957">
            <v>0</v>
          </cell>
          <cell r="I957">
            <v>0</v>
          </cell>
          <cell r="V957">
            <v>0</v>
          </cell>
        </row>
        <row r="958">
          <cell r="B958" t="str">
            <v>22010102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22010103</v>
          </cell>
          <cell r="G959">
            <v>0</v>
          </cell>
          <cell r="H959">
            <v>0</v>
          </cell>
          <cell r="I959">
            <v>0</v>
          </cell>
          <cell r="V959">
            <v>0</v>
          </cell>
        </row>
        <row r="960">
          <cell r="B960" t="str">
            <v>22010104</v>
          </cell>
          <cell r="G960">
            <v>-30306126.629999999</v>
          </cell>
          <cell r="H960">
            <v>-26322477.060000002</v>
          </cell>
          <cell r="I960">
            <v>-44375000</v>
          </cell>
          <cell r="V960">
            <v>-43375000</v>
          </cell>
        </row>
        <row r="961">
          <cell r="B961" t="str">
            <v>220102</v>
          </cell>
          <cell r="G961">
            <v>-20980065.91</v>
          </cell>
          <cell r="H961">
            <v>-20987678.929999996</v>
          </cell>
          <cell r="I961">
            <v>0</v>
          </cell>
          <cell r="V961">
            <v>0</v>
          </cell>
          <cell r="X961" t="str">
            <v>Créditos y préstamos.</v>
          </cell>
          <cell r="Y961" t="str">
            <v>Bonos y títulos emitidos.</v>
          </cell>
        </row>
        <row r="962">
          <cell r="B962" t="str">
            <v>22010201</v>
          </cell>
          <cell r="G962">
            <v>-20980065.91</v>
          </cell>
          <cell r="H962">
            <v>-20987678.929999996</v>
          </cell>
          <cell r="I962">
            <v>0</v>
          </cell>
          <cell r="V962">
            <v>0</v>
          </cell>
        </row>
        <row r="963">
          <cell r="B963" t="str">
            <v>2202</v>
          </cell>
          <cell r="G963">
            <v>0</v>
          </cell>
          <cell r="H963">
            <v>0</v>
          </cell>
          <cell r="I963">
            <v>0</v>
          </cell>
          <cell r="V963">
            <v>0</v>
          </cell>
        </row>
        <row r="964">
          <cell r="B964" t="str">
            <v>220201</v>
          </cell>
          <cell r="G964">
            <v>0</v>
          </cell>
          <cell r="H964">
            <v>0</v>
          </cell>
          <cell r="I964">
            <v>0</v>
          </cell>
          <cell r="V964">
            <v>0</v>
          </cell>
        </row>
        <row r="965">
          <cell r="B965" t="str">
            <v>2203</v>
          </cell>
          <cell r="G965">
            <v>0</v>
          </cell>
          <cell r="H965">
            <v>0</v>
          </cell>
          <cell r="I965">
            <v>-7569661.2399999974</v>
          </cell>
          <cell r="V965">
            <v>-7605894.8599999975</v>
          </cell>
          <cell r="X965" t="str">
            <v>Pasivos por arrendamientos</v>
          </cell>
        </row>
        <row r="966">
          <cell r="B966" t="str">
            <v>220301</v>
          </cell>
          <cell r="G966">
            <v>0</v>
          </cell>
          <cell r="H966">
            <v>0</v>
          </cell>
          <cell r="I966">
            <v>-7569661.2399999974</v>
          </cell>
          <cell r="V966">
            <v>-7605894.8599999975</v>
          </cell>
        </row>
        <row r="967">
          <cell r="B967" t="str">
            <v>22030101</v>
          </cell>
          <cell r="G967">
            <v>0</v>
          </cell>
          <cell r="I967">
            <v>-7569661.2399999974</v>
          </cell>
          <cell r="V967">
            <v>-7605894.8599999975</v>
          </cell>
        </row>
        <row r="968">
          <cell r="B968" t="str">
            <v>2204</v>
          </cell>
          <cell r="G968">
            <v>-5374564.2000000002</v>
          </cell>
          <cell r="H968">
            <v>-6117518.1099999994</v>
          </cell>
          <cell r="I968">
            <v>-7188262.1599999983</v>
          </cell>
          <cell r="V968">
            <v>-7016468.0099999979</v>
          </cell>
          <cell r="X968" t="str">
            <v>Pasivo por beneficios a empleados.</v>
          </cell>
          <cell r="Y968" t="str">
            <v>Obligaciones laborales</v>
          </cell>
        </row>
        <row r="969">
          <cell r="B969" t="str">
            <v>220401</v>
          </cell>
          <cell r="G969">
            <v>-5374564.2000000002</v>
          </cell>
          <cell r="H969">
            <v>-6117518.1099999994</v>
          </cell>
          <cell r="I969">
            <v>-7188262.1599999983</v>
          </cell>
          <cell r="V969">
            <v>-7016468.0099999979</v>
          </cell>
        </row>
        <row r="970">
          <cell r="B970" t="str">
            <v>22040101</v>
          </cell>
          <cell r="G970">
            <v>-5374564.2000000002</v>
          </cell>
          <cell r="H970">
            <v>-6117518.1099999994</v>
          </cell>
          <cell r="I970">
            <v>-7188262.1599999983</v>
          </cell>
          <cell r="V970">
            <v>-7016468.0099999979</v>
          </cell>
        </row>
        <row r="971">
          <cell r="B971" t="str">
            <v>22040102</v>
          </cell>
          <cell r="G971">
            <v>0</v>
          </cell>
          <cell r="H971">
            <v>0</v>
          </cell>
          <cell r="I971">
            <v>0</v>
          </cell>
          <cell r="V971">
            <v>0</v>
          </cell>
        </row>
        <row r="972">
          <cell r="B972" t="str">
            <v>2205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220501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2206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220601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2207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220701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220702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220703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220704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220709</v>
          </cell>
          <cell r="G981">
            <v>0</v>
          </cell>
          <cell r="H981">
            <v>0</v>
          </cell>
          <cell r="I981">
            <v>0</v>
          </cell>
          <cell r="V981">
            <v>0</v>
          </cell>
        </row>
        <row r="982">
          <cell r="B982" t="str">
            <v>2208</v>
          </cell>
          <cell r="G982">
            <v>-3505910.85</v>
          </cell>
          <cell r="H982">
            <v>-3458526.9399999995</v>
          </cell>
          <cell r="I982">
            <v>-3109619.4799999981</v>
          </cell>
          <cell r="V982">
            <v>-3084998.5999999982</v>
          </cell>
          <cell r="Y982" t="str">
            <v>Ingresos diferidos a largo plazo</v>
          </cell>
        </row>
        <row r="983">
          <cell r="B983" t="str">
            <v>220801</v>
          </cell>
          <cell r="G983">
            <v>0</v>
          </cell>
          <cell r="H983">
            <v>0</v>
          </cell>
          <cell r="I983">
            <v>0</v>
          </cell>
          <cell r="V983">
            <v>0</v>
          </cell>
        </row>
        <row r="984">
          <cell r="B984" t="str">
            <v>2208010100</v>
          </cell>
          <cell r="G984">
            <v>0</v>
          </cell>
          <cell r="H984">
            <v>0</v>
          </cell>
          <cell r="I984">
            <v>0</v>
          </cell>
          <cell r="V984">
            <v>0</v>
          </cell>
          <cell r="X984" t="str">
            <v>Ingresos diferidos.</v>
          </cell>
          <cell r="Y984" t="str">
            <v>Ingresos diferidos.</v>
          </cell>
        </row>
        <row r="985">
          <cell r="B985" t="str">
            <v>220802</v>
          </cell>
          <cell r="G985">
            <v>-3505910.85</v>
          </cell>
          <cell r="H985">
            <v>-3458526.9399999995</v>
          </cell>
          <cell r="I985">
            <v>-3109619.4799999981</v>
          </cell>
          <cell r="V985">
            <v>-3084998.5999999982</v>
          </cell>
        </row>
        <row r="986">
          <cell r="B986" t="str">
            <v>2208020100</v>
          </cell>
          <cell r="G986">
            <v>-3478574.58</v>
          </cell>
          <cell r="H986">
            <v>-3436721.34</v>
          </cell>
          <cell r="I986">
            <v>-3101151.6399999987</v>
          </cell>
          <cell r="V986">
            <v>-3076530.7599999988</v>
          </cell>
          <cell r="X986" t="str">
            <v>Ingresos diferidos.</v>
          </cell>
          <cell r="Y986" t="str">
            <v>Ingresos diferidos.</v>
          </cell>
        </row>
        <row r="987">
          <cell r="B987" t="str">
            <v>2208020200</v>
          </cell>
          <cell r="G987">
            <v>-27336.27</v>
          </cell>
          <cell r="H987">
            <v>-21805.599999999999</v>
          </cell>
          <cell r="I987">
            <v>-8467.8399999999965</v>
          </cell>
          <cell r="V987">
            <v>-8467.8399999999965</v>
          </cell>
          <cell r="X987" t="str">
            <v>Ingresos diferidos.</v>
          </cell>
          <cell r="Y987" t="str">
            <v>Ingresos diferidos.</v>
          </cell>
        </row>
        <row r="988">
          <cell r="B988" t="str">
            <v>220803</v>
          </cell>
          <cell r="G988">
            <v>0</v>
          </cell>
          <cell r="H988">
            <v>0</v>
          </cell>
          <cell r="I988">
            <v>0</v>
          </cell>
          <cell r="V988">
            <v>0</v>
          </cell>
        </row>
        <row r="989">
          <cell r="B989" t="str">
            <v>2208030100</v>
          </cell>
          <cell r="G989">
            <v>0</v>
          </cell>
          <cell r="H989">
            <v>0</v>
          </cell>
          <cell r="I989">
            <v>0</v>
          </cell>
          <cell r="V989">
            <v>0</v>
          </cell>
        </row>
        <row r="990">
          <cell r="B990" t="str">
            <v>2209</v>
          </cell>
          <cell r="G990">
            <v>-90727.74</v>
          </cell>
          <cell r="H990">
            <v>-155970.94</v>
          </cell>
          <cell r="I990">
            <v>-173419.98999999996</v>
          </cell>
          <cell r="V990">
            <v>-189229.33999999994</v>
          </cell>
          <cell r="Y990" t="str">
            <v>Ingresos diferidos a largo plazo</v>
          </cell>
        </row>
        <row r="991">
          <cell r="B991" t="str">
            <v>220901</v>
          </cell>
          <cell r="G991">
            <v>0</v>
          </cell>
          <cell r="H991">
            <v>0</v>
          </cell>
          <cell r="I991">
            <v>0</v>
          </cell>
          <cell r="V991">
            <v>0</v>
          </cell>
          <cell r="X991" t="str">
            <v>Ingresos diferidos.</v>
          </cell>
          <cell r="Y991" t="str">
            <v>Ingresos diferidos.</v>
          </cell>
        </row>
        <row r="992">
          <cell r="B992" t="str">
            <v>22090101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</row>
        <row r="993">
          <cell r="B993" t="str">
            <v>220902</v>
          </cell>
          <cell r="G993">
            <v>0</v>
          </cell>
          <cell r="H993">
            <v>0</v>
          </cell>
          <cell r="I993">
            <v>0</v>
          </cell>
          <cell r="V993">
            <v>0</v>
          </cell>
        </row>
        <row r="994">
          <cell r="B994" t="str">
            <v>220903</v>
          </cell>
          <cell r="G994">
            <v>0</v>
          </cell>
          <cell r="H994">
            <v>-210.51</v>
          </cell>
          <cell r="I994">
            <v>-3942.53</v>
          </cell>
          <cell r="V994">
            <v>-6078.92</v>
          </cell>
          <cell r="X994" t="str">
            <v>Acreedores y otras cuentas por pagar</v>
          </cell>
          <cell r="Y994" t="str">
            <v>Otras cuentas por pagar</v>
          </cell>
        </row>
        <row r="995">
          <cell r="B995" t="str">
            <v>2209030100</v>
          </cell>
          <cell r="G995">
            <v>0</v>
          </cell>
          <cell r="H995">
            <v>-210.51</v>
          </cell>
          <cell r="I995">
            <v>-3942.53</v>
          </cell>
          <cell r="V995">
            <v>-6078.92</v>
          </cell>
        </row>
        <row r="996">
          <cell r="B996" t="str">
            <v>220904</v>
          </cell>
          <cell r="G996">
            <v>-63298.27</v>
          </cell>
          <cell r="H996">
            <v>-128923.69000000005</v>
          </cell>
          <cell r="I996">
            <v>-148752.81000000006</v>
          </cell>
          <cell r="V996">
            <v>-169524.74000000008</v>
          </cell>
          <cell r="X996" t="str">
            <v>Acreedores y otras cuentas por pagar</v>
          </cell>
          <cell r="Y996" t="str">
            <v>Otras cuentas por pagar</v>
          </cell>
        </row>
        <row r="997">
          <cell r="B997" t="str">
            <v>2209040100</v>
          </cell>
          <cell r="G997">
            <v>0</v>
          </cell>
          <cell r="H997">
            <v>0</v>
          </cell>
          <cell r="I997">
            <v>0</v>
          </cell>
          <cell r="V997">
            <v>0</v>
          </cell>
        </row>
        <row r="998">
          <cell r="B998" t="str">
            <v>2209040200</v>
          </cell>
          <cell r="G998">
            <v>0</v>
          </cell>
          <cell r="H998">
            <v>0</v>
          </cell>
          <cell r="I998">
            <v>0</v>
          </cell>
          <cell r="V998">
            <v>0</v>
          </cell>
        </row>
        <row r="999">
          <cell r="B999" t="str">
            <v>2209040300</v>
          </cell>
          <cell r="G999">
            <v>-51564.81</v>
          </cell>
          <cell r="H999">
            <v>-85393.66</v>
          </cell>
          <cell r="I999">
            <v>-32860.000000000007</v>
          </cell>
          <cell r="V999">
            <v>-32860.000000000007</v>
          </cell>
        </row>
        <row r="1000">
          <cell r="B1000" t="str">
            <v>2209040400</v>
          </cell>
          <cell r="G1000">
            <v>-11733.46</v>
          </cell>
          <cell r="H1000">
            <v>-43530.029999999992</v>
          </cell>
          <cell r="I1000">
            <v>-115892.81</v>
          </cell>
          <cell r="V1000">
            <v>-136664.74000000002</v>
          </cell>
        </row>
        <row r="1001">
          <cell r="B1001" t="str">
            <v>220905</v>
          </cell>
          <cell r="G1001">
            <v>0</v>
          </cell>
          <cell r="H1001">
            <v>0</v>
          </cell>
          <cell r="I1001">
            <v>0</v>
          </cell>
          <cell r="V1001">
            <v>0</v>
          </cell>
        </row>
        <row r="1002">
          <cell r="B1002" t="str">
            <v>2209050100</v>
          </cell>
          <cell r="G1002">
            <v>0</v>
          </cell>
          <cell r="H1002">
            <v>0</v>
          </cell>
          <cell r="I1002">
            <v>0</v>
          </cell>
          <cell r="V1002">
            <v>0</v>
          </cell>
          <cell r="X1002" t="str">
            <v>Acreedores y otras cuentas por pagar</v>
          </cell>
          <cell r="Y1002" t="str">
            <v>Otras cuentas por pagar</v>
          </cell>
        </row>
        <row r="1003">
          <cell r="B1003" t="str">
            <v>2209050200</v>
          </cell>
          <cell r="G1003">
            <v>0</v>
          </cell>
          <cell r="H1003">
            <v>0</v>
          </cell>
          <cell r="I1003">
            <v>0</v>
          </cell>
          <cell r="V1003">
            <v>0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2209050300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2209050400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2209050500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2209050600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2209050700</v>
          </cell>
          <cell r="G1008">
            <v>0</v>
          </cell>
          <cell r="H1008">
            <v>0</v>
          </cell>
          <cell r="I1008">
            <v>0</v>
          </cell>
          <cell r="V1008">
            <v>0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2209050800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2209050900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2209051000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2209051100</v>
          </cell>
          <cell r="G1012">
            <v>0</v>
          </cell>
          <cell r="H1012">
            <v>0</v>
          </cell>
          <cell r="I1012">
            <v>0</v>
          </cell>
          <cell r="V1012">
            <v>0</v>
          </cell>
          <cell r="X1012" t="str">
            <v>Acreedores y otras cuentas por pagar</v>
          </cell>
          <cell r="Y1012" t="str">
            <v>Otras cuentas por pagar</v>
          </cell>
        </row>
        <row r="1013">
          <cell r="B1013" t="str">
            <v>2209051200</v>
          </cell>
          <cell r="I1013">
            <v>0</v>
          </cell>
          <cell r="V1013">
            <v>0</v>
          </cell>
        </row>
        <row r="1014">
          <cell r="B1014" t="str">
            <v>220906</v>
          </cell>
          <cell r="G1014">
            <v>-27429.47</v>
          </cell>
          <cell r="H1014">
            <v>-26836.739999999991</v>
          </cell>
          <cell r="I1014">
            <v>-20724.64999999998</v>
          </cell>
          <cell r="V1014">
            <v>-13625.679999999978</v>
          </cell>
          <cell r="X1014" t="str">
            <v>Acreedores y otras cuentas por pagar</v>
          </cell>
        </row>
        <row r="1015">
          <cell r="B1015" t="str">
            <v>2209060100</v>
          </cell>
          <cell r="G1015">
            <v>-27429.47</v>
          </cell>
          <cell r="H1015">
            <v>-26836.739999999991</v>
          </cell>
          <cell r="I1015">
            <v>-20724.64999999998</v>
          </cell>
          <cell r="V1015">
            <v>-13625.679999999978</v>
          </cell>
          <cell r="Y1015" t="str">
            <v>Otras cuentas por pagar</v>
          </cell>
        </row>
        <row r="1016">
          <cell r="B1016" t="str">
            <v>2209060200</v>
          </cell>
          <cell r="G1016">
            <v>0</v>
          </cell>
          <cell r="H1016">
            <v>0</v>
          </cell>
          <cell r="I1016">
            <v>0</v>
          </cell>
          <cell r="V1016">
            <v>0</v>
          </cell>
          <cell r="Y1016" t="str">
            <v>Otras cuentas por pagar</v>
          </cell>
        </row>
        <row r="1017">
          <cell r="B1017" t="str">
            <v>2209060300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2209060400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2209060500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2209060600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2209060700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Otras cuentas por pagar</v>
          </cell>
        </row>
        <row r="1022">
          <cell r="B1022" t="str">
            <v>2209060800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  <cell r="Y1022" t="str">
            <v>Capital social</v>
          </cell>
        </row>
        <row r="1023">
          <cell r="B1023" t="str">
            <v>2209060900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</row>
        <row r="1024">
          <cell r="B1024" t="str">
            <v>220907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</row>
        <row r="1025">
          <cell r="B1025" t="str">
            <v>22090707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  <cell r="X1025" t="str">
            <v>Acreedores y otras cuentas por pagar</v>
          </cell>
          <cell r="Y1025" t="str">
            <v>Otras cuentas por pagar</v>
          </cell>
        </row>
        <row r="1026">
          <cell r="B1026" t="str">
            <v>2210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</row>
        <row r="1027">
          <cell r="B1027" t="str">
            <v>221001</v>
          </cell>
          <cell r="G1027">
            <v>0</v>
          </cell>
          <cell r="H1027">
            <v>0</v>
          </cell>
          <cell r="I1027">
            <v>0</v>
          </cell>
          <cell r="V1027">
            <v>0</v>
          </cell>
          <cell r="Y1027" t="str">
            <v>Pasivo por impuesto sobre la renta diferido</v>
          </cell>
        </row>
        <row r="1028">
          <cell r="B1028" t="str">
            <v>2211</v>
          </cell>
          <cell r="G1028">
            <v>-11023613.84</v>
          </cell>
          <cell r="H1028">
            <v>-21287958.309999995</v>
          </cell>
          <cell r="I1028">
            <v>-18049870.09</v>
          </cell>
          <cell r="V1028">
            <v>-22588506.739999998</v>
          </cell>
        </row>
        <row r="1029">
          <cell r="B1029" t="str">
            <v>221101</v>
          </cell>
          <cell r="G1029">
            <v>-11023613.84</v>
          </cell>
          <cell r="H1029">
            <v>-21287958.309999995</v>
          </cell>
          <cell r="I1029">
            <v>-18049870.09</v>
          </cell>
          <cell r="V1029">
            <v>-22588506.739999998</v>
          </cell>
          <cell r="X1029" t="str">
            <v>Pasivo neto por impuesto diferido</v>
          </cell>
        </row>
        <row r="1030">
          <cell r="B1030" t="str">
            <v>22110101</v>
          </cell>
          <cell r="G1030">
            <v>-11023613.84</v>
          </cell>
          <cell r="H1030">
            <v>-21287958.309999995</v>
          </cell>
          <cell r="I1030">
            <v>-4551497.3799999952</v>
          </cell>
          <cell r="V1030">
            <v>-4838083.0499999952</v>
          </cell>
        </row>
        <row r="1031">
          <cell r="B1031" t="str">
            <v>22110102</v>
          </cell>
          <cell r="G1031">
            <v>0</v>
          </cell>
          <cell r="H1031">
            <v>0</v>
          </cell>
          <cell r="I1031">
            <v>-11336.939999999999</v>
          </cell>
          <cell r="V1031">
            <v>-10525.659999999998</v>
          </cell>
        </row>
        <row r="1032">
          <cell r="B1032" t="str">
            <v>22110103</v>
          </cell>
          <cell r="I1032">
            <v>-16455024.579999998</v>
          </cell>
          <cell r="V1032">
            <v>-16585792.939999998</v>
          </cell>
        </row>
        <row r="1033">
          <cell r="B1033" t="str">
            <v>22110104</v>
          </cell>
          <cell r="I1033">
            <v>-1012972.9099999998</v>
          </cell>
          <cell r="V1033">
            <v>-990395.43999999983</v>
          </cell>
        </row>
        <row r="1034">
          <cell r="B1034" t="str">
            <v>22110105</v>
          </cell>
          <cell r="I1034">
            <v>9.3132257461547852E-10</v>
          </cell>
          <cell r="V1034">
            <v>9.3132257461547852E-10</v>
          </cell>
        </row>
        <row r="1035">
          <cell r="B1035" t="str">
            <v>22110106</v>
          </cell>
          <cell r="I1035">
            <v>-5.2386896903788838E-12</v>
          </cell>
          <cell r="V1035">
            <v>-5.2386896903788838E-12</v>
          </cell>
        </row>
        <row r="1036">
          <cell r="B1036" t="str">
            <v>22110107</v>
          </cell>
          <cell r="I1036">
            <v>-163709.65</v>
          </cell>
          <cell r="V1036">
            <v>-163709.65</v>
          </cell>
        </row>
        <row r="1037">
          <cell r="B1037" t="str">
            <v>22110108</v>
          </cell>
          <cell r="I1037">
            <v>0</v>
          </cell>
          <cell r="V1037">
            <v>0</v>
          </cell>
        </row>
        <row r="1038">
          <cell r="B1038" t="str">
            <v>22110199</v>
          </cell>
          <cell r="I1038">
            <v>4144671.37</v>
          </cell>
          <cell r="V1038">
            <v>0</v>
          </cell>
        </row>
        <row r="1039">
          <cell r="B1039" t="str">
            <v>3</v>
          </cell>
          <cell r="G1039">
            <v>-39034404.210000001</v>
          </cell>
          <cell r="H1039">
            <v>-50148201.509999998</v>
          </cell>
          <cell r="I1039">
            <v>-29792554.489999998</v>
          </cell>
          <cell r="V1039">
            <v>-29792554.489999998</v>
          </cell>
        </row>
        <row r="1040">
          <cell r="B1040" t="str">
            <v>31</v>
          </cell>
          <cell r="G1040">
            <v>-39034404.210000001</v>
          </cell>
          <cell r="H1040">
            <v>-50148201.509999998</v>
          </cell>
          <cell r="I1040">
            <v>-29792554.489999998</v>
          </cell>
          <cell r="V1040">
            <v>-29792554.489999998</v>
          </cell>
        </row>
        <row r="1041">
          <cell r="B1041" t="str">
            <v>3101</v>
          </cell>
          <cell r="G1041">
            <v>-12282292</v>
          </cell>
          <cell r="H1041">
            <v>-12282292</v>
          </cell>
          <cell r="I1041">
            <v>-12282292</v>
          </cell>
          <cell r="V1041">
            <v>-12282292</v>
          </cell>
          <cell r="Y1041" t="str">
            <v>Capital social</v>
          </cell>
        </row>
        <row r="1042">
          <cell r="B1042" t="str">
            <v>310101</v>
          </cell>
          <cell r="G1042">
            <v>-9000000</v>
          </cell>
          <cell r="H1042">
            <v>-9000000</v>
          </cell>
          <cell r="I1042">
            <v>-9000000</v>
          </cell>
          <cell r="V1042">
            <v>-9000000</v>
          </cell>
          <cell r="X1042" t="str">
            <v>Capital social</v>
          </cell>
        </row>
        <row r="1043">
          <cell r="B1043" t="str">
            <v>31010101</v>
          </cell>
          <cell r="G1043">
            <v>-9000000</v>
          </cell>
          <cell r="H1043">
            <v>-9000000</v>
          </cell>
          <cell r="I1043">
            <v>-9000000</v>
          </cell>
          <cell r="V1043">
            <v>-9000000</v>
          </cell>
        </row>
        <row r="1044">
          <cell r="B1044" t="str">
            <v>31010102</v>
          </cell>
          <cell r="G1044">
            <v>0</v>
          </cell>
          <cell r="H1044">
            <v>0</v>
          </cell>
          <cell r="I1044">
            <v>0</v>
          </cell>
          <cell r="V1044">
            <v>0</v>
          </cell>
          <cell r="Y1044" t="str">
            <v>Capital social</v>
          </cell>
        </row>
        <row r="1045">
          <cell r="B1045" t="str">
            <v>310102</v>
          </cell>
          <cell r="G1045">
            <v>-3282292</v>
          </cell>
          <cell r="H1045">
            <v>-3282292</v>
          </cell>
          <cell r="I1045">
            <v>-3282292</v>
          </cell>
          <cell r="V1045">
            <v>-3282292</v>
          </cell>
          <cell r="X1045" t="str">
            <v>Capital social</v>
          </cell>
        </row>
        <row r="1046">
          <cell r="B1046" t="str">
            <v>31010201</v>
          </cell>
          <cell r="G1046">
            <v>-3282292</v>
          </cell>
          <cell r="H1046">
            <v>-3282292</v>
          </cell>
          <cell r="I1046">
            <v>-3282292</v>
          </cell>
          <cell r="V1046">
            <v>-3282292</v>
          </cell>
        </row>
        <row r="1047">
          <cell r="B1047" t="str">
            <v>31010202</v>
          </cell>
          <cell r="G1047">
            <v>0</v>
          </cell>
          <cell r="H1047">
            <v>0</v>
          </cell>
          <cell r="I1047">
            <v>0</v>
          </cell>
          <cell r="V1047">
            <v>0</v>
          </cell>
          <cell r="Y1047" t="str">
            <v>Utilidades retenidas</v>
          </cell>
        </row>
        <row r="1048">
          <cell r="B1048" t="str">
            <v>3102</v>
          </cell>
          <cell r="G1048">
            <v>-11147951.119999999</v>
          </cell>
          <cell r="H1048">
            <v>-11629724.24</v>
          </cell>
          <cell r="I1048">
            <v>-24676796.5</v>
          </cell>
          <cell r="V1048">
            <v>-24676796.5</v>
          </cell>
        </row>
        <row r="1049">
          <cell r="B1049" t="str">
            <v>310201</v>
          </cell>
          <cell r="G1049">
            <v>0</v>
          </cell>
          <cell r="H1049">
            <v>0</v>
          </cell>
          <cell r="I1049">
            <v>-24676796.5</v>
          </cell>
          <cell r="V1049">
            <v>-24676796.5</v>
          </cell>
          <cell r="X1049" t="str">
            <v>Resultados acumulados</v>
          </cell>
        </row>
        <row r="1050">
          <cell r="B1050" t="str">
            <v>310202</v>
          </cell>
          <cell r="G1050">
            <v>0</v>
          </cell>
          <cell r="H1050">
            <v>0</v>
          </cell>
          <cell r="I1050">
            <v>0</v>
          </cell>
          <cell r="V1050">
            <v>0</v>
          </cell>
          <cell r="X1050" t="str">
            <v>Resultados acumulados</v>
          </cell>
        </row>
        <row r="1051">
          <cell r="B1051" t="str">
            <v>310203</v>
          </cell>
          <cell r="G1051">
            <v>-11147951.119999999</v>
          </cell>
          <cell r="H1051">
            <v>-11629724.240000004</v>
          </cell>
          <cell r="I1051">
            <v>0</v>
          </cell>
          <cell r="V1051">
            <v>0</v>
          </cell>
          <cell r="X1051" t="str">
            <v>Resultados acumulados</v>
          </cell>
          <cell r="Y1051" t="str">
            <v>Reserva legal</v>
          </cell>
        </row>
        <row r="1052">
          <cell r="B1052" t="str">
            <v>3103</v>
          </cell>
          <cell r="G1052">
            <v>-7018452.5700000003</v>
          </cell>
          <cell r="H1052">
            <v>-7018452.5700000003</v>
          </cell>
          <cell r="I1052">
            <v>-7018452.5700000003</v>
          </cell>
          <cell r="V1052">
            <v>-7018452.5700000003</v>
          </cell>
          <cell r="X1052" t="str">
            <v>Reserva legal</v>
          </cell>
        </row>
        <row r="1053">
          <cell r="B1053" t="str">
            <v>310301</v>
          </cell>
          <cell r="G1053">
            <v>-7018452.5700000003</v>
          </cell>
          <cell r="H1053">
            <v>-7018452.5700000003</v>
          </cell>
          <cell r="I1053">
            <v>-7018452.5700000003</v>
          </cell>
          <cell r="V1053">
            <v>-7018452.5700000003</v>
          </cell>
        </row>
        <row r="1054">
          <cell r="B1054" t="str">
            <v>310302</v>
          </cell>
          <cell r="G1054">
            <v>0</v>
          </cell>
          <cell r="H1054">
            <v>0</v>
          </cell>
          <cell r="I1054">
            <v>0</v>
          </cell>
          <cell r="V1054">
            <v>0</v>
          </cell>
        </row>
        <row r="1055">
          <cell r="B1055" t="str">
            <v>310303</v>
          </cell>
          <cell r="G1055">
            <v>0</v>
          </cell>
          <cell r="H1055">
            <v>0</v>
          </cell>
          <cell r="I1055">
            <v>0</v>
          </cell>
          <cell r="V1055">
            <v>0</v>
          </cell>
          <cell r="Y1055" t="str">
            <v>Superávit por revaluación</v>
          </cell>
        </row>
        <row r="1056">
          <cell r="B1056" t="str">
            <v>3104</v>
          </cell>
          <cell r="G1056">
            <v>-8903347.5299999993</v>
          </cell>
          <cell r="H1056">
            <v>-19991744.880000003</v>
          </cell>
          <cell r="I1056">
            <v>0</v>
          </cell>
          <cell r="V1056">
            <v>0</v>
          </cell>
        </row>
        <row r="1057">
          <cell r="B1057" t="str">
            <v>310401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31040101</v>
          </cell>
          <cell r="G1058">
            <v>-8903347.5299999993</v>
          </cell>
          <cell r="H1058">
            <v>-19991744.880000003</v>
          </cell>
          <cell r="I1058">
            <v>0</v>
          </cell>
          <cell r="V1058">
            <v>0</v>
          </cell>
        </row>
        <row r="1059">
          <cell r="B1059" t="str">
            <v>3104010101</v>
          </cell>
          <cell r="G1059">
            <v>0</v>
          </cell>
          <cell r="H1059">
            <v>0</v>
          </cell>
          <cell r="I1059">
            <v>0</v>
          </cell>
          <cell r="V1059">
            <v>0</v>
          </cell>
        </row>
        <row r="1060">
          <cell r="B1060" t="str">
            <v>3104010102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3104010103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3104010104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3104010105</v>
          </cell>
          <cell r="G1063">
            <v>0</v>
          </cell>
          <cell r="H1063">
            <v>0</v>
          </cell>
          <cell r="I1063">
            <v>0</v>
          </cell>
          <cell r="V1063">
            <v>0</v>
          </cell>
        </row>
        <row r="1064">
          <cell r="B1064" t="str">
            <v>3104010106</v>
          </cell>
          <cell r="G1064">
            <v>-8903347.5299999993</v>
          </cell>
          <cell r="H1064">
            <v>-19991744.880000003</v>
          </cell>
          <cell r="I1064">
            <v>0</v>
          </cell>
          <cell r="V1064">
            <v>0</v>
          </cell>
          <cell r="X1064" t="str">
            <v>Otros componentes del patrimonio</v>
          </cell>
        </row>
        <row r="1065">
          <cell r="B1065" t="str">
            <v>31040102</v>
          </cell>
          <cell r="G1065">
            <v>0</v>
          </cell>
          <cell r="H1065">
            <v>0</v>
          </cell>
          <cell r="I1065">
            <v>0</v>
          </cell>
          <cell r="V1065">
            <v>0</v>
          </cell>
        </row>
        <row r="1066">
          <cell r="B1066" t="str">
            <v>3104010201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3104010202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3104010203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3104010204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3104010205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3104010206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310402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31040201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3104020101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3104020102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3104020103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3104020104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3104020105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3104020106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31040202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3104020201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3104020202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3104020203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3104020204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3104020205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3104020206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3105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310501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310502</v>
          </cell>
          <cell r="G1089">
            <v>0</v>
          </cell>
          <cell r="H1089">
            <v>0</v>
          </cell>
          <cell r="I1089">
            <v>0</v>
          </cell>
          <cell r="V1089">
            <v>0</v>
          </cell>
        </row>
        <row r="1090">
          <cell r="B1090" t="str">
            <v>3106</v>
          </cell>
          <cell r="G1090">
            <v>317639.01</v>
          </cell>
          <cell r="H1090">
            <v>774012.17999999993</v>
          </cell>
          <cell r="I1090">
            <v>1127769.5200000003</v>
          </cell>
          <cell r="V1090">
            <v>1127769.5200000003</v>
          </cell>
          <cell r="X1090" t="str">
            <v>Otros componentes del patrimonio</v>
          </cell>
        </row>
        <row r="1091">
          <cell r="B1091" t="str">
            <v>310601</v>
          </cell>
          <cell r="G1091">
            <v>453770.02</v>
          </cell>
          <cell r="H1091">
            <v>1105731.68</v>
          </cell>
          <cell r="I1091">
            <v>1611099.31</v>
          </cell>
          <cell r="V1091">
            <v>1611099.31</v>
          </cell>
        </row>
        <row r="1092">
          <cell r="B1092" t="str">
            <v>31060101</v>
          </cell>
          <cell r="G1092">
            <v>453770.02</v>
          </cell>
          <cell r="H1092">
            <v>1105731.6800000002</v>
          </cell>
          <cell r="I1092">
            <v>1611099.31</v>
          </cell>
          <cell r="V1092">
            <v>1611099.31</v>
          </cell>
        </row>
        <row r="1093">
          <cell r="B1093" t="str">
            <v>310602</v>
          </cell>
          <cell r="G1093">
            <v>-136131.01</v>
          </cell>
          <cell r="H1093">
            <v>-331719.5</v>
          </cell>
          <cell r="I1093">
            <v>-483329.79000000004</v>
          </cell>
          <cell r="V1093">
            <v>-483329.79000000004</v>
          </cell>
        </row>
        <row r="1094">
          <cell r="B1094" t="str">
            <v>31060201</v>
          </cell>
          <cell r="G1094">
            <v>-136131.01</v>
          </cell>
          <cell r="H1094">
            <v>-331719.5</v>
          </cell>
          <cell r="I1094">
            <v>-483329.79000000004</v>
          </cell>
          <cell r="V1094">
            <v>-483329.79000000004</v>
          </cell>
        </row>
        <row r="1095">
          <cell r="B1095" t="str">
            <v>4</v>
          </cell>
          <cell r="G1095">
            <v>-275475724.16000003</v>
          </cell>
          <cell r="H1095">
            <v>-300934396.27999997</v>
          </cell>
          <cell r="V1095">
            <v>-53880770.530000001</v>
          </cell>
        </row>
        <row r="1096">
          <cell r="B1096" t="str">
            <v>41</v>
          </cell>
          <cell r="G1096">
            <v>-272763246.02999997</v>
          </cell>
          <cell r="H1096">
            <v>-298291623.09000003</v>
          </cell>
          <cell r="V1096">
            <v>-53517481.290000007</v>
          </cell>
        </row>
        <row r="1097">
          <cell r="B1097" t="str">
            <v>4101</v>
          </cell>
          <cell r="G1097">
            <v>-267723288.27000001</v>
          </cell>
          <cell r="H1097">
            <v>-293151436.82999998</v>
          </cell>
          <cell r="V1097">
            <v>-52653259.850000001</v>
          </cell>
        </row>
        <row r="1098">
          <cell r="B1098" t="str">
            <v>410101</v>
          </cell>
          <cell r="G1098">
            <v>0</v>
          </cell>
          <cell r="H1098">
            <v>0</v>
          </cell>
          <cell r="V1098">
            <v>0</v>
          </cell>
        </row>
        <row r="1099">
          <cell r="B1099" t="str">
            <v>410102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410103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410104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410105</v>
          </cell>
          <cell r="G1102">
            <v>0</v>
          </cell>
          <cell r="H1102">
            <v>0</v>
          </cell>
          <cell r="V1102">
            <v>0</v>
          </cell>
        </row>
        <row r="1103">
          <cell r="B1103" t="str">
            <v>410106</v>
          </cell>
          <cell r="G1103">
            <v>-56835061.990000002</v>
          </cell>
          <cell r="H1103">
            <v>-58129883.219999999</v>
          </cell>
          <cell r="V1103">
            <v>-10793385.01</v>
          </cell>
        </row>
        <row r="1104">
          <cell r="B1104" t="str">
            <v>41010601</v>
          </cell>
          <cell r="G1104">
            <v>0</v>
          </cell>
          <cell r="H1104">
            <v>0</v>
          </cell>
          <cell r="V1104">
            <v>0</v>
          </cell>
        </row>
        <row r="1105">
          <cell r="B1105" t="str">
            <v>4101060101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4101060102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4101060103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4101060104</v>
          </cell>
          <cell r="G1108">
            <v>0</v>
          </cell>
          <cell r="H1108">
            <v>0</v>
          </cell>
          <cell r="V1108">
            <v>0</v>
          </cell>
        </row>
        <row r="1109">
          <cell r="B1109" t="str">
            <v>41010602</v>
          </cell>
          <cell r="G1109">
            <v>-37448426.939999998</v>
          </cell>
          <cell r="H1109">
            <v>-38539253.579999998</v>
          </cell>
          <cell r="V1109">
            <v>-7320662.21</v>
          </cell>
        </row>
        <row r="1110">
          <cell r="B1110" t="str">
            <v>4101060201</v>
          </cell>
          <cell r="G1110">
            <v>-24970940.670000002</v>
          </cell>
          <cell r="H1110">
            <v>-25762480.27</v>
          </cell>
          <cell r="V1110">
            <v>-4869730.1500000004</v>
          </cell>
          <cell r="X1110" t="str">
            <v>Servicios por distribución de energía</v>
          </cell>
          <cell r="Y1110" t="str">
            <v>Servicio por uso de red</v>
          </cell>
        </row>
        <row r="1111">
          <cell r="B1111" t="str">
            <v>4101060202</v>
          </cell>
          <cell r="G1111">
            <v>-4207833.12</v>
          </cell>
          <cell r="H1111">
            <v>-4373481.53</v>
          </cell>
          <cell r="V1111">
            <v>-773060.44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4101060203</v>
          </cell>
          <cell r="G1112">
            <v>-1816140.96</v>
          </cell>
          <cell r="H1112">
            <v>-1856458.8100000003</v>
          </cell>
          <cell r="V1112">
            <v>-295227.32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4101060204</v>
          </cell>
          <cell r="G1113">
            <v>0</v>
          </cell>
          <cell r="H1113">
            <v>0</v>
          </cell>
          <cell r="V1113">
            <v>0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4101060205</v>
          </cell>
          <cell r="G1114">
            <v>-6453512.1900000004</v>
          </cell>
          <cell r="H1114">
            <v>-6546832.9700000007</v>
          </cell>
          <cell r="V1114">
            <v>-1382644.3</v>
          </cell>
          <cell r="X1114" t="str">
            <v>Servicios por distribución de energía</v>
          </cell>
          <cell r="Y1114" t="str">
            <v>Servicio por uso de red</v>
          </cell>
        </row>
        <row r="1115">
          <cell r="B1115" t="str">
            <v>41010603</v>
          </cell>
          <cell r="G1115">
            <v>-20420364.039999999</v>
          </cell>
          <cell r="H1115">
            <v>-21059796.380000003</v>
          </cell>
          <cell r="V1115">
            <v>-3563214.34</v>
          </cell>
        </row>
        <row r="1116">
          <cell r="B1116" t="str">
            <v>4101060301</v>
          </cell>
          <cell r="G1116">
            <v>-4850932.59</v>
          </cell>
          <cell r="H1116">
            <v>-4909138.62</v>
          </cell>
          <cell r="V1116">
            <v>-792332.59</v>
          </cell>
        </row>
        <row r="1117">
          <cell r="B1117" t="str">
            <v>410106030101</v>
          </cell>
          <cell r="G1117">
            <v>0</v>
          </cell>
          <cell r="H1117">
            <v>0</v>
          </cell>
          <cell r="V1117">
            <v>0</v>
          </cell>
          <cell r="X1117" t="str">
            <v>Servicios por distribución de energía</v>
          </cell>
          <cell r="Y1117" t="str">
            <v>Servicio por uso de red</v>
          </cell>
        </row>
        <row r="1118">
          <cell r="B1118" t="str">
            <v>410106030102</v>
          </cell>
          <cell r="G1118">
            <v>-1773989.26</v>
          </cell>
          <cell r="H1118">
            <v>-1847490.4</v>
          </cell>
          <cell r="V1118">
            <v>-282340.65000000002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410106030103</v>
          </cell>
          <cell r="G1119">
            <v>0</v>
          </cell>
          <cell r="H1119">
            <v>0</v>
          </cell>
          <cell r="V1119">
            <v>0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410106030104</v>
          </cell>
          <cell r="G1120">
            <v>-1710662.8</v>
          </cell>
          <cell r="H1120">
            <v>-1698597.02</v>
          </cell>
          <cell r="V1120">
            <v>-275371.33999999997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410106030105</v>
          </cell>
          <cell r="G1121">
            <v>-80272.77</v>
          </cell>
          <cell r="H1121">
            <v>-83157.25</v>
          </cell>
          <cell r="V1121">
            <v>-17180.559999999998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410106030106</v>
          </cell>
          <cell r="G1122">
            <v>-1286007.76</v>
          </cell>
          <cell r="H1122">
            <v>-1279893.9500000002</v>
          </cell>
          <cell r="V1122">
            <v>-217440.04</v>
          </cell>
          <cell r="X1122" t="str">
            <v>Servicios por distribución de energía</v>
          </cell>
          <cell r="Y1122" t="str">
            <v>Servicio por uso de red</v>
          </cell>
        </row>
        <row r="1123">
          <cell r="B1123" t="str">
            <v>4101060302</v>
          </cell>
          <cell r="G1123">
            <v>-15569431.449999999</v>
          </cell>
          <cell r="H1123">
            <v>-16150657.76</v>
          </cell>
          <cell r="V1123">
            <v>-2770881.75</v>
          </cell>
        </row>
        <row r="1124">
          <cell r="B1124" t="str">
            <v>410106030201</v>
          </cell>
          <cell r="G1124">
            <v>0</v>
          </cell>
          <cell r="H1124">
            <v>0</v>
          </cell>
          <cell r="V1124">
            <v>0</v>
          </cell>
          <cell r="X1124" t="str">
            <v>Servicios por distribución de energía</v>
          </cell>
          <cell r="Y1124" t="str">
            <v>Servicio por uso de red</v>
          </cell>
        </row>
        <row r="1125">
          <cell r="B1125" t="str">
            <v>410106030202</v>
          </cell>
          <cell r="G1125">
            <v>-34634.76</v>
          </cell>
          <cell r="H1125">
            <v>-40332.000000000007</v>
          </cell>
          <cell r="V1125">
            <v>-6479.98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410106030203</v>
          </cell>
          <cell r="G1126">
            <v>0</v>
          </cell>
          <cell r="H1126">
            <v>0</v>
          </cell>
          <cell r="V1126">
            <v>0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410106030204</v>
          </cell>
          <cell r="G1127">
            <v>-15534796.689999999</v>
          </cell>
          <cell r="H1127">
            <v>-16110325.76</v>
          </cell>
          <cell r="V1127">
            <v>-2764401.77</v>
          </cell>
          <cell r="X1127" t="str">
            <v>Servicios por distribución de energía</v>
          </cell>
          <cell r="Y1127" t="str">
            <v>Servicio por uso de red</v>
          </cell>
        </row>
        <row r="1128">
          <cell r="B1128" t="str">
            <v>41010604</v>
          </cell>
          <cell r="G1128">
            <v>-346715.01</v>
          </cell>
          <cell r="H1128">
            <v>-375903.38000000006</v>
          </cell>
          <cell r="V1128">
            <v>-105832.6</v>
          </cell>
        </row>
        <row r="1129">
          <cell r="B1129" t="str">
            <v>4101060401</v>
          </cell>
          <cell r="G1129">
            <v>-147702.5</v>
          </cell>
          <cell r="H1129">
            <v>-132782.87</v>
          </cell>
          <cell r="V1129">
            <v>-29462</v>
          </cell>
        </row>
        <row r="1130">
          <cell r="B1130" t="str">
            <v>410106040101</v>
          </cell>
          <cell r="G1130">
            <v>-38971.980000000003</v>
          </cell>
          <cell r="H1130">
            <v>-35058.14</v>
          </cell>
          <cell r="V1130">
            <v>-3839.8900000000003</v>
          </cell>
          <cell r="X1130" t="str">
            <v>Servicios por distribución de energía</v>
          </cell>
          <cell r="Y1130" t="str">
            <v>Servicio por uso de red</v>
          </cell>
        </row>
        <row r="1131">
          <cell r="B1131" t="str">
            <v>410106040102</v>
          </cell>
          <cell r="G1131">
            <v>-61544.75</v>
          </cell>
          <cell r="H1131">
            <v>-53391.71</v>
          </cell>
          <cell r="V1131">
            <v>-14680.46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410106040103</v>
          </cell>
          <cell r="G1132">
            <v>-592.84</v>
          </cell>
          <cell r="H1132">
            <v>-615.77</v>
          </cell>
          <cell r="V1132">
            <v>-2.5099999999999998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410106040104</v>
          </cell>
          <cell r="G1133">
            <v>-46592.93</v>
          </cell>
          <cell r="H1133">
            <v>-43717.250000000007</v>
          </cell>
          <cell r="V1133">
            <v>-10939.14</v>
          </cell>
          <cell r="X1133" t="str">
            <v>Servicios por distribución de energía</v>
          </cell>
          <cell r="Y1133" t="str">
            <v>Servicio por uso de red</v>
          </cell>
        </row>
        <row r="1134">
          <cell r="B1134" t="str">
            <v>4101060402</v>
          </cell>
          <cell r="G1134">
            <v>-199012.51</v>
          </cell>
          <cell r="H1134">
            <v>-243120.51</v>
          </cell>
          <cell r="V1134">
            <v>-76370.600000000006</v>
          </cell>
        </row>
        <row r="1135">
          <cell r="B1135" t="str">
            <v>410106040201</v>
          </cell>
          <cell r="G1135">
            <v>-1362.13</v>
          </cell>
          <cell r="H1135">
            <v>-1501.3999999999999</v>
          </cell>
          <cell r="V1135">
            <v>-26.4</v>
          </cell>
          <cell r="X1135" t="str">
            <v>Servicios por distribución de energía</v>
          </cell>
          <cell r="Y1135" t="str">
            <v>Servicio por uso de red</v>
          </cell>
        </row>
        <row r="1136">
          <cell r="B1136" t="str">
            <v>410106040202</v>
          </cell>
          <cell r="G1136">
            <v>-197650.38</v>
          </cell>
          <cell r="H1136">
            <v>-241619.11</v>
          </cell>
          <cell r="V1136">
            <v>-76344.200000000012</v>
          </cell>
          <cell r="X1136" t="str">
            <v>Servicios por distribución de energía</v>
          </cell>
          <cell r="Y1136" t="str">
            <v>Servicio por uso de red</v>
          </cell>
        </row>
        <row r="1137">
          <cell r="B1137" t="str">
            <v>41010605</v>
          </cell>
          <cell r="G1137">
            <v>1380444</v>
          </cell>
          <cell r="H1137">
            <v>1845070.1199999999</v>
          </cell>
          <cell r="V1137">
            <v>196324.14</v>
          </cell>
        </row>
        <row r="1138">
          <cell r="B1138" t="str">
            <v>4101060501</v>
          </cell>
          <cell r="G1138">
            <v>1380444</v>
          </cell>
          <cell r="H1138">
            <v>1845070.1199999999</v>
          </cell>
          <cell r="V1138">
            <v>196324.14</v>
          </cell>
          <cell r="X1138" t="str">
            <v>Servicios por distribución de energía</v>
          </cell>
          <cell r="Y1138" t="str">
            <v>Servicio por uso de red</v>
          </cell>
        </row>
        <row r="1139">
          <cell r="B1139" t="str">
            <v>410107</v>
          </cell>
          <cell r="G1139">
            <v>-194816148.02000001</v>
          </cell>
          <cell r="H1139">
            <v>-220845378.70999998</v>
          </cell>
          <cell r="V1139">
            <v>-39671980.030000001</v>
          </cell>
        </row>
        <row r="1140">
          <cell r="B1140" t="str">
            <v>41010701</v>
          </cell>
          <cell r="G1140">
            <v>-190236839.33000001</v>
          </cell>
          <cell r="H1140">
            <v>-216245161.44999999</v>
          </cell>
          <cell r="V1140">
            <v>-38800403.789999999</v>
          </cell>
        </row>
        <row r="1141">
          <cell r="B1141" t="str">
            <v>4101070101</v>
          </cell>
          <cell r="G1141">
            <v>-79302279.549999997</v>
          </cell>
          <cell r="H1141">
            <v>-90359278.549999997</v>
          </cell>
          <cell r="V1141">
            <v>-16848647.789999999</v>
          </cell>
        </row>
        <row r="1142">
          <cell r="B1142" t="str">
            <v>410107010101</v>
          </cell>
          <cell r="G1142">
            <v>-61549299.130000003</v>
          </cell>
          <cell r="H1142">
            <v>-70023513.24000001</v>
          </cell>
          <cell r="V1142">
            <v>-13281215.32</v>
          </cell>
          <cell r="X1142" t="str">
            <v>Servicios por distribución de energía</v>
          </cell>
          <cell r="Y1142" t="str">
            <v>Servicios por distribución de energía</v>
          </cell>
        </row>
        <row r="1143">
          <cell r="B1143" t="str">
            <v>410107010102</v>
          </cell>
          <cell r="G1143">
            <v>-3937378.1</v>
          </cell>
          <cell r="H1143">
            <v>-4527177.2299999995</v>
          </cell>
          <cell r="V1143">
            <v>-759407.94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410107010103</v>
          </cell>
          <cell r="G1144">
            <v>-13815602.32</v>
          </cell>
          <cell r="H1144">
            <v>-15808588.080000002</v>
          </cell>
          <cell r="V1144">
            <v>-2808024.5300000003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410107010104</v>
          </cell>
          <cell r="G1145">
            <v>0</v>
          </cell>
          <cell r="H1145">
            <v>0</v>
          </cell>
          <cell r="V1145">
            <v>0</v>
          </cell>
          <cell r="X1145" t="str">
            <v>Servicios por distribución de energía</v>
          </cell>
          <cell r="Y1145" t="str">
            <v>Servicios por distribución de energía</v>
          </cell>
        </row>
        <row r="1146">
          <cell r="B1146" t="str">
            <v>4101070102</v>
          </cell>
          <cell r="G1146">
            <v>-13813573.49</v>
          </cell>
          <cell r="H1146">
            <v>-15672269.010000002</v>
          </cell>
          <cell r="V1146">
            <v>-2797391.06</v>
          </cell>
        </row>
        <row r="1147">
          <cell r="B1147" t="str">
            <v>410107010201</v>
          </cell>
          <cell r="G1147">
            <v>0</v>
          </cell>
          <cell r="H1147">
            <v>0</v>
          </cell>
          <cell r="V1147">
            <v>0</v>
          </cell>
          <cell r="X1147" t="str">
            <v>Servicios por distribución de energía</v>
          </cell>
          <cell r="Y1147" t="str">
            <v>Servicios por distribución de energía</v>
          </cell>
        </row>
        <row r="1148">
          <cell r="B1148" t="str">
            <v>410107010202</v>
          </cell>
          <cell r="G1148">
            <v>-2151306.7999999998</v>
          </cell>
          <cell r="H1148">
            <v>-2469628.59</v>
          </cell>
          <cell r="V1148">
            <v>-354716.55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410107010203</v>
          </cell>
          <cell r="G1149">
            <v>0</v>
          </cell>
          <cell r="H1149">
            <v>0</v>
          </cell>
          <cell r="V1149">
            <v>0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410107010204</v>
          </cell>
          <cell r="G1150">
            <v>-6488010.2699999996</v>
          </cell>
          <cell r="H1150">
            <v>-7368393.3700000001</v>
          </cell>
          <cell r="V1150">
            <v>-1219085.48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410107010205</v>
          </cell>
          <cell r="G1151">
            <v>-120496.41</v>
          </cell>
          <cell r="H1151">
            <v>-132243.19</v>
          </cell>
          <cell r="V1151">
            <v>-29413.84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410107010206</v>
          </cell>
          <cell r="G1152">
            <v>-5053760.01</v>
          </cell>
          <cell r="H1152">
            <v>-5702003.8600000013</v>
          </cell>
          <cell r="V1152">
            <v>-1194175.19</v>
          </cell>
          <cell r="X1152" t="str">
            <v>Servicios por distribución de energía</v>
          </cell>
          <cell r="Y1152" t="str">
            <v>Servicios por distribución de energía</v>
          </cell>
        </row>
        <row r="1153">
          <cell r="B1153" t="str">
            <v>4101070103</v>
          </cell>
          <cell r="G1153">
            <v>-96776949.060000002</v>
          </cell>
          <cell r="H1153">
            <v>-108037500.51000001</v>
          </cell>
          <cell r="V1153">
            <v>-18361729.68</v>
          </cell>
        </row>
        <row r="1154">
          <cell r="B1154" t="str">
            <v>410107010301</v>
          </cell>
          <cell r="G1154">
            <v>0</v>
          </cell>
          <cell r="H1154">
            <v>0</v>
          </cell>
          <cell r="V1154">
            <v>0</v>
          </cell>
          <cell r="X1154" t="str">
            <v>Servicios por distribución de energía</v>
          </cell>
          <cell r="Y1154" t="str">
            <v>Servicios por distribución de energía</v>
          </cell>
        </row>
        <row r="1155">
          <cell r="B1155" t="str">
            <v>410107010302</v>
          </cell>
          <cell r="G1155">
            <v>-34266.980000000003</v>
          </cell>
          <cell r="H1155">
            <v>-42746.000000000007</v>
          </cell>
          <cell r="V1155">
            <v>-6089.09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410107010303</v>
          </cell>
          <cell r="G1156">
            <v>0</v>
          </cell>
          <cell r="H1156">
            <v>0</v>
          </cell>
          <cell r="V1156">
            <v>0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410107010304</v>
          </cell>
          <cell r="G1157">
            <v>-96742682.079999998</v>
          </cell>
          <cell r="H1157">
            <v>-107994754.51000001</v>
          </cell>
          <cell r="V1157">
            <v>-18355640.59</v>
          </cell>
          <cell r="X1157" t="str">
            <v>Servicios por distribución de energía</v>
          </cell>
          <cell r="Y1157" t="str">
            <v>Servicios por distribución de energía</v>
          </cell>
        </row>
        <row r="1158">
          <cell r="B1158" t="str">
            <v>4101070104</v>
          </cell>
          <cell r="G1158">
            <v>-681043.6</v>
          </cell>
          <cell r="H1158">
            <v>-2825470.76</v>
          </cell>
          <cell r="V1158">
            <v>-1066078.5599999998</v>
          </cell>
        </row>
        <row r="1159">
          <cell r="B1159" t="str">
            <v>410107010401</v>
          </cell>
          <cell r="G1159">
            <v>-37450.53</v>
          </cell>
          <cell r="H1159">
            <v>-43012.06</v>
          </cell>
          <cell r="V1159">
            <v>-4323.6099999999997</v>
          </cell>
          <cell r="X1159" t="str">
            <v>Servicios por distribución de energía</v>
          </cell>
          <cell r="Y1159" t="str">
            <v>Servicios por distribución de energía</v>
          </cell>
        </row>
        <row r="1160">
          <cell r="B1160" t="str">
            <v>410107010402</v>
          </cell>
          <cell r="G1160">
            <v>-643593.06999999995</v>
          </cell>
          <cell r="H1160">
            <v>-2782458.6999999997</v>
          </cell>
          <cell r="V1160">
            <v>-1061754.95</v>
          </cell>
          <cell r="X1160" t="str">
            <v>Servicios por distribución de energía</v>
          </cell>
          <cell r="Y1160" t="str">
            <v>Servicios por distribución de energía</v>
          </cell>
        </row>
        <row r="1161">
          <cell r="B1161" t="str">
            <v>4101070105</v>
          </cell>
          <cell r="G1161">
            <v>337006.37</v>
          </cell>
          <cell r="H1161">
            <v>649357.38</v>
          </cell>
          <cell r="V1161">
            <v>273443.30000000005</v>
          </cell>
        </row>
        <row r="1162">
          <cell r="B1162" t="str">
            <v>410107010501</v>
          </cell>
          <cell r="G1162">
            <v>337006.37</v>
          </cell>
          <cell r="H1162">
            <v>619010.98</v>
          </cell>
          <cell r="V1162">
            <v>141966.14000000001</v>
          </cell>
          <cell r="X1162" t="str">
            <v>Servicios por distribución de energía</v>
          </cell>
          <cell r="Y1162" t="str">
            <v>Servicios por distribución de energía</v>
          </cell>
        </row>
        <row r="1163">
          <cell r="B1163" t="str">
            <v>410107010502</v>
          </cell>
          <cell r="G1163">
            <v>0</v>
          </cell>
          <cell r="H1163">
            <v>30346.399999999998</v>
          </cell>
          <cell r="V1163">
            <v>131477.16</v>
          </cell>
          <cell r="X1163" t="str">
            <v>Servicios por distribución de energía</v>
          </cell>
          <cell r="Y1163" t="str">
            <v>Servicios por distribución de energía</v>
          </cell>
        </row>
        <row r="1164">
          <cell r="B1164" t="str">
            <v>41010702</v>
          </cell>
          <cell r="G1164">
            <v>-4579308.6900000004</v>
          </cell>
          <cell r="H1164">
            <v>-4600217.2600000007</v>
          </cell>
          <cell r="V1164">
            <v>-871576.24</v>
          </cell>
        </row>
        <row r="1165">
          <cell r="B1165" t="str">
            <v>4101070201</v>
          </cell>
          <cell r="G1165">
            <v>-4384661.1900000004</v>
          </cell>
          <cell r="H1165">
            <v>-4404459.74</v>
          </cell>
          <cell r="V1165">
            <v>-834928.08000000007</v>
          </cell>
        </row>
        <row r="1166">
          <cell r="B1166" t="str">
            <v>410107020101</v>
          </cell>
          <cell r="G1166">
            <v>-4088958.92</v>
          </cell>
          <cell r="H1166">
            <v>-4101637.9000000004</v>
          </cell>
          <cell r="V1166">
            <v>-775554.3</v>
          </cell>
          <cell r="X1166" t="str">
            <v>Servicios por distribución de energía</v>
          </cell>
          <cell r="Y1166" t="str">
            <v>Servicios de atención a clientes</v>
          </cell>
        </row>
        <row r="1167">
          <cell r="B1167" t="str">
            <v>410107020102</v>
          </cell>
          <cell r="G1167">
            <v>-6596.79</v>
          </cell>
          <cell r="H1167">
            <v>-6841.7800000000007</v>
          </cell>
          <cell r="V1167">
            <v>-1176.8600000000001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410107020103</v>
          </cell>
          <cell r="G1168">
            <v>-289105.48</v>
          </cell>
          <cell r="H1168">
            <v>-295980.06</v>
          </cell>
          <cell r="V1168">
            <v>-58196.92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410107020104</v>
          </cell>
          <cell r="G1169">
            <v>0</v>
          </cell>
          <cell r="H1169">
            <v>0</v>
          </cell>
          <cell r="V1169">
            <v>0</v>
          </cell>
          <cell r="X1169" t="str">
            <v>Servicios por distribución de energía</v>
          </cell>
          <cell r="Y1169" t="str">
            <v>Servicios de atención a clientes</v>
          </cell>
        </row>
        <row r="1170">
          <cell r="B1170" t="str">
            <v>4101070202</v>
          </cell>
          <cell r="G1170">
            <v>-25860.68</v>
          </cell>
          <cell r="H1170">
            <v>-26066.36</v>
          </cell>
          <cell r="V1170">
            <v>-4831.46</v>
          </cell>
        </row>
        <row r="1171">
          <cell r="B1171" t="str">
            <v>410107020201</v>
          </cell>
          <cell r="G1171">
            <v>0</v>
          </cell>
          <cell r="H1171">
            <v>0</v>
          </cell>
          <cell r="V1171">
            <v>0</v>
          </cell>
          <cell r="X1171" t="str">
            <v>Servicios por distribución de energía</v>
          </cell>
          <cell r="Y1171" t="str">
            <v>Servicios de atención a clientes</v>
          </cell>
        </row>
        <row r="1172">
          <cell r="B1172" t="str">
            <v>410107020202</v>
          </cell>
          <cell r="G1172">
            <v>-5299.51</v>
          </cell>
          <cell r="H1172">
            <v>-5528.45</v>
          </cell>
          <cell r="V1172">
            <v>-1050.4299999999998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410107020203</v>
          </cell>
          <cell r="G1173">
            <v>0</v>
          </cell>
          <cell r="H1173">
            <v>0</v>
          </cell>
          <cell r="V1173">
            <v>0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410107020204</v>
          </cell>
          <cell r="G1174">
            <v>-15083.15</v>
          </cell>
          <cell r="H1174">
            <v>-15082.17</v>
          </cell>
          <cell r="V1174">
            <v>-2814.31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410107020205</v>
          </cell>
          <cell r="G1175">
            <v>-138.71</v>
          </cell>
          <cell r="H1175">
            <v>-144.59000000000003</v>
          </cell>
          <cell r="V1175">
            <v>-27.560000000000002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410107020206</v>
          </cell>
          <cell r="G1176">
            <v>-5339.31</v>
          </cell>
          <cell r="H1176">
            <v>-5311.1500000000005</v>
          </cell>
          <cell r="V1176">
            <v>-939.16000000000008</v>
          </cell>
          <cell r="X1176" t="str">
            <v>Servicios por distribución de energía</v>
          </cell>
          <cell r="Y1176" t="str">
            <v>Servicios de atención a clientes</v>
          </cell>
        </row>
        <row r="1177">
          <cell r="B1177" t="str">
            <v>4101070203</v>
          </cell>
          <cell r="G1177">
            <v>-168786.82</v>
          </cell>
          <cell r="H1177">
            <v>-169691.16</v>
          </cell>
          <cell r="V1177">
            <v>-31816.7</v>
          </cell>
        </row>
        <row r="1178">
          <cell r="B1178" t="str">
            <v>410107020301</v>
          </cell>
          <cell r="G1178">
            <v>0</v>
          </cell>
          <cell r="H1178">
            <v>0</v>
          </cell>
          <cell r="V1178">
            <v>0</v>
          </cell>
          <cell r="X1178" t="str">
            <v>Servicios por distribución de energía</v>
          </cell>
          <cell r="Y1178" t="str">
            <v>Servicios de atención a clientes</v>
          </cell>
        </row>
        <row r="1179">
          <cell r="B1179" t="str">
            <v>410107020302</v>
          </cell>
          <cell r="G1179">
            <v>-876.78</v>
          </cell>
          <cell r="H1179">
            <v>-857.67999999999984</v>
          </cell>
          <cell r="V1179">
            <v>-147.97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410107020303</v>
          </cell>
          <cell r="G1180">
            <v>0</v>
          </cell>
          <cell r="H1180">
            <v>0</v>
          </cell>
          <cell r="V1180">
            <v>0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410107020304</v>
          </cell>
          <cell r="G1181">
            <v>-167910.04</v>
          </cell>
          <cell r="H1181">
            <v>-168833.48</v>
          </cell>
          <cell r="V1181">
            <v>-31668.730000000003</v>
          </cell>
          <cell r="X1181" t="str">
            <v>Servicios por distribución de energía</v>
          </cell>
          <cell r="Y1181" t="str">
            <v>Servicios de atención a clientes</v>
          </cell>
        </row>
        <row r="1182">
          <cell r="B1182" t="str">
            <v>410108</v>
          </cell>
          <cell r="G1182">
            <v>-3356802.19</v>
          </cell>
          <cell r="H1182">
            <v>-4054668.67</v>
          </cell>
          <cell r="V1182">
            <v>-834515.16999999993</v>
          </cell>
        </row>
        <row r="1183">
          <cell r="B1183" t="str">
            <v>4101080100</v>
          </cell>
          <cell r="G1183">
            <v>-3356802.19</v>
          </cell>
          <cell r="H1183">
            <v>-4054668.67</v>
          </cell>
          <cell r="V1183">
            <v>-834515.16999999993</v>
          </cell>
          <cell r="X1183" t="str">
            <v>Servicios por distribución de energía</v>
          </cell>
          <cell r="Y1183" t="str">
            <v>Servicios por distribución de energía</v>
          </cell>
        </row>
        <row r="1184">
          <cell r="B1184" t="str">
            <v>4101080200</v>
          </cell>
          <cell r="G1184">
            <v>0</v>
          </cell>
          <cell r="H1184">
            <v>0</v>
          </cell>
          <cell r="V1184">
            <v>0</v>
          </cell>
        </row>
        <row r="1185">
          <cell r="B1185" t="str">
            <v>410109</v>
          </cell>
          <cell r="G1185">
            <v>-12715276.07</v>
          </cell>
          <cell r="H1185">
            <v>-10121506.230000002</v>
          </cell>
          <cell r="V1185">
            <v>-1353379.6400000001</v>
          </cell>
        </row>
        <row r="1186">
          <cell r="B1186" t="str">
            <v>4101090100</v>
          </cell>
          <cell r="G1186">
            <v>-12715276.07</v>
          </cell>
          <cell r="H1186">
            <v>-10121506.230000002</v>
          </cell>
          <cell r="V1186">
            <v>-1353379.6400000001</v>
          </cell>
          <cell r="X1186" t="str">
            <v>Servicios por distribución de energía</v>
          </cell>
          <cell r="Y1186" t="str">
            <v>Ventas de excedentes de energía al MRS</v>
          </cell>
        </row>
        <row r="1187">
          <cell r="B1187" t="str">
            <v>4102</v>
          </cell>
          <cell r="G1187">
            <v>-5039957.76</v>
          </cell>
          <cell r="H1187">
            <v>-5140186.26</v>
          </cell>
          <cell r="V1187">
            <v>-864221.44</v>
          </cell>
        </row>
        <row r="1188">
          <cell r="B1188" t="str">
            <v>410201</v>
          </cell>
          <cell r="G1188">
            <v>-3061981.65</v>
          </cell>
          <cell r="H1188">
            <v>-3201560.65</v>
          </cell>
          <cell r="V1188">
            <v>-694509.56</v>
          </cell>
        </row>
        <row r="1189">
          <cell r="B1189" t="str">
            <v>4102010100</v>
          </cell>
          <cell r="G1189">
            <v>-117045.36</v>
          </cell>
          <cell r="H1189">
            <v>-115994.73000000001</v>
          </cell>
          <cell r="V1189">
            <v>-17617.519999999997</v>
          </cell>
          <cell r="X1189" t="str">
            <v>Otros ingresos operacionales</v>
          </cell>
          <cell r="Y1189" t="str">
            <v>Arrendamientos</v>
          </cell>
        </row>
        <row r="1190">
          <cell r="B1190" t="str">
            <v>4102010200</v>
          </cell>
          <cell r="G1190">
            <v>-208199.17</v>
          </cell>
          <cell r="H1190">
            <v>-227578.47000000003</v>
          </cell>
          <cell r="V1190">
            <v>-34405.39</v>
          </cell>
          <cell r="X1190" t="str">
            <v>Otros ingresos operacionales</v>
          </cell>
          <cell r="Y1190" t="str">
            <v>Servicios relacionados a la distribución</v>
          </cell>
        </row>
        <row r="1191">
          <cell r="B1191" t="str">
            <v>4102010300</v>
          </cell>
          <cell r="G1191">
            <v>-4890.24</v>
          </cell>
          <cell r="H1191">
            <v>-3805.4999999999995</v>
          </cell>
          <cell r="V1191">
            <v>-610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4102010400</v>
          </cell>
          <cell r="G1192">
            <v>-678379.46</v>
          </cell>
          <cell r="H1192">
            <v>-745812.32999999984</v>
          </cell>
          <cell r="V1192">
            <v>-149955.97999999998</v>
          </cell>
          <cell r="X1192" t="str">
            <v>Otros ingresos operacionales</v>
          </cell>
          <cell r="Y1192" t="str">
            <v>Servicios relacionados a la distribución</v>
          </cell>
        </row>
        <row r="1193">
          <cell r="B1193" t="str">
            <v>4102010500</v>
          </cell>
          <cell r="G1193">
            <v>-1911358.62</v>
          </cell>
          <cell r="H1193">
            <v>-2026648.46</v>
          </cell>
          <cell r="V1193">
            <v>-472956.94</v>
          </cell>
          <cell r="X1193" t="str">
            <v>Otros ingresos operacionales</v>
          </cell>
          <cell r="Y1193" t="str">
            <v>Arrendamientos</v>
          </cell>
        </row>
        <row r="1194">
          <cell r="B1194" t="str">
            <v>4102010600</v>
          </cell>
          <cell r="G1194">
            <v>0</v>
          </cell>
          <cell r="H1194">
            <v>0</v>
          </cell>
          <cell r="V1194">
            <v>0</v>
          </cell>
          <cell r="X1194" t="str">
            <v>Otros ingresos operacionales</v>
          </cell>
          <cell r="Y1194" t="str">
            <v>Servicios relacionados a la distribución</v>
          </cell>
        </row>
        <row r="1195">
          <cell r="B1195" t="str">
            <v>4102010700</v>
          </cell>
          <cell r="G1195">
            <v>-54826.13</v>
          </cell>
          <cell r="H1195">
            <v>-35269.68</v>
          </cell>
          <cell r="V1195">
            <v>-7657.3099999999995</v>
          </cell>
          <cell r="X1195" t="str">
            <v>Otros ingresos operacionales</v>
          </cell>
          <cell r="Y1195" t="str">
            <v>Otros ingresos</v>
          </cell>
        </row>
        <row r="1196">
          <cell r="B1196" t="str">
            <v>4102010800</v>
          </cell>
          <cell r="G1196">
            <v>-40634.43</v>
          </cell>
          <cell r="H1196">
            <v>-35532.950000000004</v>
          </cell>
          <cell r="V1196">
            <v>-10724</v>
          </cell>
          <cell r="X1196" t="str">
            <v>Otros ingresos operacionales</v>
          </cell>
          <cell r="Y1196" t="str">
            <v>Servicios de proyectos de ingeniería a clientes</v>
          </cell>
        </row>
        <row r="1197">
          <cell r="B1197" t="str">
            <v>4102010900</v>
          </cell>
          <cell r="G1197">
            <v>-46648.24</v>
          </cell>
          <cell r="H1197">
            <v>-10918.529999999997</v>
          </cell>
          <cell r="V1197">
            <v>-582.42000000000007</v>
          </cell>
          <cell r="X1197" t="str">
            <v>Otros ingresos operacionales</v>
          </cell>
          <cell r="Y1197" t="str">
            <v>Otros ingresos</v>
          </cell>
        </row>
        <row r="1198">
          <cell r="B1198" t="str">
            <v>4102011000</v>
          </cell>
          <cell r="G1198">
            <v>0</v>
          </cell>
          <cell r="H1198">
            <v>0</v>
          </cell>
          <cell r="V1198">
            <v>0</v>
          </cell>
          <cell r="X1198" t="str">
            <v>Otros ingresos operacionales</v>
          </cell>
          <cell r="Y1198" t="str">
            <v>Otros ingresos</v>
          </cell>
        </row>
        <row r="1199">
          <cell r="B1199" t="str">
            <v>410202</v>
          </cell>
          <cell r="G1199">
            <v>-1503262.29</v>
          </cell>
          <cell r="H1199">
            <v>-1513136.8399999999</v>
          </cell>
          <cell r="V1199">
            <v>-93591.35</v>
          </cell>
        </row>
        <row r="1200">
          <cell r="B1200" t="str">
            <v>4102020100</v>
          </cell>
          <cell r="G1200">
            <v>-1472115.09</v>
          </cell>
          <cell r="H1200">
            <v>-1479596.3199999998</v>
          </cell>
          <cell r="V1200">
            <v>-88472.62</v>
          </cell>
          <cell r="X1200" t="str">
            <v>Otros ingresos operacionales</v>
          </cell>
          <cell r="Y1200" t="str">
            <v>Servicios de proyectos de ingeniería a clientes</v>
          </cell>
        </row>
        <row r="1201">
          <cell r="B1201" t="str">
            <v>4102020200</v>
          </cell>
          <cell r="G1201">
            <v>-31147.200000000001</v>
          </cell>
          <cell r="H1201">
            <v>-33540.519999999997</v>
          </cell>
          <cell r="V1201">
            <v>-5118.7299999999996</v>
          </cell>
          <cell r="X1201" t="str">
            <v>Otros ingresos operacionales</v>
          </cell>
          <cell r="Y1201" t="str">
            <v>Servicios de proyectos de ingeniería a clientes</v>
          </cell>
        </row>
        <row r="1202">
          <cell r="B1202" t="str">
            <v>4102020300</v>
          </cell>
          <cell r="G1202">
            <v>0</v>
          </cell>
          <cell r="H1202">
            <v>0</v>
          </cell>
          <cell r="V1202">
            <v>0</v>
          </cell>
          <cell r="X1202" t="str">
            <v>Otros ingresos operacionales</v>
          </cell>
          <cell r="Y1202" t="str">
            <v>Otros ingresos</v>
          </cell>
        </row>
        <row r="1203">
          <cell r="B1203" t="str">
            <v>410203</v>
          </cell>
          <cell r="G1203">
            <v>-216.64</v>
          </cell>
          <cell r="H1203">
            <v>0</v>
          </cell>
          <cell r="V1203">
            <v>0</v>
          </cell>
        </row>
        <row r="1204">
          <cell r="B1204" t="str">
            <v>4102030100</v>
          </cell>
          <cell r="G1204">
            <v>0</v>
          </cell>
          <cell r="H1204">
            <v>0</v>
          </cell>
          <cell r="V1204">
            <v>0</v>
          </cell>
          <cell r="X1204" t="str">
            <v>Otros ingresos operacionales</v>
          </cell>
          <cell r="Y1204" t="str">
            <v>Otros ingresos</v>
          </cell>
        </row>
        <row r="1205">
          <cell r="B1205" t="str">
            <v>4102030200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4102030300</v>
          </cell>
          <cell r="G1206">
            <v>0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4102030400</v>
          </cell>
          <cell r="G1207">
            <v>-216.65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4102030500</v>
          </cell>
          <cell r="G1208">
            <v>0.01</v>
          </cell>
          <cell r="H1208">
            <v>0</v>
          </cell>
          <cell r="V1208">
            <v>0</v>
          </cell>
          <cell r="X1208" t="str">
            <v>Otros ingresos operacionales</v>
          </cell>
          <cell r="Y1208" t="str">
            <v>Otros ingresos</v>
          </cell>
        </row>
        <row r="1209">
          <cell r="B1209" t="str">
            <v>410204</v>
          </cell>
          <cell r="G1209">
            <v>0</v>
          </cell>
          <cell r="H1209">
            <v>0</v>
          </cell>
          <cell r="V1209">
            <v>0</v>
          </cell>
        </row>
        <row r="1210">
          <cell r="B1210" t="str">
            <v>4102040100</v>
          </cell>
          <cell r="G1210">
            <v>-474497.18</v>
          </cell>
          <cell r="H1210">
            <v>-425488.76999999996</v>
          </cell>
          <cell r="V1210">
            <v>-76120.53</v>
          </cell>
          <cell r="X1210" t="str">
            <v>Otros ingresos operacionales</v>
          </cell>
          <cell r="Y1210" t="str">
            <v>Servicios administrativos</v>
          </cell>
        </row>
        <row r="1211">
          <cell r="B1211" t="str">
            <v>42</v>
          </cell>
          <cell r="G1211">
            <v>-2712478.13</v>
          </cell>
          <cell r="H1211">
            <v>-2642773.1899999995</v>
          </cell>
          <cell r="V1211">
            <v>-363289.24</v>
          </cell>
        </row>
        <row r="1212">
          <cell r="B1212" t="str">
            <v>4201</v>
          </cell>
          <cell r="G1212">
            <v>-1699805.63</v>
          </cell>
          <cell r="H1212">
            <v>-1339194.4500000002</v>
          </cell>
          <cell r="V1212">
            <v>-201240.62</v>
          </cell>
        </row>
        <row r="1213">
          <cell r="B1213" t="str">
            <v>420101</v>
          </cell>
          <cell r="G1213">
            <v>-619275.27</v>
          </cell>
          <cell r="H1213">
            <v>-325330.51</v>
          </cell>
          <cell r="V1213">
            <v>-55830.19</v>
          </cell>
        </row>
        <row r="1214">
          <cell r="B1214" t="str">
            <v>4201010100</v>
          </cell>
          <cell r="G1214">
            <v>-222565.27</v>
          </cell>
          <cell r="H1214">
            <v>-63291.80999999999</v>
          </cell>
          <cell r="V1214">
            <v>0</v>
          </cell>
          <cell r="X1214" t="str">
            <v>Ingresos financieros</v>
          </cell>
          <cell r="Y1214" t="str">
            <v>Intereses por depósitos bancarios e inversiones</v>
          </cell>
        </row>
        <row r="1215">
          <cell r="B1215" t="str">
            <v>4201010200</v>
          </cell>
          <cell r="G1215">
            <v>-278157.02</v>
          </cell>
          <cell r="H1215">
            <v>-196834.62000000002</v>
          </cell>
          <cell r="V1215">
            <v>-50856.87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4201010300</v>
          </cell>
          <cell r="G1216">
            <v>-14961.78</v>
          </cell>
          <cell r="H1216">
            <v>0</v>
          </cell>
          <cell r="V1216">
            <v>0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4201010400</v>
          </cell>
          <cell r="G1217">
            <v>-103591.2</v>
          </cell>
          <cell r="H1217">
            <v>-65204.079999999994</v>
          </cell>
          <cell r="V1217">
            <v>-4973.32</v>
          </cell>
          <cell r="X1217" t="str">
            <v>Ingresos financieros</v>
          </cell>
          <cell r="Y1217" t="str">
            <v>Intereses por depósitos bancarios e inversiones</v>
          </cell>
        </row>
        <row r="1218">
          <cell r="B1218" t="str">
            <v>420102</v>
          </cell>
          <cell r="G1218">
            <v>-65180.59</v>
          </cell>
          <cell r="H1218">
            <v>-63432.99</v>
          </cell>
          <cell r="V1218">
            <v>-3391.82</v>
          </cell>
        </row>
        <row r="1219">
          <cell r="B1219" t="str">
            <v>4201020100</v>
          </cell>
          <cell r="G1219">
            <v>-65180.59</v>
          </cell>
          <cell r="H1219">
            <v>-63432.99</v>
          </cell>
          <cell r="V1219">
            <v>-3391.82</v>
          </cell>
          <cell r="X1219" t="str">
            <v>Ingresos financieros</v>
          </cell>
          <cell r="Y1219" t="str">
            <v>Intereses por préstamos a partes relacionadas</v>
          </cell>
        </row>
        <row r="1220">
          <cell r="B1220" t="str">
            <v>420103</v>
          </cell>
          <cell r="G1220">
            <v>0</v>
          </cell>
          <cell r="H1220">
            <v>0</v>
          </cell>
          <cell r="V1220">
            <v>0</v>
          </cell>
        </row>
        <row r="1221">
          <cell r="B1221" t="str">
            <v>420104</v>
          </cell>
          <cell r="G1221">
            <v>-1969.44</v>
          </cell>
          <cell r="H1221">
            <v>-909.32</v>
          </cell>
          <cell r="V1221">
            <v>0</v>
          </cell>
        </row>
        <row r="1222">
          <cell r="B1222" t="str">
            <v>4201040100</v>
          </cell>
          <cell r="G1222">
            <v>-1969.44</v>
          </cell>
          <cell r="H1222">
            <v>0</v>
          </cell>
          <cell r="V1222">
            <v>0</v>
          </cell>
          <cell r="X1222" t="str">
            <v>Ingresos financieros</v>
          </cell>
          <cell r="Y1222" t="str">
            <v>Intereses por depósitos bancarios e inversiones</v>
          </cell>
        </row>
        <row r="1223">
          <cell r="B1223" t="str">
            <v>4201040200</v>
          </cell>
          <cell r="G1223">
            <v>0</v>
          </cell>
          <cell r="H1223">
            <v>-909.32</v>
          </cell>
          <cell r="V1223">
            <v>0</v>
          </cell>
          <cell r="X1223" t="str">
            <v>Ingresos financieros</v>
          </cell>
          <cell r="Y1223" t="str">
            <v>Intereses cobrados a clientes</v>
          </cell>
        </row>
        <row r="1224">
          <cell r="B1224" t="str">
            <v>420109</v>
          </cell>
          <cell r="G1224">
            <v>-1013380.33</v>
          </cell>
          <cell r="H1224">
            <v>-949521.63000000024</v>
          </cell>
          <cell r="V1224">
            <v>-142018.60999999999</v>
          </cell>
        </row>
        <row r="1225">
          <cell r="B1225" t="str">
            <v>4201090100</v>
          </cell>
          <cell r="G1225">
            <v>-943194.25</v>
          </cell>
          <cell r="H1225">
            <v>-869053.89000000013</v>
          </cell>
          <cell r="V1225">
            <v>-112798.90000000001</v>
          </cell>
          <cell r="X1225" t="str">
            <v>Ingresos financieros</v>
          </cell>
          <cell r="Y1225" t="str">
            <v>Intereses cobrados a clientes</v>
          </cell>
        </row>
        <row r="1226">
          <cell r="B1226" t="str">
            <v>4201090200</v>
          </cell>
          <cell r="G1226">
            <v>-57920.43</v>
          </cell>
          <cell r="H1226">
            <v>-52649.979999999996</v>
          </cell>
          <cell r="V1226">
            <v>-13582.91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4201090300</v>
          </cell>
          <cell r="G1227">
            <v>-7091.45</v>
          </cell>
          <cell r="H1227">
            <v>-20341.330000000002</v>
          </cell>
          <cell r="V1227">
            <v>-15356</v>
          </cell>
          <cell r="X1227" t="str">
            <v>Ingresos financieros</v>
          </cell>
          <cell r="Y1227" t="str">
            <v>Intereses cobrados a clientes</v>
          </cell>
        </row>
        <row r="1228">
          <cell r="B1228" t="str">
            <v>4201090400</v>
          </cell>
          <cell r="G1228">
            <v>-5174.2</v>
          </cell>
          <cell r="H1228">
            <v>-7476.43</v>
          </cell>
          <cell r="V1228">
            <v>-280.8</v>
          </cell>
          <cell r="X1228" t="str">
            <v>Ingresos financieros</v>
          </cell>
          <cell r="Y1228" t="str">
            <v>Otros ingresos financieros</v>
          </cell>
        </row>
        <row r="1229">
          <cell r="B1229" t="str">
            <v>4201090500</v>
          </cell>
          <cell r="G1229">
            <v>0</v>
          </cell>
          <cell r="H1229">
            <v>0</v>
          </cell>
          <cell r="V1229">
            <v>0</v>
          </cell>
          <cell r="X1229" t="str">
            <v>Ingresos financieros</v>
          </cell>
          <cell r="Y1229" t="str">
            <v>Otros ingresos financieros</v>
          </cell>
        </row>
        <row r="1230">
          <cell r="B1230" t="str">
            <v>4202</v>
          </cell>
          <cell r="G1230">
            <v>-162969.26</v>
          </cell>
          <cell r="H1230">
            <v>-159517.78</v>
          </cell>
          <cell r="V1230">
            <v>0</v>
          </cell>
        </row>
        <row r="1231">
          <cell r="B1231" t="str">
            <v>4202010000</v>
          </cell>
          <cell r="G1231">
            <v>0</v>
          </cell>
          <cell r="H1231">
            <v>0</v>
          </cell>
          <cell r="V1231">
            <v>0</v>
          </cell>
        </row>
        <row r="1232">
          <cell r="B1232" t="str">
            <v>4202020000</v>
          </cell>
          <cell r="G1232">
            <v>-162969.26</v>
          </cell>
          <cell r="H1232">
            <v>-159517.78</v>
          </cell>
          <cell r="V1232">
            <v>0</v>
          </cell>
          <cell r="X1232" t="str">
            <v>Ingresos por dividendos</v>
          </cell>
        </row>
        <row r="1233">
          <cell r="B1233" t="str">
            <v>4203</v>
          </cell>
          <cell r="G1233">
            <v>-808417.13</v>
          </cell>
          <cell r="H1233">
            <v>-1030441.5</v>
          </cell>
          <cell r="V1233">
            <v>-162048.62</v>
          </cell>
        </row>
        <row r="1234">
          <cell r="B1234" t="str">
            <v>4203010000</v>
          </cell>
          <cell r="G1234">
            <v>0</v>
          </cell>
          <cell r="H1234">
            <v>0</v>
          </cell>
          <cell r="V1234">
            <v>0</v>
          </cell>
          <cell r="X1234" t="str">
            <v>Otros ingresos operacionales</v>
          </cell>
          <cell r="Y1234" t="str">
            <v>Otros ingresos</v>
          </cell>
        </row>
        <row r="1235">
          <cell r="B1235" t="str">
            <v>4203020000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4203030000</v>
          </cell>
          <cell r="G1236">
            <v>0</v>
          </cell>
          <cell r="H1236">
            <v>0</v>
          </cell>
          <cell r="V1236">
            <v>0</v>
          </cell>
          <cell r="X1236" t="str">
            <v>Otros ingresos operacionales</v>
          </cell>
          <cell r="Y1236" t="str">
            <v>Otros ingresos</v>
          </cell>
        </row>
        <row r="1237">
          <cell r="B1237" t="str">
            <v>420309</v>
          </cell>
          <cell r="G1237">
            <v>-808417.13</v>
          </cell>
          <cell r="H1237">
            <v>-1030441.5</v>
          </cell>
          <cell r="V1237">
            <v>-162048.62</v>
          </cell>
        </row>
        <row r="1238">
          <cell r="B1238" t="str">
            <v>4203090100</v>
          </cell>
          <cell r="G1238">
            <v>-17841.66</v>
          </cell>
          <cell r="H1238">
            <v>-21604.560000000001</v>
          </cell>
          <cell r="V1238">
            <v>-9850.7199999999993</v>
          </cell>
          <cell r="X1238" t="str">
            <v>Otros ingresos operacionales</v>
          </cell>
          <cell r="Y1238" t="str">
            <v>Otros Ingresos</v>
          </cell>
        </row>
        <row r="1239">
          <cell r="B1239" t="str">
            <v>4203090200</v>
          </cell>
          <cell r="G1239">
            <v>-558839.15</v>
          </cell>
          <cell r="H1239">
            <v>-578610.5199999999</v>
          </cell>
          <cell r="V1239">
            <v>-110656.4</v>
          </cell>
          <cell r="X1239" t="str">
            <v>Otros ingresos operacionales</v>
          </cell>
          <cell r="Y1239" t="str">
            <v>Servicios de recaudación</v>
          </cell>
        </row>
        <row r="1240">
          <cell r="B1240" t="str">
            <v>4203090300</v>
          </cell>
          <cell r="G1240">
            <v>-231736.32000000001</v>
          </cell>
          <cell r="H1240">
            <v>-430226.42000000004</v>
          </cell>
          <cell r="V1240">
            <v>-41541.5</v>
          </cell>
          <cell r="X1240" t="str">
            <v>Otros ingresos operacionales</v>
          </cell>
          <cell r="Y1240" t="str">
            <v>Otros Ingresos</v>
          </cell>
        </row>
        <row r="1241">
          <cell r="B1241" t="str">
            <v>4203090400</v>
          </cell>
          <cell r="G1241">
            <v>0</v>
          </cell>
          <cell r="H1241">
            <v>0</v>
          </cell>
          <cell r="V1241">
            <v>0</v>
          </cell>
          <cell r="X1241" t="str">
            <v>Otros ingresos operacionales</v>
          </cell>
          <cell r="Y1241" t="str">
            <v>Otros Ingresos</v>
          </cell>
        </row>
        <row r="1242">
          <cell r="B1242" t="str">
            <v>4204</v>
          </cell>
          <cell r="G1242">
            <v>-41286.11</v>
          </cell>
          <cell r="H1242">
            <v>-113619.46</v>
          </cell>
          <cell r="V1242">
            <v>0</v>
          </cell>
        </row>
        <row r="1243">
          <cell r="B1243" t="str">
            <v>4204010000</v>
          </cell>
          <cell r="G1243">
            <v>-556.04999999999995</v>
          </cell>
          <cell r="H1243">
            <v>-113619.46</v>
          </cell>
          <cell r="V1243">
            <v>0</v>
          </cell>
          <cell r="X1243" t="str">
            <v>Otros ingresos operacionales</v>
          </cell>
          <cell r="Y1243" t="str">
            <v>Ingresos por venta de activos fijos</v>
          </cell>
        </row>
        <row r="1244">
          <cell r="B1244" t="str">
            <v>4204020000</v>
          </cell>
          <cell r="G1244">
            <v>-40730.06</v>
          </cell>
          <cell r="H1244">
            <v>0</v>
          </cell>
          <cell r="V1244">
            <v>0</v>
          </cell>
          <cell r="X1244" t="str">
            <v>Otros ingresos operacionales</v>
          </cell>
          <cell r="Y1244" t="str">
            <v>Indemnizaciones por seguros</v>
          </cell>
        </row>
        <row r="1245">
          <cell r="B1245" t="str">
            <v>4204030000</v>
          </cell>
          <cell r="G1245">
            <v>0</v>
          </cell>
          <cell r="H1245">
            <v>0</v>
          </cell>
          <cell r="V1245">
            <v>0</v>
          </cell>
        </row>
        <row r="1246">
          <cell r="B1246" t="str">
            <v>4204040000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4204090000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4205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4205010000</v>
          </cell>
          <cell r="G1249">
            <v>0</v>
          </cell>
          <cell r="H1249">
            <v>0</v>
          </cell>
          <cell r="V1249">
            <v>0</v>
          </cell>
        </row>
        <row r="1250">
          <cell r="B1250" t="str">
            <v>5</v>
          </cell>
          <cell r="G1250">
            <v>264595588.34</v>
          </cell>
          <cell r="H1250">
            <v>287189380.83000004</v>
          </cell>
          <cell r="V1250">
            <v>52077430.420000002</v>
          </cell>
        </row>
        <row r="1251">
          <cell r="B1251" t="str">
            <v>51</v>
          </cell>
          <cell r="G1251">
            <v>253896581.63999999</v>
          </cell>
          <cell r="H1251">
            <v>275293694.94</v>
          </cell>
          <cell r="V1251">
            <v>50816507.390000001</v>
          </cell>
        </row>
        <row r="1252">
          <cell r="B1252" t="str">
            <v>5101</v>
          </cell>
          <cell r="G1252">
            <v>205979798.49000001</v>
          </cell>
          <cell r="H1252">
            <v>228457467.28000003</v>
          </cell>
          <cell r="V1252">
            <v>42090428.219999999</v>
          </cell>
        </row>
        <row r="1253">
          <cell r="B1253" t="str">
            <v>510101</v>
          </cell>
          <cell r="G1253">
            <v>205979798.49000001</v>
          </cell>
          <cell r="H1253">
            <v>228457467.28000003</v>
          </cell>
          <cell r="V1253">
            <v>42090428.219999999</v>
          </cell>
        </row>
        <row r="1254">
          <cell r="B1254" t="str">
            <v>51010101</v>
          </cell>
          <cell r="G1254">
            <v>206578553</v>
          </cell>
          <cell r="H1254">
            <v>240385601.41</v>
          </cell>
          <cell r="V1254">
            <v>42218970.939999998</v>
          </cell>
        </row>
        <row r="1255">
          <cell r="B1255" t="str">
            <v>51010102</v>
          </cell>
          <cell r="G1255">
            <v>-598754.51</v>
          </cell>
          <cell r="H1255">
            <v>-11962068.91</v>
          </cell>
          <cell r="V1255">
            <v>-176916.74</v>
          </cell>
        </row>
        <row r="1256">
          <cell r="B1256" t="str">
            <v>51010103</v>
          </cell>
          <cell r="G1256">
            <v>0</v>
          </cell>
          <cell r="H1256">
            <v>33934.78</v>
          </cell>
          <cell r="V1256">
            <v>48374.020000000004</v>
          </cell>
        </row>
        <row r="1257">
          <cell r="B1257" t="str">
            <v>5102</v>
          </cell>
          <cell r="G1257">
            <v>30812427.09</v>
          </cell>
          <cell r="H1257">
            <v>29837769.160000004</v>
          </cell>
          <cell r="V1257">
            <v>5283942.1899999995</v>
          </cell>
        </row>
        <row r="1258">
          <cell r="B1258" t="str">
            <v>510201</v>
          </cell>
          <cell r="G1258">
            <v>0</v>
          </cell>
          <cell r="H1258">
            <v>0</v>
          </cell>
          <cell r="V1258">
            <v>0</v>
          </cell>
        </row>
        <row r="1259">
          <cell r="B1259" t="str">
            <v>51020101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51020102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51020103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51020104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510202</v>
          </cell>
          <cell r="G1263">
            <v>0</v>
          </cell>
          <cell r="H1263">
            <v>0</v>
          </cell>
          <cell r="V1263">
            <v>0</v>
          </cell>
        </row>
        <row r="1264">
          <cell r="B1264" t="str">
            <v>510203</v>
          </cell>
          <cell r="G1264">
            <v>17139990.710000001</v>
          </cell>
          <cell r="H1264">
            <v>17379004.930000003</v>
          </cell>
          <cell r="V1264">
            <v>3067913.09</v>
          </cell>
        </row>
        <row r="1265">
          <cell r="B1265" t="str">
            <v>51020301</v>
          </cell>
          <cell r="G1265">
            <v>17137402.210000001</v>
          </cell>
          <cell r="H1265">
            <v>17372090.249999996</v>
          </cell>
          <cell r="V1265">
            <v>3067623.29</v>
          </cell>
        </row>
        <row r="1266">
          <cell r="B1266" t="str">
            <v>51020302</v>
          </cell>
          <cell r="G1266">
            <v>2588.5</v>
          </cell>
          <cell r="H1266">
            <v>6914.6800000000012</v>
          </cell>
          <cell r="V1266">
            <v>289.8</v>
          </cell>
        </row>
        <row r="1267">
          <cell r="B1267" t="str">
            <v>510204</v>
          </cell>
          <cell r="G1267">
            <v>2620618.23</v>
          </cell>
          <cell r="H1267">
            <v>2538194.3200000003</v>
          </cell>
          <cell r="V1267">
            <v>385160.19</v>
          </cell>
        </row>
        <row r="1268">
          <cell r="B1268" t="str">
            <v>51020401</v>
          </cell>
          <cell r="G1268">
            <v>2597248.0099999998</v>
          </cell>
          <cell r="H1268">
            <v>2528764.66</v>
          </cell>
          <cell r="V1268">
            <v>383223.45</v>
          </cell>
        </row>
        <row r="1269">
          <cell r="B1269" t="str">
            <v>51020402</v>
          </cell>
          <cell r="G1269">
            <v>23370.22</v>
          </cell>
          <cell r="H1269">
            <v>9429.66</v>
          </cell>
          <cell r="V1269">
            <v>1936.74</v>
          </cell>
        </row>
        <row r="1270">
          <cell r="B1270" t="str">
            <v>510205</v>
          </cell>
          <cell r="G1270">
            <v>3478903.82</v>
          </cell>
          <cell r="H1270">
            <v>791965.14000000013</v>
          </cell>
          <cell r="V1270">
            <v>3092.58</v>
          </cell>
        </row>
        <row r="1271">
          <cell r="B1271" t="str">
            <v>51020501</v>
          </cell>
          <cell r="G1271">
            <v>3478903.82</v>
          </cell>
          <cell r="H1271">
            <v>791965.14000000013</v>
          </cell>
          <cell r="V1271">
            <v>3092.58</v>
          </cell>
        </row>
        <row r="1272">
          <cell r="B1272" t="str">
            <v>510206</v>
          </cell>
          <cell r="G1272">
            <v>7572914.3300000001</v>
          </cell>
          <cell r="H1272">
            <v>9128604.7699999996</v>
          </cell>
          <cell r="V1272">
            <v>1827776.33</v>
          </cell>
        </row>
        <row r="1273">
          <cell r="B1273" t="str">
            <v>51020601</v>
          </cell>
          <cell r="G1273">
            <v>7572914.3300000001</v>
          </cell>
          <cell r="H1273">
            <v>4827726.8100000005</v>
          </cell>
          <cell r="V1273">
            <v>711673.07000000007</v>
          </cell>
        </row>
        <row r="1274">
          <cell r="B1274" t="str">
            <v>51020602</v>
          </cell>
          <cell r="G1274">
            <v>0</v>
          </cell>
          <cell r="H1274">
            <v>1191673.3800000001</v>
          </cell>
          <cell r="V1274">
            <v>532443.36</v>
          </cell>
        </row>
        <row r="1275">
          <cell r="B1275" t="str">
            <v>51020603</v>
          </cell>
          <cell r="G1275">
            <v>0</v>
          </cell>
          <cell r="H1275">
            <v>278661.13</v>
          </cell>
          <cell r="V1275">
            <v>43554.19</v>
          </cell>
        </row>
        <row r="1276">
          <cell r="B1276" t="str">
            <v>51020604</v>
          </cell>
          <cell r="G1276">
            <v>0</v>
          </cell>
          <cell r="H1276">
            <v>213195.81</v>
          </cell>
          <cell r="V1276">
            <v>38637.119999999995</v>
          </cell>
        </row>
        <row r="1277">
          <cell r="B1277" t="str">
            <v>51020605</v>
          </cell>
          <cell r="G1277">
            <v>0</v>
          </cell>
          <cell r="H1277">
            <v>241925.91</v>
          </cell>
          <cell r="V1277">
            <v>37045.99</v>
          </cell>
        </row>
        <row r="1278">
          <cell r="B1278" t="str">
            <v>51020606</v>
          </cell>
          <cell r="G1278">
            <v>0</v>
          </cell>
          <cell r="H1278">
            <v>494449.45</v>
          </cell>
          <cell r="V1278">
            <v>85293.859999999986</v>
          </cell>
        </row>
        <row r="1279">
          <cell r="B1279" t="str">
            <v>51020607</v>
          </cell>
          <cell r="G1279">
            <v>0</v>
          </cell>
          <cell r="H1279">
            <v>343108.06</v>
          </cell>
          <cell r="V1279">
            <v>60782.01</v>
          </cell>
        </row>
        <row r="1280">
          <cell r="B1280" t="str">
            <v>51020608</v>
          </cell>
          <cell r="G1280">
            <v>0</v>
          </cell>
          <cell r="H1280">
            <v>279895.49</v>
          </cell>
          <cell r="V1280">
            <v>43183.839999999997</v>
          </cell>
        </row>
        <row r="1281">
          <cell r="B1281" t="str">
            <v>51020609</v>
          </cell>
          <cell r="G1281">
            <v>0</v>
          </cell>
          <cell r="H1281">
            <v>522235.23000000004</v>
          </cell>
          <cell r="V1281">
            <v>167413.54999999999</v>
          </cell>
        </row>
        <row r="1282">
          <cell r="B1282" t="str">
            <v>51020610</v>
          </cell>
          <cell r="G1282">
            <v>0</v>
          </cell>
          <cell r="H1282">
            <v>436921.98</v>
          </cell>
          <cell r="V1282">
            <v>54827.56</v>
          </cell>
        </row>
        <row r="1283">
          <cell r="B1283" t="str">
            <v>51020611</v>
          </cell>
          <cell r="G1283">
            <v>0</v>
          </cell>
          <cell r="H1283">
            <v>298811.52000000002</v>
          </cell>
          <cell r="V1283">
            <v>52921.78</v>
          </cell>
        </row>
        <row r="1284">
          <cell r="B1284" t="str">
            <v>5103</v>
          </cell>
          <cell r="G1284">
            <v>8237095.7800000003</v>
          </cell>
          <cell r="H1284">
            <v>8185634.8100000005</v>
          </cell>
          <cell r="V1284">
            <v>1964201.55</v>
          </cell>
        </row>
        <row r="1285">
          <cell r="B1285" t="str">
            <v>510301</v>
          </cell>
          <cell r="G1285">
            <v>8237095.7800000003</v>
          </cell>
          <cell r="H1285">
            <v>8185634.8100000005</v>
          </cell>
          <cell r="V1285">
            <v>1964201.55</v>
          </cell>
        </row>
        <row r="1286">
          <cell r="B1286" t="str">
            <v>51030101</v>
          </cell>
          <cell r="G1286">
            <v>8237095.7800000003</v>
          </cell>
          <cell r="H1286">
            <v>8185634.8100000005</v>
          </cell>
          <cell r="V1286">
            <v>1964201.55</v>
          </cell>
        </row>
        <row r="1287">
          <cell r="B1287" t="str">
            <v>5104</v>
          </cell>
          <cell r="G1287">
            <v>2545041.23</v>
          </cell>
          <cell r="H1287">
            <v>1868656.1900000002</v>
          </cell>
          <cell r="V1287">
            <v>173546.59</v>
          </cell>
        </row>
        <row r="1288">
          <cell r="B1288" t="str">
            <v>51040100</v>
          </cell>
          <cell r="G1288">
            <v>787247.62</v>
          </cell>
          <cell r="H1288">
            <v>88401.94</v>
          </cell>
          <cell r="V1288">
            <v>70.41</v>
          </cell>
        </row>
        <row r="1289">
          <cell r="B1289" t="str">
            <v>51040200</v>
          </cell>
          <cell r="G1289">
            <v>1113977.27</v>
          </cell>
          <cell r="H1289">
            <v>1100402.29</v>
          </cell>
          <cell r="V1289">
            <v>49790.83</v>
          </cell>
        </row>
        <row r="1290">
          <cell r="B1290" t="str">
            <v>51040300</v>
          </cell>
          <cell r="G1290">
            <v>142229.85999999999</v>
          </cell>
          <cell r="H1290">
            <v>137286.27000000002</v>
          </cell>
          <cell r="V1290">
            <v>16873.93</v>
          </cell>
        </row>
        <row r="1291">
          <cell r="B1291" t="str">
            <v>51040400</v>
          </cell>
          <cell r="G1291">
            <v>501586.48</v>
          </cell>
          <cell r="H1291">
            <v>542565.68999999994</v>
          </cell>
          <cell r="V1291">
            <v>106811.42</v>
          </cell>
        </row>
        <row r="1292">
          <cell r="B1292" t="str">
            <v>5105</v>
          </cell>
          <cell r="G1292">
            <v>6322219.0499999998</v>
          </cell>
          <cell r="H1292">
            <v>6944167.5</v>
          </cell>
          <cell r="V1292">
            <v>1304388.8400000001</v>
          </cell>
        </row>
        <row r="1293">
          <cell r="B1293" t="str">
            <v>510501</v>
          </cell>
          <cell r="G1293">
            <v>3240318.62</v>
          </cell>
          <cell r="H1293">
            <v>3536607.4099999992</v>
          </cell>
          <cell r="V1293">
            <v>632861.60000000009</v>
          </cell>
        </row>
        <row r="1294">
          <cell r="B1294" t="str">
            <v>51050101</v>
          </cell>
          <cell r="G1294">
            <v>0</v>
          </cell>
          <cell r="H1294">
            <v>0</v>
          </cell>
          <cell r="V1294">
            <v>0</v>
          </cell>
        </row>
        <row r="1295">
          <cell r="B1295" t="str">
            <v>51050102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51050103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51050104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51050105</v>
          </cell>
          <cell r="G1298">
            <v>0</v>
          </cell>
          <cell r="H1298">
            <v>0</v>
          </cell>
          <cell r="V1298">
            <v>0</v>
          </cell>
        </row>
        <row r="1299">
          <cell r="B1299" t="str">
            <v>51050106</v>
          </cell>
          <cell r="G1299">
            <v>3240318.62</v>
          </cell>
          <cell r="H1299">
            <v>3536607.4099999992</v>
          </cell>
          <cell r="V1299">
            <v>632861.60000000009</v>
          </cell>
        </row>
        <row r="1300">
          <cell r="B1300" t="str">
            <v>5105010601</v>
          </cell>
          <cell r="G1300">
            <v>91543.41</v>
          </cell>
          <cell r="H1300">
            <v>95935.98000000001</v>
          </cell>
          <cell r="V1300">
            <v>16022.36</v>
          </cell>
        </row>
        <row r="1301">
          <cell r="B1301" t="str">
            <v>5105010602</v>
          </cell>
          <cell r="G1301">
            <v>430850.19</v>
          </cell>
          <cell r="H1301">
            <v>430413.13</v>
          </cell>
          <cell r="V1301">
            <v>72062.7</v>
          </cell>
        </row>
        <row r="1302">
          <cell r="B1302" t="str">
            <v>5105010603</v>
          </cell>
          <cell r="G1302">
            <v>1137463.6100000001</v>
          </cell>
          <cell r="H1302">
            <v>1246391.54</v>
          </cell>
          <cell r="V1302">
            <v>234862.11</v>
          </cell>
        </row>
        <row r="1303">
          <cell r="B1303" t="str">
            <v>5105010604</v>
          </cell>
          <cell r="G1303">
            <v>736591.35</v>
          </cell>
          <cell r="H1303">
            <v>782814.82</v>
          </cell>
          <cell r="V1303">
            <v>143639.67999999999</v>
          </cell>
        </row>
        <row r="1304">
          <cell r="B1304" t="str">
            <v>5105010605</v>
          </cell>
          <cell r="G1304">
            <v>0</v>
          </cell>
          <cell r="H1304">
            <v>0</v>
          </cell>
          <cell r="V1304">
            <v>0</v>
          </cell>
        </row>
        <row r="1305">
          <cell r="B1305" t="str">
            <v>5105010606</v>
          </cell>
          <cell r="G1305">
            <v>0</v>
          </cell>
          <cell r="H1305">
            <v>0</v>
          </cell>
          <cell r="V1305">
            <v>0</v>
          </cell>
        </row>
        <row r="1306">
          <cell r="B1306" t="str">
            <v>5105010607</v>
          </cell>
          <cell r="G1306">
            <v>339297.04</v>
          </cell>
          <cell r="H1306">
            <v>351768.19</v>
          </cell>
          <cell r="V1306">
            <v>63870.34</v>
          </cell>
        </row>
        <row r="1307">
          <cell r="B1307" t="str">
            <v>5105010608</v>
          </cell>
          <cell r="G1307">
            <v>0</v>
          </cell>
          <cell r="H1307">
            <v>0</v>
          </cell>
          <cell r="V1307">
            <v>0</v>
          </cell>
        </row>
        <row r="1308">
          <cell r="B1308" t="str">
            <v>5105010609</v>
          </cell>
          <cell r="G1308">
            <v>153651.19</v>
          </cell>
          <cell r="H1308">
            <v>156230.69</v>
          </cell>
          <cell r="V1308">
            <v>27584.550000000003</v>
          </cell>
        </row>
        <row r="1309">
          <cell r="B1309" t="str">
            <v>5105010610</v>
          </cell>
          <cell r="G1309">
            <v>0</v>
          </cell>
          <cell r="H1309">
            <v>0</v>
          </cell>
          <cell r="V1309">
            <v>0</v>
          </cell>
        </row>
        <row r="1310">
          <cell r="B1310" t="str">
            <v>5105010611</v>
          </cell>
          <cell r="G1310">
            <v>123.52</v>
          </cell>
          <cell r="H1310">
            <v>158.03999999999996</v>
          </cell>
          <cell r="V1310">
            <v>54.24</v>
          </cell>
        </row>
        <row r="1311">
          <cell r="B1311" t="str">
            <v>5105010612</v>
          </cell>
          <cell r="G1311">
            <v>13901.64</v>
          </cell>
          <cell r="H1311">
            <v>22464.229999999996</v>
          </cell>
          <cell r="V1311">
            <v>3279.68</v>
          </cell>
        </row>
        <row r="1312">
          <cell r="B1312" t="str">
            <v>5105010613</v>
          </cell>
          <cell r="G1312">
            <v>63318.1</v>
          </cell>
          <cell r="H1312">
            <v>66245.170000000013</v>
          </cell>
          <cell r="V1312">
            <v>3296.06</v>
          </cell>
        </row>
        <row r="1313">
          <cell r="B1313" t="str">
            <v>5105010614</v>
          </cell>
          <cell r="G1313">
            <v>152543.81</v>
          </cell>
          <cell r="H1313">
            <v>187325.21999999997</v>
          </cell>
          <cell r="V1313">
            <v>33022.92</v>
          </cell>
        </row>
        <row r="1314">
          <cell r="B1314" t="str">
            <v>5105010615</v>
          </cell>
          <cell r="G1314">
            <v>30745.55</v>
          </cell>
          <cell r="H1314">
            <v>32611.8</v>
          </cell>
          <cell r="V1314">
            <v>6833.01</v>
          </cell>
        </row>
        <row r="1315">
          <cell r="B1315" t="str">
            <v>5105010616</v>
          </cell>
          <cell r="G1315">
            <v>90289.21</v>
          </cell>
          <cell r="H1315">
            <v>164248.6</v>
          </cell>
          <cell r="V1315">
            <v>28333.949999999997</v>
          </cell>
        </row>
        <row r="1316">
          <cell r="B1316" t="str">
            <v>5105010617</v>
          </cell>
          <cell r="G1316">
            <v>0</v>
          </cell>
          <cell r="H1316">
            <v>0</v>
          </cell>
          <cell r="V1316">
            <v>0</v>
          </cell>
        </row>
        <row r="1317">
          <cell r="B1317" t="str">
            <v>5105010618</v>
          </cell>
          <cell r="V1317">
            <v>0</v>
          </cell>
        </row>
        <row r="1318">
          <cell r="B1318" t="str">
            <v>510502</v>
          </cell>
          <cell r="G1318">
            <v>1770515.14</v>
          </cell>
          <cell r="H1318">
            <v>1812707.3399999999</v>
          </cell>
          <cell r="V1318">
            <v>306146.45</v>
          </cell>
        </row>
        <row r="1319">
          <cell r="B1319" t="str">
            <v>51050201</v>
          </cell>
          <cell r="G1319">
            <v>0</v>
          </cell>
          <cell r="H1319">
            <v>0</v>
          </cell>
          <cell r="V1319">
            <v>0</v>
          </cell>
        </row>
        <row r="1320">
          <cell r="B1320" t="str">
            <v>51050202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51050203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51050204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51050205</v>
          </cell>
          <cell r="G1323">
            <v>0</v>
          </cell>
          <cell r="H1323">
            <v>0</v>
          </cell>
          <cell r="V1323">
            <v>0</v>
          </cell>
        </row>
        <row r="1324">
          <cell r="B1324" t="str">
            <v>51050206</v>
          </cell>
          <cell r="G1324">
            <v>1770515.14</v>
          </cell>
          <cell r="H1324">
            <v>1812707.3399999999</v>
          </cell>
          <cell r="V1324">
            <v>306146.45</v>
          </cell>
        </row>
        <row r="1325">
          <cell r="B1325" t="str">
            <v>5105020601</v>
          </cell>
          <cell r="G1325">
            <v>192106</v>
          </cell>
          <cell r="H1325">
            <v>192445.77000000002</v>
          </cell>
          <cell r="V1325">
            <v>30605.48</v>
          </cell>
        </row>
        <row r="1326">
          <cell r="B1326" t="str">
            <v>5105020602</v>
          </cell>
          <cell r="G1326">
            <v>114045.16</v>
          </cell>
          <cell r="H1326">
            <v>117721.5</v>
          </cell>
          <cell r="V1326">
            <v>20417.95</v>
          </cell>
        </row>
        <row r="1327">
          <cell r="B1327" t="str">
            <v>5105020603</v>
          </cell>
          <cell r="G1327">
            <v>327827.05</v>
          </cell>
          <cell r="H1327">
            <v>289055.18999999994</v>
          </cell>
          <cell r="V1327">
            <v>26371.62</v>
          </cell>
        </row>
        <row r="1328">
          <cell r="B1328" t="str">
            <v>5105020604</v>
          </cell>
          <cell r="G1328">
            <v>0</v>
          </cell>
          <cell r="H1328">
            <v>0</v>
          </cell>
          <cell r="V1328">
            <v>0</v>
          </cell>
        </row>
        <row r="1329">
          <cell r="B1329" t="str">
            <v>5105020605</v>
          </cell>
          <cell r="G1329">
            <v>100133.66</v>
          </cell>
          <cell r="H1329">
            <v>123478.27</v>
          </cell>
          <cell r="V1329">
            <v>25042.809999999998</v>
          </cell>
        </row>
        <row r="1330">
          <cell r="B1330" t="str">
            <v>5105020606</v>
          </cell>
          <cell r="G1330">
            <v>2832.29</v>
          </cell>
          <cell r="H1330">
            <v>1359.4699999999998</v>
          </cell>
          <cell r="V1330">
            <v>394.88</v>
          </cell>
        </row>
        <row r="1331">
          <cell r="B1331" t="str">
            <v>5105020607</v>
          </cell>
          <cell r="G1331">
            <v>347.49</v>
          </cell>
          <cell r="H1331">
            <v>230.39999999999995</v>
          </cell>
          <cell r="V1331">
            <v>38.4</v>
          </cell>
        </row>
        <row r="1332">
          <cell r="B1332" t="str">
            <v>5105020608</v>
          </cell>
          <cell r="G1332">
            <v>245675.37</v>
          </cell>
          <cell r="H1332">
            <v>283128.07</v>
          </cell>
          <cell r="V1332">
            <v>47325.33</v>
          </cell>
        </row>
        <row r="1333">
          <cell r="B1333" t="str">
            <v>5105020609</v>
          </cell>
          <cell r="G1333">
            <v>461814.33</v>
          </cell>
          <cell r="H1333">
            <v>428083.19</v>
          </cell>
          <cell r="V1333">
            <v>77080.51999999999</v>
          </cell>
        </row>
        <row r="1334">
          <cell r="B1334" t="str">
            <v>5105020610</v>
          </cell>
          <cell r="G1334">
            <v>325733.78999999998</v>
          </cell>
          <cell r="H1334">
            <v>377205.48</v>
          </cell>
          <cell r="V1334">
            <v>78869.459999999992</v>
          </cell>
        </row>
        <row r="1335">
          <cell r="B1335" t="str">
            <v>510503</v>
          </cell>
          <cell r="G1335">
            <v>0</v>
          </cell>
          <cell r="H1335">
            <v>0</v>
          </cell>
          <cell r="V1335">
            <v>0</v>
          </cell>
        </row>
        <row r="1336">
          <cell r="B1336" t="str">
            <v>51050301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51050302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51050303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51050304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51050305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51050306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510504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51050401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51050402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51050403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51050404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51050405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51050406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51050407</v>
          </cell>
          <cell r="G1349">
            <v>0</v>
          </cell>
          <cell r="H1349">
            <v>0</v>
          </cell>
          <cell r="V1349">
            <v>0</v>
          </cell>
        </row>
        <row r="1350">
          <cell r="B1350" t="str">
            <v>510505</v>
          </cell>
          <cell r="G1350">
            <v>271971.06</v>
          </cell>
          <cell r="H1350">
            <v>270476.3</v>
          </cell>
          <cell r="V1350">
            <v>0</v>
          </cell>
        </row>
        <row r="1351">
          <cell r="B1351" t="str">
            <v>51050501</v>
          </cell>
          <cell r="G1351">
            <v>0</v>
          </cell>
          <cell r="H1351">
            <v>0</v>
          </cell>
          <cell r="V1351">
            <v>0</v>
          </cell>
        </row>
        <row r="1352">
          <cell r="B1352" t="str">
            <v>51050502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51050503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51050504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51050505</v>
          </cell>
          <cell r="G1355">
            <v>0</v>
          </cell>
          <cell r="H1355">
            <v>0</v>
          </cell>
          <cell r="V1355">
            <v>0</v>
          </cell>
        </row>
        <row r="1356">
          <cell r="B1356" t="str">
            <v>51050506</v>
          </cell>
          <cell r="G1356">
            <v>271971.06</v>
          </cell>
          <cell r="H1356">
            <v>270476.3</v>
          </cell>
          <cell r="V1356">
            <v>0</v>
          </cell>
        </row>
        <row r="1357">
          <cell r="B1357" t="str">
            <v>5105050601</v>
          </cell>
          <cell r="G1357">
            <v>27445.55</v>
          </cell>
          <cell r="H1357">
            <v>27446.200000000004</v>
          </cell>
          <cell r="V1357">
            <v>0</v>
          </cell>
        </row>
        <row r="1358">
          <cell r="B1358" t="str">
            <v>5105050602</v>
          </cell>
          <cell r="G1358">
            <v>39355.94</v>
          </cell>
          <cell r="H1358">
            <v>39083.19</v>
          </cell>
          <cell r="V1358">
            <v>0</v>
          </cell>
        </row>
        <row r="1359">
          <cell r="B1359" t="str">
            <v>5105050603</v>
          </cell>
          <cell r="G1359">
            <v>94843.78</v>
          </cell>
          <cell r="H1359">
            <v>94613.360000000015</v>
          </cell>
          <cell r="V1359">
            <v>0</v>
          </cell>
        </row>
        <row r="1360">
          <cell r="B1360" t="str">
            <v>5105050604</v>
          </cell>
          <cell r="G1360">
            <v>81190.080000000002</v>
          </cell>
          <cell r="H1360">
            <v>81092.820000000022</v>
          </cell>
          <cell r="V1360">
            <v>0</v>
          </cell>
        </row>
        <row r="1361">
          <cell r="B1361" t="str">
            <v>5105050605</v>
          </cell>
          <cell r="G1361">
            <v>0</v>
          </cell>
          <cell r="H1361">
            <v>0</v>
          </cell>
          <cell r="V1361">
            <v>0</v>
          </cell>
        </row>
        <row r="1362">
          <cell r="B1362" t="str">
            <v>5105050606</v>
          </cell>
          <cell r="G1362">
            <v>0</v>
          </cell>
          <cell r="H1362">
            <v>0</v>
          </cell>
          <cell r="V1362">
            <v>0</v>
          </cell>
        </row>
        <row r="1363">
          <cell r="B1363" t="str">
            <v>5105050607</v>
          </cell>
          <cell r="G1363">
            <v>22758.240000000002</v>
          </cell>
          <cell r="H1363">
            <v>22420.54</v>
          </cell>
          <cell r="V1363">
            <v>0</v>
          </cell>
        </row>
        <row r="1364">
          <cell r="B1364" t="str">
            <v>5105050608</v>
          </cell>
          <cell r="G1364">
            <v>0</v>
          </cell>
          <cell r="H1364">
            <v>0</v>
          </cell>
          <cell r="V1364">
            <v>0</v>
          </cell>
        </row>
        <row r="1365">
          <cell r="B1365" t="str">
            <v>5105050609</v>
          </cell>
          <cell r="G1365">
            <v>27.38</v>
          </cell>
          <cell r="H1365">
            <v>27.479999999999993</v>
          </cell>
          <cell r="V1365">
            <v>0</v>
          </cell>
        </row>
        <row r="1366">
          <cell r="B1366" t="str">
            <v>5105050610</v>
          </cell>
          <cell r="G1366">
            <v>0</v>
          </cell>
          <cell r="H1366">
            <v>0</v>
          </cell>
          <cell r="V1366">
            <v>0</v>
          </cell>
        </row>
        <row r="1367">
          <cell r="B1367" t="str">
            <v>5105050611</v>
          </cell>
          <cell r="G1367">
            <v>3.36</v>
          </cell>
          <cell r="H1367">
            <v>3.3600000000000012</v>
          </cell>
          <cell r="V1367">
            <v>0</v>
          </cell>
        </row>
        <row r="1368">
          <cell r="B1368" t="str">
            <v>5105050612</v>
          </cell>
          <cell r="G1368">
            <v>0</v>
          </cell>
          <cell r="H1368">
            <v>0</v>
          </cell>
          <cell r="V1368">
            <v>0</v>
          </cell>
        </row>
        <row r="1369">
          <cell r="B1369" t="str">
            <v>5105050613</v>
          </cell>
          <cell r="G1369">
            <v>256.87</v>
          </cell>
          <cell r="H1369">
            <v>257.14999999999998</v>
          </cell>
          <cell r="V1369">
            <v>0</v>
          </cell>
        </row>
        <row r="1370">
          <cell r="B1370" t="str">
            <v>5105050614</v>
          </cell>
          <cell r="G1370">
            <v>4025.19</v>
          </cell>
          <cell r="H1370">
            <v>3502.8599999999988</v>
          </cell>
          <cell r="V1370">
            <v>0</v>
          </cell>
        </row>
        <row r="1371">
          <cell r="B1371" t="str">
            <v>5105050615</v>
          </cell>
          <cell r="G1371">
            <v>2064.67</v>
          </cell>
          <cell r="H1371">
            <v>2029.3399999999997</v>
          </cell>
          <cell r="V1371">
            <v>0</v>
          </cell>
        </row>
        <row r="1372">
          <cell r="B1372" t="str">
            <v>5105050616</v>
          </cell>
          <cell r="G1372">
            <v>0</v>
          </cell>
          <cell r="H1372">
            <v>0</v>
          </cell>
          <cell r="V1372">
            <v>0</v>
          </cell>
        </row>
        <row r="1373">
          <cell r="B1373" t="str">
            <v>5105050617</v>
          </cell>
          <cell r="G1373">
            <v>0</v>
          </cell>
          <cell r="H1373">
            <v>0</v>
          </cell>
          <cell r="V1373">
            <v>0</v>
          </cell>
        </row>
        <row r="1374">
          <cell r="B1374" t="str">
            <v>510506</v>
          </cell>
          <cell r="G1374">
            <v>212755.93</v>
          </cell>
          <cell r="H1374">
            <v>169963.82999999996</v>
          </cell>
          <cell r="V1374">
            <v>0</v>
          </cell>
        </row>
        <row r="1375">
          <cell r="B1375" t="str">
            <v>51050601</v>
          </cell>
          <cell r="G1375">
            <v>0</v>
          </cell>
          <cell r="H1375">
            <v>0</v>
          </cell>
          <cell r="V1375">
            <v>0</v>
          </cell>
        </row>
        <row r="1376">
          <cell r="B1376" t="str">
            <v>51050602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51050603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51050604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51050605</v>
          </cell>
          <cell r="G1379">
            <v>0</v>
          </cell>
          <cell r="H1379">
            <v>0</v>
          </cell>
          <cell r="V1379">
            <v>0</v>
          </cell>
        </row>
        <row r="1380">
          <cell r="B1380" t="str">
            <v>51050606</v>
          </cell>
          <cell r="G1380">
            <v>212755.93</v>
          </cell>
          <cell r="H1380">
            <v>169963.82999999996</v>
          </cell>
          <cell r="V1380">
            <v>0</v>
          </cell>
        </row>
        <row r="1381">
          <cell r="B1381" t="str">
            <v>5105060601</v>
          </cell>
          <cell r="G1381">
            <v>33164.97</v>
          </cell>
          <cell r="H1381">
            <v>31461.880000000005</v>
          </cell>
          <cell r="V1381">
            <v>0</v>
          </cell>
        </row>
        <row r="1382">
          <cell r="B1382" t="str">
            <v>5105060602</v>
          </cell>
          <cell r="G1382">
            <v>4678.26</v>
          </cell>
          <cell r="H1382">
            <v>2573.35</v>
          </cell>
          <cell r="V1382">
            <v>0</v>
          </cell>
        </row>
        <row r="1383">
          <cell r="B1383" t="str">
            <v>5105060603</v>
          </cell>
          <cell r="G1383">
            <v>2721.84</v>
          </cell>
          <cell r="H1383">
            <v>569.49999999999989</v>
          </cell>
          <cell r="V1383">
            <v>0</v>
          </cell>
        </row>
        <row r="1384">
          <cell r="B1384" t="str">
            <v>5105060604</v>
          </cell>
          <cell r="G1384">
            <v>0</v>
          </cell>
          <cell r="H1384">
            <v>0</v>
          </cell>
          <cell r="V1384">
            <v>0</v>
          </cell>
        </row>
        <row r="1385">
          <cell r="B1385" t="str">
            <v>5105060605</v>
          </cell>
          <cell r="G1385">
            <v>11314</v>
          </cell>
          <cell r="H1385">
            <v>9448.6900000000023</v>
          </cell>
          <cell r="V1385">
            <v>0</v>
          </cell>
        </row>
        <row r="1386">
          <cell r="B1386" t="str">
            <v>5105060606</v>
          </cell>
          <cell r="G1386">
            <v>330.69</v>
          </cell>
          <cell r="H1386">
            <v>0</v>
          </cell>
          <cell r="V1386">
            <v>0</v>
          </cell>
        </row>
        <row r="1387">
          <cell r="B1387" t="str">
            <v>5105060607</v>
          </cell>
          <cell r="G1387">
            <v>105.6</v>
          </cell>
          <cell r="H1387">
            <v>0</v>
          </cell>
          <cell r="V1387">
            <v>0</v>
          </cell>
        </row>
        <row r="1388">
          <cell r="B1388" t="str">
            <v>5105060608</v>
          </cell>
          <cell r="G1388">
            <v>25805.1</v>
          </cell>
          <cell r="H1388">
            <v>22334.309999999998</v>
          </cell>
          <cell r="V1388">
            <v>0</v>
          </cell>
        </row>
        <row r="1389">
          <cell r="B1389" t="str">
            <v>5105060609</v>
          </cell>
          <cell r="G1389">
            <v>29395.16</v>
          </cell>
          <cell r="H1389">
            <v>24544.9</v>
          </cell>
          <cell r="V1389">
            <v>0</v>
          </cell>
        </row>
        <row r="1390">
          <cell r="B1390" t="str">
            <v>5105060610</v>
          </cell>
          <cell r="G1390">
            <v>105240.31</v>
          </cell>
          <cell r="H1390">
            <v>79031.200000000012</v>
          </cell>
          <cell r="V1390">
            <v>0</v>
          </cell>
        </row>
        <row r="1391">
          <cell r="B1391" t="str">
            <v>510507</v>
          </cell>
          <cell r="G1391">
            <v>0</v>
          </cell>
          <cell r="H1391">
            <v>0</v>
          </cell>
          <cell r="V1391">
            <v>0</v>
          </cell>
        </row>
        <row r="1392">
          <cell r="B1392" t="str">
            <v>51050701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51050702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51050703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51050704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51050705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51050706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510508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51050801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51050802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51050803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51050804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51050805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51050806</v>
          </cell>
          <cell r="G1404">
            <v>0</v>
          </cell>
          <cell r="H1404">
            <v>0</v>
          </cell>
          <cell r="V1404">
            <v>0</v>
          </cell>
        </row>
        <row r="1405">
          <cell r="B1405" t="str">
            <v>510509</v>
          </cell>
          <cell r="G1405">
            <v>0</v>
          </cell>
          <cell r="H1405">
            <v>0</v>
          </cell>
          <cell r="V1405">
            <v>97589.299999999988</v>
          </cell>
        </row>
        <row r="1406">
          <cell r="B1406" t="str">
            <v>51050901</v>
          </cell>
          <cell r="G1406">
            <v>0</v>
          </cell>
          <cell r="H1406">
            <v>0</v>
          </cell>
          <cell r="V1406">
            <v>0</v>
          </cell>
        </row>
        <row r="1407">
          <cell r="B1407" t="str">
            <v>51050902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51050903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51050904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51050905</v>
          </cell>
          <cell r="G1410">
            <v>0</v>
          </cell>
          <cell r="H1410">
            <v>0</v>
          </cell>
          <cell r="V1410">
            <v>0</v>
          </cell>
        </row>
        <row r="1411">
          <cell r="B1411" t="str">
            <v>51050906</v>
          </cell>
          <cell r="G1411">
            <v>0</v>
          </cell>
          <cell r="H1411">
            <v>0</v>
          </cell>
          <cell r="V1411">
            <v>97589.299999999988</v>
          </cell>
        </row>
        <row r="1412">
          <cell r="B1412" t="str">
            <v>5105090601</v>
          </cell>
          <cell r="G1412">
            <v>0</v>
          </cell>
          <cell r="V1412">
            <v>0</v>
          </cell>
        </row>
        <row r="1413">
          <cell r="B1413" t="str">
            <v>5105090602</v>
          </cell>
          <cell r="G1413">
            <v>0</v>
          </cell>
          <cell r="V1413">
            <v>97589.299999999988</v>
          </cell>
        </row>
        <row r="1414">
          <cell r="B1414" t="str">
            <v>5105090603</v>
          </cell>
          <cell r="G1414">
            <v>0</v>
          </cell>
          <cell r="V1414">
            <v>0</v>
          </cell>
        </row>
        <row r="1415">
          <cell r="B1415" t="str">
            <v>5105090604</v>
          </cell>
          <cell r="G1415">
            <v>0</v>
          </cell>
          <cell r="V1415">
            <v>0</v>
          </cell>
        </row>
        <row r="1416">
          <cell r="B1416" t="str">
            <v>5105090605</v>
          </cell>
          <cell r="G1416">
            <v>0</v>
          </cell>
          <cell r="V1416">
            <v>0</v>
          </cell>
        </row>
        <row r="1417">
          <cell r="B1417" t="str">
            <v>5105090606</v>
          </cell>
          <cell r="G1417">
            <v>0</v>
          </cell>
          <cell r="V1417">
            <v>0</v>
          </cell>
        </row>
        <row r="1418">
          <cell r="B1418" t="str">
            <v>5105090607</v>
          </cell>
          <cell r="G1418">
            <v>0</v>
          </cell>
          <cell r="V1418">
            <v>0</v>
          </cell>
        </row>
        <row r="1419">
          <cell r="B1419" t="str">
            <v>5105090608</v>
          </cell>
          <cell r="G1419">
            <v>0</v>
          </cell>
          <cell r="V1419">
            <v>0</v>
          </cell>
        </row>
        <row r="1420">
          <cell r="B1420" t="str">
            <v>5105090609</v>
          </cell>
          <cell r="G1420">
            <v>0</v>
          </cell>
          <cell r="V1420">
            <v>0</v>
          </cell>
        </row>
        <row r="1421">
          <cell r="B1421" t="str">
            <v>5105090610</v>
          </cell>
          <cell r="G1421">
            <v>0</v>
          </cell>
          <cell r="V1421">
            <v>0</v>
          </cell>
        </row>
        <row r="1422">
          <cell r="B1422" t="str">
            <v>5105090611</v>
          </cell>
          <cell r="G1422">
            <v>0</v>
          </cell>
          <cell r="V1422">
            <v>0</v>
          </cell>
        </row>
        <row r="1423">
          <cell r="B1423" t="str">
            <v>5105090612</v>
          </cell>
          <cell r="G1423">
            <v>0</v>
          </cell>
          <cell r="V1423">
            <v>0</v>
          </cell>
        </row>
        <row r="1424">
          <cell r="B1424" t="str">
            <v>5105090613</v>
          </cell>
          <cell r="G1424">
            <v>0</v>
          </cell>
          <cell r="V1424">
            <v>0</v>
          </cell>
        </row>
        <row r="1425">
          <cell r="B1425" t="str">
            <v>5105090614</v>
          </cell>
          <cell r="G1425">
            <v>0</v>
          </cell>
          <cell r="V1425">
            <v>0</v>
          </cell>
        </row>
        <row r="1426">
          <cell r="B1426" t="str">
            <v>5105090615</v>
          </cell>
          <cell r="G1426">
            <v>0</v>
          </cell>
          <cell r="V1426">
            <v>0</v>
          </cell>
        </row>
        <row r="1427">
          <cell r="B1427" t="str">
            <v>5105090616</v>
          </cell>
          <cell r="G1427">
            <v>0</v>
          </cell>
          <cell r="V1427">
            <v>0</v>
          </cell>
        </row>
        <row r="1428">
          <cell r="B1428" t="str">
            <v>5105090617</v>
          </cell>
          <cell r="G1428">
            <v>0</v>
          </cell>
          <cell r="V1428">
            <v>0</v>
          </cell>
        </row>
        <row r="1429">
          <cell r="B1429" t="str">
            <v>510510</v>
          </cell>
          <cell r="G1429">
            <v>0</v>
          </cell>
          <cell r="H1429">
            <v>0</v>
          </cell>
          <cell r="V1429">
            <v>65578.7</v>
          </cell>
        </row>
        <row r="1430">
          <cell r="B1430" t="str">
            <v>51051001</v>
          </cell>
          <cell r="G1430">
            <v>0</v>
          </cell>
          <cell r="H1430">
            <v>0</v>
          </cell>
          <cell r="V1430">
            <v>0</v>
          </cell>
        </row>
        <row r="1431">
          <cell r="B1431" t="str">
            <v>51051002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51051003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51051004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51051005</v>
          </cell>
          <cell r="G1434">
            <v>0</v>
          </cell>
          <cell r="H1434">
            <v>0</v>
          </cell>
          <cell r="V1434">
            <v>0</v>
          </cell>
        </row>
        <row r="1435">
          <cell r="B1435" t="str">
            <v>51051006</v>
          </cell>
          <cell r="G1435">
            <v>0</v>
          </cell>
          <cell r="H1435">
            <v>0</v>
          </cell>
          <cell r="V1435">
            <v>65578.7</v>
          </cell>
        </row>
        <row r="1436">
          <cell r="B1436" t="str">
            <v>5105100601</v>
          </cell>
          <cell r="G1436">
            <v>0</v>
          </cell>
          <cell r="V1436">
            <v>38896.74</v>
          </cell>
        </row>
        <row r="1437">
          <cell r="B1437" t="str">
            <v>5105100602</v>
          </cell>
          <cell r="G1437">
            <v>0</v>
          </cell>
          <cell r="V1437">
            <v>4949</v>
          </cell>
        </row>
        <row r="1438">
          <cell r="B1438" t="str">
            <v>5105100603</v>
          </cell>
          <cell r="G1438">
            <v>0</v>
          </cell>
          <cell r="V1438">
            <v>0</v>
          </cell>
        </row>
        <row r="1439">
          <cell r="B1439" t="str">
            <v>5105100604</v>
          </cell>
          <cell r="G1439">
            <v>0</v>
          </cell>
          <cell r="V1439">
            <v>0</v>
          </cell>
        </row>
        <row r="1440">
          <cell r="B1440" t="str">
            <v>5105100605</v>
          </cell>
          <cell r="G1440">
            <v>0</v>
          </cell>
          <cell r="V1440">
            <v>0</v>
          </cell>
        </row>
        <row r="1441">
          <cell r="B1441" t="str">
            <v>5105100606</v>
          </cell>
          <cell r="G1441">
            <v>0</v>
          </cell>
          <cell r="V1441">
            <v>0</v>
          </cell>
        </row>
        <row r="1442">
          <cell r="B1442" t="str">
            <v>5105100607</v>
          </cell>
          <cell r="G1442">
            <v>0</v>
          </cell>
          <cell r="V1442">
            <v>0</v>
          </cell>
        </row>
        <row r="1443">
          <cell r="B1443" t="str">
            <v>5105100608</v>
          </cell>
          <cell r="G1443">
            <v>0</v>
          </cell>
          <cell r="V1443">
            <v>21732.959999999999</v>
          </cell>
        </row>
        <row r="1444">
          <cell r="B1444" t="str">
            <v>5105100609</v>
          </cell>
          <cell r="G1444">
            <v>0</v>
          </cell>
          <cell r="V1444">
            <v>0</v>
          </cell>
        </row>
        <row r="1445">
          <cell r="B1445" t="str">
            <v>5105100610</v>
          </cell>
          <cell r="G1445">
            <v>0</v>
          </cell>
          <cell r="V1445">
            <v>0</v>
          </cell>
        </row>
        <row r="1446">
          <cell r="B1446" t="str">
            <v>510511</v>
          </cell>
          <cell r="G1446">
            <v>826658.3</v>
          </cell>
          <cell r="H1446">
            <v>1154412.6199999999</v>
          </cell>
          <cell r="V1446">
            <v>202212.78999999998</v>
          </cell>
        </row>
        <row r="1447">
          <cell r="B1447" t="str">
            <v>51051101</v>
          </cell>
          <cell r="G1447">
            <v>826658.3</v>
          </cell>
          <cell r="H1447">
            <v>1154412.6199999999</v>
          </cell>
          <cell r="V1447">
            <v>202212.78999999998</v>
          </cell>
        </row>
        <row r="1448">
          <cell r="B1448" t="str">
            <v>5105110101</v>
          </cell>
          <cell r="G1448">
            <v>0</v>
          </cell>
          <cell r="H1448">
            <v>0</v>
          </cell>
          <cell r="V1448">
            <v>0</v>
          </cell>
        </row>
        <row r="1449">
          <cell r="B1449" t="str">
            <v>5105110102</v>
          </cell>
          <cell r="G1449">
            <v>313221.12</v>
          </cell>
          <cell r="H1449">
            <v>341435.04</v>
          </cell>
          <cell r="V1449">
            <v>61455.65</v>
          </cell>
        </row>
        <row r="1450">
          <cell r="B1450" t="str">
            <v>5105110103</v>
          </cell>
          <cell r="G1450">
            <v>513437.18</v>
          </cell>
          <cell r="H1450">
            <v>812977.58000000007</v>
          </cell>
          <cell r="V1450">
            <v>140757.14000000001</v>
          </cell>
        </row>
        <row r="1451">
          <cell r="B1451" t="str">
            <v>51051102</v>
          </cell>
          <cell r="G1451">
            <v>0</v>
          </cell>
          <cell r="H1451">
            <v>0</v>
          </cell>
          <cell r="V1451">
            <v>0</v>
          </cell>
        </row>
        <row r="1452">
          <cell r="B1452" t="str">
            <v>5105110201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5105110202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5105110203</v>
          </cell>
          <cell r="G1454">
            <v>0</v>
          </cell>
          <cell r="H1454">
            <v>0</v>
          </cell>
          <cell r="V1454">
            <v>0</v>
          </cell>
        </row>
        <row r="1455">
          <cell r="B1455" t="str">
            <v>52</v>
          </cell>
          <cell r="G1455">
            <v>10699006.699999999</v>
          </cell>
          <cell r="H1455">
            <v>11895685.890000001</v>
          </cell>
          <cell r="V1455">
            <v>1260923.03</v>
          </cell>
        </row>
        <row r="1456">
          <cell r="B1456" t="str">
            <v>5201</v>
          </cell>
          <cell r="G1456">
            <v>3512071.81</v>
          </cell>
          <cell r="H1456">
            <v>3139262.49</v>
          </cell>
          <cell r="V1456">
            <v>508912.27</v>
          </cell>
        </row>
        <row r="1457">
          <cell r="B1457" t="str">
            <v>520101</v>
          </cell>
          <cell r="G1457">
            <v>3512071.81</v>
          </cell>
          <cell r="H1457">
            <v>3139262.49</v>
          </cell>
          <cell r="V1457">
            <v>508912.27</v>
          </cell>
        </row>
        <row r="1458">
          <cell r="B1458" t="str">
            <v>52010101</v>
          </cell>
          <cell r="G1458">
            <v>1836020.6</v>
          </cell>
          <cell r="H1458">
            <v>1988146.9100000001</v>
          </cell>
          <cell r="V1458">
            <v>336365.37</v>
          </cell>
        </row>
        <row r="1459">
          <cell r="B1459" t="str">
            <v>52010102</v>
          </cell>
          <cell r="G1459">
            <v>1057484.6599999999</v>
          </cell>
          <cell r="H1459">
            <v>1099244.1399999999</v>
          </cell>
          <cell r="V1459">
            <v>0</v>
          </cell>
        </row>
        <row r="1460">
          <cell r="B1460" t="str">
            <v>52010103</v>
          </cell>
          <cell r="G1460">
            <v>573866.44999999995</v>
          </cell>
          <cell r="H1460">
            <v>0</v>
          </cell>
          <cell r="V1460">
            <v>80762.55</v>
          </cell>
        </row>
        <row r="1461">
          <cell r="B1461" t="str">
            <v>52010104</v>
          </cell>
          <cell r="G1461">
            <v>44700.1</v>
          </cell>
          <cell r="H1461">
            <v>46854.19</v>
          </cell>
          <cell r="V1461">
            <v>8315.44</v>
          </cell>
        </row>
        <row r="1462">
          <cell r="B1462" t="str">
            <v>52010105</v>
          </cell>
          <cell r="G1462">
            <v>0</v>
          </cell>
          <cell r="H1462">
            <v>4903.5999999999985</v>
          </cell>
          <cell r="V1462">
            <v>350.26</v>
          </cell>
        </row>
        <row r="1463">
          <cell r="B1463" t="str">
            <v>52010106</v>
          </cell>
          <cell r="G1463">
            <v>0</v>
          </cell>
          <cell r="H1463">
            <v>113.65</v>
          </cell>
          <cell r="V1463">
            <v>0</v>
          </cell>
        </row>
        <row r="1464">
          <cell r="B1464" t="str">
            <v>52010107</v>
          </cell>
          <cell r="G1464">
            <v>0</v>
          </cell>
          <cell r="V1464">
            <v>83118.649999999994</v>
          </cell>
        </row>
        <row r="1465">
          <cell r="B1465" t="str">
            <v>5202</v>
          </cell>
          <cell r="G1465">
            <v>563295.27</v>
          </cell>
          <cell r="H1465">
            <v>1041438.6899999997</v>
          </cell>
          <cell r="V1465">
            <v>-64499.05</v>
          </cell>
        </row>
        <row r="1466">
          <cell r="B1466" t="str">
            <v>52020100</v>
          </cell>
          <cell r="G1466">
            <v>0</v>
          </cell>
          <cell r="H1466">
            <v>0</v>
          </cell>
          <cell r="V1466">
            <v>0</v>
          </cell>
        </row>
        <row r="1467">
          <cell r="B1467" t="str">
            <v>52020200</v>
          </cell>
          <cell r="G1467">
            <v>0</v>
          </cell>
          <cell r="H1467">
            <v>0</v>
          </cell>
          <cell r="V1467">
            <v>0</v>
          </cell>
        </row>
        <row r="1468">
          <cell r="B1468" t="str">
            <v>52020300</v>
          </cell>
          <cell r="G1468">
            <v>289725.59999999998</v>
          </cell>
          <cell r="H1468">
            <v>511914.68</v>
          </cell>
          <cell r="V1468">
            <v>-99558.829999999987</v>
          </cell>
        </row>
        <row r="1469">
          <cell r="B1469" t="str">
            <v>52020400</v>
          </cell>
          <cell r="G1469">
            <v>101661.16</v>
          </cell>
          <cell r="H1469">
            <v>-55801.679999999993</v>
          </cell>
          <cell r="V1469">
            <v>0</v>
          </cell>
        </row>
        <row r="1470">
          <cell r="B1470" t="str">
            <v>52020500</v>
          </cell>
          <cell r="G1470">
            <v>37887.89</v>
          </cell>
          <cell r="H1470">
            <v>113090.90000000001</v>
          </cell>
          <cell r="V1470">
            <v>1348.87</v>
          </cell>
        </row>
        <row r="1471">
          <cell r="B1471" t="str">
            <v>52020600</v>
          </cell>
          <cell r="G1471">
            <v>134020.62</v>
          </cell>
          <cell r="H1471">
            <v>472234.79</v>
          </cell>
          <cell r="V1471">
            <v>33710.910000000003</v>
          </cell>
        </row>
        <row r="1472">
          <cell r="B1472" t="str">
            <v>5203</v>
          </cell>
          <cell r="G1472">
            <v>780131.06</v>
          </cell>
          <cell r="H1472">
            <v>619374.73</v>
          </cell>
          <cell r="V1472">
            <v>34942.07</v>
          </cell>
        </row>
        <row r="1473">
          <cell r="B1473" t="str">
            <v>52030100</v>
          </cell>
          <cell r="G1473">
            <v>0</v>
          </cell>
          <cell r="H1473">
            <v>0</v>
          </cell>
          <cell r="V1473">
            <v>0</v>
          </cell>
        </row>
        <row r="1474">
          <cell r="B1474" t="str">
            <v>52030200</v>
          </cell>
          <cell r="G1474">
            <v>447388.08</v>
          </cell>
          <cell r="H1474">
            <v>470890.74</v>
          </cell>
          <cell r="V1474">
            <v>34942.07</v>
          </cell>
        </row>
        <row r="1475">
          <cell r="B1475" t="str">
            <v>52030300</v>
          </cell>
          <cell r="G1475">
            <v>0</v>
          </cell>
          <cell r="H1475">
            <v>0</v>
          </cell>
          <cell r="V1475">
            <v>0</v>
          </cell>
        </row>
        <row r="1476">
          <cell r="B1476" t="str">
            <v>52030400</v>
          </cell>
          <cell r="G1476">
            <v>0</v>
          </cell>
          <cell r="H1476">
            <v>0</v>
          </cell>
          <cell r="V1476">
            <v>0</v>
          </cell>
        </row>
        <row r="1477">
          <cell r="B1477" t="str">
            <v>52030500</v>
          </cell>
          <cell r="G1477">
            <v>332742.98</v>
          </cell>
          <cell r="H1477">
            <v>148483.99</v>
          </cell>
          <cell r="V1477">
            <v>0</v>
          </cell>
        </row>
        <row r="1478">
          <cell r="B1478" t="str">
            <v>52030600</v>
          </cell>
          <cell r="G1478">
            <v>0</v>
          </cell>
          <cell r="V1478">
            <v>0</v>
          </cell>
        </row>
        <row r="1479">
          <cell r="B1479" t="str">
            <v>5204</v>
          </cell>
          <cell r="G1479">
            <v>0</v>
          </cell>
          <cell r="H1479">
            <v>0</v>
          </cell>
          <cell r="V1479">
            <v>0</v>
          </cell>
        </row>
        <row r="1480">
          <cell r="B1480" t="str">
            <v>52040100</v>
          </cell>
          <cell r="G1480">
            <v>0</v>
          </cell>
          <cell r="H1480">
            <v>0</v>
          </cell>
          <cell r="V1480">
            <v>0</v>
          </cell>
          <cell r="X1480" t="str">
            <v>Impuesto sobre la renta</v>
          </cell>
        </row>
        <row r="1481">
          <cell r="B1481" t="str">
            <v>5205</v>
          </cell>
          <cell r="G1481">
            <v>5843508.5599999996</v>
          </cell>
          <cell r="H1481">
            <v>7095609.9799999995</v>
          </cell>
          <cell r="V1481">
            <v>781567.74</v>
          </cell>
          <cell r="X1481" t="str">
            <v>Impuesto sobre la renta</v>
          </cell>
        </row>
        <row r="1482">
          <cell r="B1482" t="str">
            <v>52050100</v>
          </cell>
          <cell r="G1482">
            <v>2837336.77</v>
          </cell>
          <cell r="H1482">
            <v>1211942.5599999998</v>
          </cell>
          <cell r="V1482">
            <v>391097.78</v>
          </cell>
        </row>
        <row r="1483">
          <cell r="B1483" t="str">
            <v>52050200</v>
          </cell>
          <cell r="G1483">
            <v>3006171.79</v>
          </cell>
          <cell r="H1483">
            <v>5883667.4199999999</v>
          </cell>
          <cell r="V1483">
            <v>390469.96</v>
          </cell>
        </row>
        <row r="1484">
          <cell r="B1484" t="str">
            <v>6</v>
          </cell>
          <cell r="G1484">
            <v>0</v>
          </cell>
          <cell r="H1484">
            <v>0</v>
          </cell>
          <cell r="V1484">
            <v>0</v>
          </cell>
        </row>
        <row r="1485">
          <cell r="B1485" t="str">
            <v>61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6101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610101</v>
          </cell>
          <cell r="G1487">
            <v>0</v>
          </cell>
          <cell r="H1487">
            <v>0</v>
          </cell>
          <cell r="V1487">
            <v>0</v>
          </cell>
        </row>
        <row r="1488">
          <cell r="B1488" t="str">
            <v>7</v>
          </cell>
          <cell r="G1488">
            <v>10404382.529999999</v>
          </cell>
          <cell r="H1488">
            <v>-2343421.29</v>
          </cell>
          <cell r="V1488">
            <v>-30328065.52</v>
          </cell>
        </row>
        <row r="1489">
          <cell r="B1489" t="str">
            <v>71</v>
          </cell>
          <cell r="G1489">
            <v>10404382.529999999</v>
          </cell>
          <cell r="H1489">
            <v>-2343421.29</v>
          </cell>
          <cell r="V1489">
            <v>-30328065.52</v>
          </cell>
        </row>
        <row r="1490">
          <cell r="B1490" t="str">
            <v>7101</v>
          </cell>
          <cell r="G1490">
            <v>96850937.260000005</v>
          </cell>
          <cell r="H1490">
            <v>96847787.260000005</v>
          </cell>
          <cell r="V1490">
            <v>95931192.400000006</v>
          </cell>
        </row>
        <row r="1491">
          <cell r="B1491" t="str">
            <v>710101</v>
          </cell>
          <cell r="G1491">
            <v>71684617.859999999</v>
          </cell>
          <cell r="H1491">
            <v>71684617.859999999</v>
          </cell>
          <cell r="V1491">
            <v>70903336.079999998</v>
          </cell>
        </row>
        <row r="1492">
          <cell r="B1492" t="str">
            <v>71010101</v>
          </cell>
          <cell r="G1492">
            <v>2250717.42</v>
          </cell>
          <cell r="H1492">
            <v>2250717.42</v>
          </cell>
          <cell r="V1492">
            <v>0</v>
          </cell>
        </row>
        <row r="1493">
          <cell r="B1493" t="str">
            <v>71010102</v>
          </cell>
          <cell r="G1493">
            <v>10340770.59</v>
          </cell>
          <cell r="H1493">
            <v>10340770.59</v>
          </cell>
          <cell r="V1493">
            <v>0</v>
          </cell>
        </row>
        <row r="1494">
          <cell r="B1494" t="str">
            <v>71010103</v>
          </cell>
          <cell r="G1494">
            <v>23879340.420000002</v>
          </cell>
          <cell r="H1494">
            <v>23879340.420000002</v>
          </cell>
          <cell r="V1494">
            <v>0</v>
          </cell>
        </row>
        <row r="1495">
          <cell r="B1495" t="str">
            <v>71010104</v>
          </cell>
          <cell r="G1495">
            <v>19572701.989999998</v>
          </cell>
          <cell r="H1495">
            <v>19572701.989999998</v>
          </cell>
          <cell r="V1495">
            <v>0</v>
          </cell>
        </row>
        <row r="1496">
          <cell r="B1496" t="str">
            <v>71010105</v>
          </cell>
          <cell r="G1496">
            <v>0</v>
          </cell>
          <cell r="H1496">
            <v>0</v>
          </cell>
          <cell r="V1496">
            <v>0</v>
          </cell>
        </row>
        <row r="1497">
          <cell r="B1497" t="str">
            <v>71010106</v>
          </cell>
          <cell r="G1497">
            <v>0</v>
          </cell>
          <cell r="H1497">
            <v>0</v>
          </cell>
          <cell r="V1497">
            <v>0</v>
          </cell>
        </row>
        <row r="1498">
          <cell r="B1498" t="str">
            <v>71010107</v>
          </cell>
          <cell r="G1498">
            <v>7773677.0099999998</v>
          </cell>
          <cell r="H1498">
            <v>7773677.0099999998</v>
          </cell>
          <cell r="V1498">
            <v>0</v>
          </cell>
        </row>
        <row r="1499">
          <cell r="B1499" t="str">
            <v>71010108</v>
          </cell>
          <cell r="G1499">
            <v>0</v>
          </cell>
          <cell r="H1499">
            <v>0</v>
          </cell>
          <cell r="V1499">
            <v>0</v>
          </cell>
        </row>
        <row r="1500">
          <cell r="B1500" t="str">
            <v>71010109</v>
          </cell>
          <cell r="G1500">
            <v>5418665.6900000004</v>
          </cell>
          <cell r="H1500">
            <v>5418665.6900000004</v>
          </cell>
          <cell r="V1500">
            <v>0</v>
          </cell>
        </row>
        <row r="1501">
          <cell r="B1501" t="str">
            <v>71010110</v>
          </cell>
          <cell r="G1501">
            <v>0</v>
          </cell>
          <cell r="H1501">
            <v>0</v>
          </cell>
          <cell r="V1501">
            <v>0</v>
          </cell>
        </row>
        <row r="1502">
          <cell r="B1502" t="str">
            <v>71010111</v>
          </cell>
          <cell r="G1502">
            <v>1240.3499999999999</v>
          </cell>
          <cell r="H1502">
            <v>1240.3499999999999</v>
          </cell>
          <cell r="V1502">
            <v>0</v>
          </cell>
        </row>
        <row r="1503">
          <cell r="B1503" t="str">
            <v>71010112</v>
          </cell>
          <cell r="G1503">
            <v>0</v>
          </cell>
          <cell r="H1503">
            <v>0</v>
          </cell>
          <cell r="V1503">
            <v>0</v>
          </cell>
        </row>
        <row r="1504">
          <cell r="B1504" t="str">
            <v>71010113</v>
          </cell>
          <cell r="G1504">
            <v>218819.79</v>
          </cell>
          <cell r="H1504">
            <v>218819.79</v>
          </cell>
          <cell r="V1504">
            <v>0</v>
          </cell>
        </row>
        <row r="1505">
          <cell r="B1505" t="str">
            <v>71010114</v>
          </cell>
          <cell r="G1505">
            <v>1535096.97</v>
          </cell>
          <cell r="H1505">
            <v>1535096.97</v>
          </cell>
          <cell r="V1505">
            <v>0</v>
          </cell>
        </row>
        <row r="1506">
          <cell r="B1506" t="str">
            <v>71010115</v>
          </cell>
          <cell r="G1506">
            <v>693587.63</v>
          </cell>
          <cell r="H1506">
            <v>693587.63</v>
          </cell>
          <cell r="V1506">
            <v>0</v>
          </cell>
        </row>
        <row r="1507">
          <cell r="B1507" t="str">
            <v>71010116</v>
          </cell>
          <cell r="G1507">
            <v>0</v>
          </cell>
          <cell r="H1507">
            <v>0</v>
          </cell>
          <cell r="V1507">
            <v>0</v>
          </cell>
        </row>
        <row r="1508">
          <cell r="B1508" t="str">
            <v>71010117</v>
          </cell>
          <cell r="G1508">
            <v>0</v>
          </cell>
          <cell r="H1508">
            <v>0</v>
          </cell>
          <cell r="V1508">
            <v>0</v>
          </cell>
        </row>
        <row r="1509">
          <cell r="B1509" t="str">
            <v>71010118</v>
          </cell>
          <cell r="V1509">
            <v>-195.81</v>
          </cell>
        </row>
        <row r="1510">
          <cell r="B1510" t="str">
            <v>710102</v>
          </cell>
          <cell r="G1510">
            <v>16277706.58</v>
          </cell>
          <cell r="H1510">
            <v>16274556.58</v>
          </cell>
          <cell r="V1510">
            <v>0</v>
          </cell>
        </row>
        <row r="1511">
          <cell r="B1511" t="str">
            <v>71010201</v>
          </cell>
          <cell r="G1511">
            <v>3355931.1</v>
          </cell>
          <cell r="H1511">
            <v>3355931.1</v>
          </cell>
          <cell r="V1511">
            <v>0</v>
          </cell>
        </row>
        <row r="1512">
          <cell r="B1512" t="str">
            <v>71010202</v>
          </cell>
          <cell r="G1512">
            <v>949754.59</v>
          </cell>
          <cell r="H1512">
            <v>949754.59</v>
          </cell>
          <cell r="V1512">
            <v>0</v>
          </cell>
        </row>
        <row r="1513">
          <cell r="B1513" t="str">
            <v>71010203</v>
          </cell>
          <cell r="G1513">
            <v>3427517.54</v>
          </cell>
          <cell r="H1513">
            <v>3425597.54</v>
          </cell>
          <cell r="V1513">
            <v>0</v>
          </cell>
        </row>
        <row r="1514">
          <cell r="B1514" t="str">
            <v>71010204</v>
          </cell>
          <cell r="G1514">
            <v>22857.14</v>
          </cell>
          <cell r="H1514">
            <v>22857.14</v>
          </cell>
          <cell r="V1514">
            <v>0</v>
          </cell>
        </row>
        <row r="1515">
          <cell r="B1515" t="str">
            <v>71010205</v>
          </cell>
          <cell r="G1515">
            <v>1062354.43</v>
          </cell>
          <cell r="H1515">
            <v>1062354.43</v>
          </cell>
          <cell r="V1515">
            <v>0</v>
          </cell>
        </row>
        <row r="1516">
          <cell r="B1516" t="str">
            <v>71010206</v>
          </cell>
          <cell r="G1516">
            <v>160182.25</v>
          </cell>
          <cell r="H1516">
            <v>160182.25</v>
          </cell>
          <cell r="V1516">
            <v>0</v>
          </cell>
        </row>
        <row r="1517">
          <cell r="B1517" t="str">
            <v>71010207</v>
          </cell>
          <cell r="G1517">
            <v>315262.18</v>
          </cell>
          <cell r="H1517">
            <v>315262.18</v>
          </cell>
          <cell r="V1517">
            <v>0</v>
          </cell>
        </row>
        <row r="1518">
          <cell r="B1518" t="str">
            <v>71010208</v>
          </cell>
          <cell r="G1518">
            <v>826072.83</v>
          </cell>
          <cell r="H1518">
            <v>826072.83</v>
          </cell>
          <cell r="V1518">
            <v>0</v>
          </cell>
        </row>
        <row r="1519">
          <cell r="B1519" t="str">
            <v>71010209</v>
          </cell>
          <cell r="G1519">
            <v>3705890.34</v>
          </cell>
          <cell r="H1519">
            <v>3704660.34</v>
          </cell>
          <cell r="V1519">
            <v>0</v>
          </cell>
        </row>
        <row r="1520">
          <cell r="B1520" t="str">
            <v>71010210</v>
          </cell>
          <cell r="G1520">
            <v>2451884.1800000002</v>
          </cell>
          <cell r="H1520">
            <v>2451884.1800000002</v>
          </cell>
          <cell r="V1520">
            <v>0</v>
          </cell>
        </row>
        <row r="1521">
          <cell r="B1521" t="str">
            <v>710103</v>
          </cell>
          <cell r="G1521">
            <v>6290862.7599999998</v>
          </cell>
          <cell r="H1521">
            <v>6290862.7599999998</v>
          </cell>
          <cell r="V1521">
            <v>0</v>
          </cell>
        </row>
        <row r="1522">
          <cell r="B1522" t="str">
            <v>71010301</v>
          </cell>
          <cell r="G1522">
            <v>0</v>
          </cell>
          <cell r="H1522">
            <v>0</v>
          </cell>
          <cell r="V1522">
            <v>0</v>
          </cell>
        </row>
        <row r="1523">
          <cell r="B1523" t="str">
            <v>71010302</v>
          </cell>
          <cell r="G1523">
            <v>3980097.26</v>
          </cell>
          <cell r="H1523">
            <v>3980097.26</v>
          </cell>
          <cell r="V1523">
            <v>0</v>
          </cell>
        </row>
        <row r="1524">
          <cell r="B1524" t="str">
            <v>71010303</v>
          </cell>
          <cell r="G1524">
            <v>2310765.5</v>
          </cell>
          <cell r="H1524">
            <v>2310765.5</v>
          </cell>
          <cell r="V1524">
            <v>0</v>
          </cell>
        </row>
        <row r="1525">
          <cell r="B1525" t="str">
            <v>710104</v>
          </cell>
          <cell r="G1525">
            <v>2597750.06</v>
          </cell>
          <cell r="H1525">
            <v>2597750.06</v>
          </cell>
          <cell r="V1525">
            <v>0</v>
          </cell>
        </row>
        <row r="1526">
          <cell r="B1526" t="str">
            <v>71010401</v>
          </cell>
          <cell r="G1526">
            <v>2597750.06</v>
          </cell>
          <cell r="H1526">
            <v>2597750.06</v>
          </cell>
          <cell r="V1526">
            <v>0</v>
          </cell>
        </row>
        <row r="1527">
          <cell r="B1527" t="str">
            <v>7102</v>
          </cell>
          <cell r="G1527">
            <v>12738380.970000001</v>
          </cell>
          <cell r="H1527">
            <v>14271676.099999998</v>
          </cell>
          <cell r="V1527">
            <v>1080958.53</v>
          </cell>
        </row>
        <row r="1528">
          <cell r="B1528" t="str">
            <v>710201</v>
          </cell>
          <cell r="G1528">
            <v>8729604.7799999993</v>
          </cell>
          <cell r="H1528">
            <v>9519868.9299999997</v>
          </cell>
          <cell r="V1528">
            <v>731570.53</v>
          </cell>
        </row>
        <row r="1529">
          <cell r="B1529" t="str">
            <v>71020101</v>
          </cell>
          <cell r="G1529">
            <v>146957.32999999999</v>
          </cell>
          <cell r="H1529">
            <v>154877.87</v>
          </cell>
          <cell r="V1529">
            <v>23877.58</v>
          </cell>
        </row>
        <row r="1530">
          <cell r="B1530" t="str">
            <v>71020102</v>
          </cell>
          <cell r="G1530">
            <v>1134118.83</v>
          </cell>
          <cell r="H1530">
            <v>960841.75999999989</v>
          </cell>
          <cell r="V1530">
            <v>75360.31</v>
          </cell>
        </row>
        <row r="1531">
          <cell r="B1531" t="str">
            <v>71020103</v>
          </cell>
          <cell r="G1531">
            <v>3723045.14</v>
          </cell>
          <cell r="H1531">
            <v>4277403.07</v>
          </cell>
          <cell r="V1531">
            <v>502026.73</v>
          </cell>
        </row>
        <row r="1532">
          <cell r="B1532" t="str">
            <v>71020104</v>
          </cell>
          <cell r="G1532">
            <v>1862831.18</v>
          </cell>
          <cell r="H1532">
            <v>2084067.7799999998</v>
          </cell>
          <cell r="V1532">
            <v>286839.71000000002</v>
          </cell>
        </row>
        <row r="1533">
          <cell r="B1533" t="str">
            <v>71020105</v>
          </cell>
          <cell r="G1533">
            <v>0</v>
          </cell>
          <cell r="H1533">
            <v>0</v>
          </cell>
          <cell r="V1533">
            <v>0</v>
          </cell>
        </row>
        <row r="1534">
          <cell r="B1534" t="str">
            <v>71020106</v>
          </cell>
          <cell r="G1534">
            <v>0</v>
          </cell>
          <cell r="H1534">
            <v>0</v>
          </cell>
          <cell r="V1534">
            <v>0</v>
          </cell>
        </row>
        <row r="1535">
          <cell r="B1535" t="str">
            <v>71020107</v>
          </cell>
          <cell r="G1535">
            <v>946576.55</v>
          </cell>
          <cell r="H1535">
            <v>990363.9800000001</v>
          </cell>
          <cell r="V1535">
            <v>128974.19</v>
          </cell>
        </row>
        <row r="1536">
          <cell r="B1536" t="str">
            <v>71020108</v>
          </cell>
          <cell r="G1536">
            <v>0</v>
          </cell>
          <cell r="H1536">
            <v>0</v>
          </cell>
          <cell r="V1536">
            <v>0</v>
          </cell>
        </row>
        <row r="1537">
          <cell r="B1537" t="str">
            <v>71020109</v>
          </cell>
          <cell r="G1537">
            <v>255632.35</v>
          </cell>
          <cell r="H1537">
            <v>272133.82</v>
          </cell>
          <cell r="V1537">
            <v>49039.58</v>
          </cell>
        </row>
        <row r="1538">
          <cell r="B1538" t="str">
            <v>71020110</v>
          </cell>
          <cell r="G1538">
            <v>0</v>
          </cell>
          <cell r="H1538">
            <v>0</v>
          </cell>
          <cell r="V1538">
            <v>0</v>
          </cell>
        </row>
        <row r="1539">
          <cell r="B1539" t="str">
            <v>71020111</v>
          </cell>
          <cell r="G1539">
            <v>72.58</v>
          </cell>
          <cell r="H1539">
            <v>324.83999999999997</v>
          </cell>
          <cell r="V1539">
            <v>257.68</v>
          </cell>
        </row>
        <row r="1540">
          <cell r="B1540" t="str">
            <v>71020112</v>
          </cell>
          <cell r="G1540">
            <v>33733.21</v>
          </cell>
          <cell r="H1540">
            <v>49531.319999999992</v>
          </cell>
          <cell r="V1540">
            <v>0</v>
          </cell>
        </row>
        <row r="1541">
          <cell r="B1541" t="str">
            <v>71020113</v>
          </cell>
          <cell r="G1541">
            <v>88350.99</v>
          </cell>
          <cell r="H1541">
            <v>91278.48000000001</v>
          </cell>
          <cell r="V1541">
            <v>5159.26</v>
          </cell>
        </row>
        <row r="1542">
          <cell r="B1542" t="str">
            <v>71020114</v>
          </cell>
          <cell r="G1542">
            <v>299609.46999999997</v>
          </cell>
          <cell r="H1542">
            <v>310201.87</v>
          </cell>
          <cell r="V1542">
            <v>31831.559999999998</v>
          </cell>
        </row>
        <row r="1543">
          <cell r="B1543" t="str">
            <v>71020115</v>
          </cell>
          <cell r="G1543">
            <v>86920.63</v>
          </cell>
          <cell r="H1543">
            <v>103127.29999999999</v>
          </cell>
          <cell r="V1543">
            <v>19008.43</v>
          </cell>
        </row>
        <row r="1544">
          <cell r="B1544" t="str">
            <v>71020116</v>
          </cell>
          <cell r="G1544">
            <v>151756.51999999999</v>
          </cell>
          <cell r="H1544">
            <v>225716.84</v>
          </cell>
          <cell r="V1544">
            <v>26708.07</v>
          </cell>
        </row>
        <row r="1545">
          <cell r="B1545" t="str">
            <v>71020117</v>
          </cell>
          <cell r="G1545">
            <v>0</v>
          </cell>
          <cell r="H1545">
            <v>0</v>
          </cell>
          <cell r="V1545">
            <v>0</v>
          </cell>
        </row>
        <row r="1546">
          <cell r="B1546" t="str">
            <v>71020118</v>
          </cell>
          <cell r="V1546">
            <v>260.39</v>
          </cell>
        </row>
        <row r="1547">
          <cell r="B1547" t="str">
            <v>710202</v>
          </cell>
          <cell r="G1547">
            <v>2288315.5099999998</v>
          </cell>
          <cell r="H1547">
            <v>2478173.5299999998</v>
          </cell>
          <cell r="V1547">
            <v>251272.64</v>
          </cell>
        </row>
        <row r="1548">
          <cell r="B1548" t="str">
            <v>71020201</v>
          </cell>
          <cell r="G1548">
            <v>270012.71999999997</v>
          </cell>
          <cell r="H1548">
            <v>270310.3</v>
          </cell>
          <cell r="V1548">
            <v>44538.42</v>
          </cell>
        </row>
        <row r="1549">
          <cell r="B1549" t="str">
            <v>71020202</v>
          </cell>
          <cell r="G1549">
            <v>100891.83</v>
          </cell>
          <cell r="H1549">
            <v>68376.570000000007</v>
          </cell>
          <cell r="V1549">
            <v>21175.919999999998</v>
          </cell>
        </row>
        <row r="1550">
          <cell r="B1550" t="str">
            <v>71020203</v>
          </cell>
          <cell r="G1550">
            <v>303654.40000000002</v>
          </cell>
          <cell r="H1550">
            <v>227192.09999999998</v>
          </cell>
          <cell r="V1550">
            <v>19311.55</v>
          </cell>
        </row>
        <row r="1551">
          <cell r="B1551" t="str">
            <v>71020204</v>
          </cell>
          <cell r="G1551">
            <v>0</v>
          </cell>
          <cell r="H1551">
            <v>0</v>
          </cell>
          <cell r="V1551">
            <v>0</v>
          </cell>
        </row>
        <row r="1552">
          <cell r="B1552" t="str">
            <v>71020205</v>
          </cell>
          <cell r="G1552">
            <v>147432.14000000001</v>
          </cell>
          <cell r="H1552">
            <v>171533.99999999997</v>
          </cell>
          <cell r="V1552">
            <v>23734.23</v>
          </cell>
        </row>
        <row r="1553">
          <cell r="B1553" t="str">
            <v>71020206</v>
          </cell>
          <cell r="G1553">
            <v>2832.29</v>
          </cell>
          <cell r="H1553">
            <v>3484.47</v>
          </cell>
          <cell r="V1553">
            <v>15.88</v>
          </cell>
        </row>
        <row r="1554">
          <cell r="B1554" t="str">
            <v>71020207</v>
          </cell>
          <cell r="G1554">
            <v>1.07</v>
          </cell>
          <cell r="H1554">
            <v>406.78999999999991</v>
          </cell>
          <cell r="V1554">
            <v>0</v>
          </cell>
        </row>
        <row r="1555">
          <cell r="B1555" t="str">
            <v>71020208</v>
          </cell>
          <cell r="G1555">
            <v>410706.15</v>
          </cell>
          <cell r="H1555">
            <v>431603.56999999995</v>
          </cell>
          <cell r="V1555">
            <v>32414.26</v>
          </cell>
        </row>
        <row r="1556">
          <cell r="B1556" t="str">
            <v>71020209</v>
          </cell>
          <cell r="G1556">
            <v>426343.12</v>
          </cell>
          <cell r="H1556">
            <v>396962.21</v>
          </cell>
          <cell r="V1556">
            <v>60256.46</v>
          </cell>
        </row>
        <row r="1557">
          <cell r="B1557" t="str">
            <v>71020210</v>
          </cell>
          <cell r="G1557">
            <v>626441.79</v>
          </cell>
          <cell r="H1557">
            <v>908303.52</v>
          </cell>
          <cell r="V1557">
            <v>49825.919999999998</v>
          </cell>
        </row>
        <row r="1558">
          <cell r="B1558" t="str">
            <v>710203</v>
          </cell>
          <cell r="G1558">
            <v>1720460.68</v>
          </cell>
          <cell r="H1558">
            <v>2273633.6399999997</v>
          </cell>
          <cell r="V1558">
            <v>126954.56</v>
          </cell>
        </row>
        <row r="1559">
          <cell r="B1559" t="str">
            <v>71020301</v>
          </cell>
          <cell r="G1559">
            <v>0</v>
          </cell>
          <cell r="H1559">
            <v>0</v>
          </cell>
          <cell r="V1559">
            <v>0</v>
          </cell>
        </row>
        <row r="1560">
          <cell r="B1560" t="str">
            <v>71020302</v>
          </cell>
          <cell r="G1560">
            <v>836369.87</v>
          </cell>
          <cell r="H1560">
            <v>814408.4800000001</v>
          </cell>
          <cell r="V1560">
            <v>42875.600000000006</v>
          </cell>
        </row>
        <row r="1561">
          <cell r="B1561" t="str">
            <v>71020303</v>
          </cell>
          <cell r="G1561">
            <v>884090.81</v>
          </cell>
          <cell r="H1561">
            <v>1459225.1600000001</v>
          </cell>
          <cell r="V1561">
            <v>84078.96</v>
          </cell>
        </row>
        <row r="1562">
          <cell r="B1562" t="str">
            <v>7103</v>
          </cell>
          <cell r="G1562">
            <v>-62.85</v>
          </cell>
          <cell r="H1562">
            <v>-6321.0599999999995</v>
          </cell>
          <cell r="V1562">
            <v>0</v>
          </cell>
        </row>
        <row r="1563">
          <cell r="B1563" t="str">
            <v>710301</v>
          </cell>
          <cell r="G1563">
            <v>-62.85</v>
          </cell>
          <cell r="H1563">
            <v>-6321.0599999999995</v>
          </cell>
          <cell r="V1563">
            <v>0</v>
          </cell>
        </row>
        <row r="1564">
          <cell r="B1564" t="str">
            <v>7104</v>
          </cell>
          <cell r="G1564">
            <v>-99184872.849999994</v>
          </cell>
          <cell r="H1564">
            <v>-113456563.59</v>
          </cell>
          <cell r="V1564">
            <v>-127340216.45</v>
          </cell>
        </row>
        <row r="1565">
          <cell r="B1565" t="str">
            <v>710401</v>
          </cell>
          <cell r="G1565">
            <v>-63578073.07</v>
          </cell>
          <cell r="H1565">
            <v>-73097956.640000001</v>
          </cell>
          <cell r="V1565">
            <v>-82188888.5</v>
          </cell>
        </row>
        <row r="1566">
          <cell r="B1566" t="str">
            <v>71040101</v>
          </cell>
          <cell r="G1566">
            <v>-1649346.73</v>
          </cell>
          <cell r="H1566">
            <v>-1804224.6</v>
          </cell>
          <cell r="V1566">
            <v>-23877.58</v>
          </cell>
        </row>
        <row r="1567">
          <cell r="B1567" t="str">
            <v>71040102</v>
          </cell>
          <cell r="G1567">
            <v>-9631421.25</v>
          </cell>
          <cell r="H1567">
            <v>-10592263.01</v>
          </cell>
          <cell r="V1567">
            <v>-75360.31</v>
          </cell>
        </row>
        <row r="1568">
          <cell r="B1568" t="str">
            <v>71040103</v>
          </cell>
          <cell r="G1568">
            <v>-22713779.190000001</v>
          </cell>
          <cell r="H1568">
            <v>-26991192.16</v>
          </cell>
          <cell r="V1568">
            <v>-502026.73</v>
          </cell>
        </row>
        <row r="1569">
          <cell r="B1569" t="str">
            <v>71040104</v>
          </cell>
          <cell r="G1569">
            <v>-16289953.9</v>
          </cell>
          <cell r="H1569">
            <v>-18374024.02</v>
          </cell>
          <cell r="V1569">
            <v>-286839.71000000002</v>
          </cell>
        </row>
        <row r="1570">
          <cell r="B1570" t="str">
            <v>71040105</v>
          </cell>
          <cell r="G1570">
            <v>0</v>
          </cell>
          <cell r="H1570">
            <v>0</v>
          </cell>
          <cell r="V1570">
            <v>0</v>
          </cell>
        </row>
        <row r="1571">
          <cell r="B1571" t="str">
            <v>71040106</v>
          </cell>
          <cell r="G1571">
            <v>0</v>
          </cell>
          <cell r="H1571">
            <v>0</v>
          </cell>
          <cell r="V1571">
            <v>0</v>
          </cell>
        </row>
        <row r="1572">
          <cell r="B1572" t="str">
            <v>71040107</v>
          </cell>
          <cell r="G1572">
            <v>-6284343.71</v>
          </cell>
          <cell r="H1572">
            <v>-7274710.0899999999</v>
          </cell>
          <cell r="V1572">
            <v>-128974.19</v>
          </cell>
        </row>
        <row r="1573">
          <cell r="B1573" t="str">
            <v>71040108</v>
          </cell>
          <cell r="G1573">
            <v>0</v>
          </cell>
          <cell r="H1573">
            <v>0</v>
          </cell>
          <cell r="V1573">
            <v>0</v>
          </cell>
        </row>
        <row r="1574">
          <cell r="B1574" t="str">
            <v>71040109</v>
          </cell>
          <cell r="G1574">
            <v>-4268862.68</v>
          </cell>
          <cell r="H1574">
            <v>-4540996.5</v>
          </cell>
          <cell r="V1574">
            <v>-49039.58</v>
          </cell>
        </row>
        <row r="1575">
          <cell r="B1575" t="str">
            <v>71040110</v>
          </cell>
          <cell r="G1575">
            <v>0</v>
          </cell>
          <cell r="H1575">
            <v>0</v>
          </cell>
          <cell r="V1575">
            <v>0</v>
          </cell>
        </row>
        <row r="1576">
          <cell r="B1576" t="str">
            <v>71040111</v>
          </cell>
          <cell r="G1576">
            <v>-661.65</v>
          </cell>
          <cell r="H1576">
            <v>-986.49</v>
          </cell>
          <cell r="V1576">
            <v>-257.68</v>
          </cell>
        </row>
        <row r="1577">
          <cell r="B1577" t="str">
            <v>71040112</v>
          </cell>
          <cell r="G1577">
            <v>-43574.17</v>
          </cell>
          <cell r="H1577">
            <v>-93105.49</v>
          </cell>
          <cell r="V1577">
            <v>0</v>
          </cell>
        </row>
        <row r="1578">
          <cell r="B1578" t="str">
            <v>71040113</v>
          </cell>
          <cell r="G1578">
            <v>-341820.88</v>
          </cell>
          <cell r="H1578">
            <v>-433099.36</v>
          </cell>
          <cell r="V1578">
            <v>-5159.26</v>
          </cell>
        </row>
        <row r="1579">
          <cell r="B1579" t="str">
            <v>71040114</v>
          </cell>
          <cell r="G1579">
            <v>-1425009.74</v>
          </cell>
          <cell r="H1579">
            <v>-1735211.61</v>
          </cell>
          <cell r="V1579">
            <v>-31831.559999999998</v>
          </cell>
        </row>
        <row r="1580">
          <cell r="B1580" t="str">
            <v>71040115</v>
          </cell>
          <cell r="G1580">
            <v>-635504.65</v>
          </cell>
          <cell r="H1580">
            <v>-738631.95</v>
          </cell>
          <cell r="V1580">
            <v>-19008.43</v>
          </cell>
        </row>
        <row r="1581">
          <cell r="B1581" t="str">
            <v>71040116</v>
          </cell>
          <cell r="G1581">
            <v>-293794.52</v>
          </cell>
          <cell r="H1581">
            <v>-519511.36</v>
          </cell>
          <cell r="V1581">
            <v>-26708.07</v>
          </cell>
        </row>
        <row r="1582">
          <cell r="B1582" t="str">
            <v>71040117</v>
          </cell>
          <cell r="G1582">
            <v>0</v>
          </cell>
          <cell r="H1582">
            <v>0</v>
          </cell>
          <cell r="V1582">
            <v>0</v>
          </cell>
        </row>
        <row r="1583">
          <cell r="B1583" t="str">
            <v>71040118</v>
          </cell>
          <cell r="V1583">
            <v>0</v>
          </cell>
        </row>
        <row r="1584">
          <cell r="B1584" t="str">
            <v>710402</v>
          </cell>
          <cell r="G1584">
            <v>-26147935.41</v>
          </cell>
          <cell r="H1584">
            <v>-28626108.940000001</v>
          </cell>
          <cell r="V1584">
            <v>-251272.64</v>
          </cell>
        </row>
        <row r="1585">
          <cell r="B1585" t="str">
            <v>71040201</v>
          </cell>
          <cell r="G1585">
            <v>-2617366.37</v>
          </cell>
          <cell r="H1585">
            <v>-2887676.67</v>
          </cell>
          <cell r="V1585">
            <v>-44538.42</v>
          </cell>
        </row>
        <row r="1586">
          <cell r="B1586" t="str">
            <v>71040202</v>
          </cell>
          <cell r="G1586">
            <v>-1745613.02</v>
          </cell>
          <cell r="H1586">
            <v>-1813989.59</v>
          </cell>
          <cell r="V1586">
            <v>-21175.919999999998</v>
          </cell>
        </row>
        <row r="1587">
          <cell r="B1587" t="str">
            <v>71040203</v>
          </cell>
          <cell r="G1587">
            <v>-5419795.4500000002</v>
          </cell>
          <cell r="H1587">
            <v>-5646987.5499999998</v>
          </cell>
          <cell r="V1587">
            <v>-19311.55</v>
          </cell>
        </row>
        <row r="1588">
          <cell r="B1588" t="str">
            <v>71040204</v>
          </cell>
          <cell r="G1588">
            <v>-22857.14</v>
          </cell>
          <cell r="H1588">
            <v>-22857.14</v>
          </cell>
          <cell r="V1588">
            <v>0</v>
          </cell>
        </row>
        <row r="1589">
          <cell r="B1589" t="str">
            <v>71040205</v>
          </cell>
          <cell r="G1589">
            <v>-1769803.71</v>
          </cell>
          <cell r="H1589">
            <v>-1941337.71</v>
          </cell>
          <cell r="V1589">
            <v>-23734.23</v>
          </cell>
        </row>
        <row r="1590">
          <cell r="B1590" t="str">
            <v>71040206</v>
          </cell>
          <cell r="G1590">
            <v>-188951.7</v>
          </cell>
          <cell r="H1590">
            <v>-192436.17</v>
          </cell>
          <cell r="V1590">
            <v>-15.88</v>
          </cell>
        </row>
        <row r="1591">
          <cell r="B1591" t="str">
            <v>71040207</v>
          </cell>
          <cell r="G1591">
            <v>-318863.25</v>
          </cell>
          <cell r="H1591">
            <v>-319270.03999999998</v>
          </cell>
          <cell r="V1591">
            <v>0</v>
          </cell>
        </row>
        <row r="1592">
          <cell r="B1592" t="str">
            <v>71040208</v>
          </cell>
          <cell r="G1592">
            <v>-2832652.27</v>
          </cell>
          <cell r="H1592">
            <v>-3264255.84</v>
          </cell>
          <cell r="V1592">
            <v>-32414.26</v>
          </cell>
        </row>
        <row r="1593">
          <cell r="B1593" t="str">
            <v>71040209</v>
          </cell>
          <cell r="G1593">
            <v>-6575688.8099999996</v>
          </cell>
          <cell r="H1593">
            <v>-6972651.0199999996</v>
          </cell>
          <cell r="V1593">
            <v>-60256.46</v>
          </cell>
        </row>
        <row r="1594">
          <cell r="B1594" t="str">
            <v>71040210</v>
          </cell>
          <cell r="G1594">
            <v>-4656343.6900000004</v>
          </cell>
          <cell r="H1594">
            <v>-5564647.21</v>
          </cell>
          <cell r="V1594">
            <v>-49825.919999999998</v>
          </cell>
        </row>
        <row r="1595">
          <cell r="B1595" t="str">
            <v>710403</v>
          </cell>
          <cell r="G1595">
            <v>-9458864.3699999992</v>
          </cell>
          <cell r="H1595">
            <v>-11732498.01</v>
          </cell>
          <cell r="V1595">
            <v>-126954.56</v>
          </cell>
        </row>
        <row r="1596">
          <cell r="B1596" t="str">
            <v>71040301</v>
          </cell>
          <cell r="G1596">
            <v>-357.63</v>
          </cell>
          <cell r="H1596">
            <v>-357.63</v>
          </cell>
          <cell r="V1596">
            <v>0</v>
          </cell>
        </row>
        <row r="1597">
          <cell r="B1597" t="str">
            <v>71040302</v>
          </cell>
          <cell r="G1597">
            <v>-5641204.7699999996</v>
          </cell>
          <cell r="H1597">
            <v>-6455613.25</v>
          </cell>
          <cell r="V1597">
            <v>-42875.600000000006</v>
          </cell>
        </row>
        <row r="1598">
          <cell r="B1598" t="str">
            <v>71040303</v>
          </cell>
          <cell r="G1598">
            <v>-3817301.97</v>
          </cell>
          <cell r="H1598">
            <v>-5276527.13</v>
          </cell>
          <cell r="V1598">
            <v>-84078.96</v>
          </cell>
        </row>
        <row r="1599">
          <cell r="B1599" t="str">
            <v>7105</v>
          </cell>
          <cell r="G1599">
            <v>0</v>
          </cell>
          <cell r="H1599">
            <v>0</v>
          </cell>
          <cell r="V1599">
            <v>0</v>
          </cell>
        </row>
        <row r="1600">
          <cell r="B1600" t="str">
            <v>710501</v>
          </cell>
          <cell r="G1600">
            <v>0</v>
          </cell>
          <cell r="H1600">
            <v>0</v>
          </cell>
          <cell r="V1600">
            <v>0</v>
          </cell>
        </row>
        <row r="1601">
          <cell r="B1601" t="str">
            <v>8</v>
          </cell>
          <cell r="G1601">
            <v>-10404382.529999999</v>
          </cell>
          <cell r="H1601">
            <v>0</v>
          </cell>
          <cell r="V1601">
            <v>30328065.52</v>
          </cell>
        </row>
        <row r="1602">
          <cell r="B1602" t="str">
            <v>81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8101</v>
          </cell>
          <cell r="G1603">
            <v>-10404382.529999999</v>
          </cell>
          <cell r="H1603">
            <v>0</v>
          </cell>
          <cell r="V1603">
            <v>30328065.52</v>
          </cell>
        </row>
        <row r="1604">
          <cell r="B1604" t="str">
            <v>810101</v>
          </cell>
          <cell r="G1604">
            <v>-96752264.299999997</v>
          </cell>
          <cell r="H1604">
            <v>-96742778.599999994</v>
          </cell>
          <cell r="V1604">
            <v>0</v>
          </cell>
        </row>
        <row r="1605">
          <cell r="B1605" t="str">
            <v>810102</v>
          </cell>
          <cell r="G1605">
            <v>86445919.469999999</v>
          </cell>
          <cell r="H1605">
            <v>0</v>
          </cell>
          <cell r="V1605">
            <v>127172947.23</v>
          </cell>
        </row>
        <row r="1606">
          <cell r="B1606" t="str">
            <v>810103</v>
          </cell>
          <cell r="G1606">
            <v>-98037.7</v>
          </cell>
          <cell r="H1606">
            <v>0</v>
          </cell>
          <cell r="V1606">
            <v>-102103.11</v>
          </cell>
        </row>
        <row r="1607">
          <cell r="B1607" t="str">
            <v>82</v>
          </cell>
          <cell r="G1607">
            <v>0</v>
          </cell>
          <cell r="H1607">
            <v>0</v>
          </cell>
          <cell r="V1607">
            <v>0</v>
          </cell>
        </row>
        <row r="1608">
          <cell r="B1608" t="str">
            <v>8201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820101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9</v>
          </cell>
          <cell r="G1610">
            <v>0</v>
          </cell>
          <cell r="H1610">
            <v>0</v>
          </cell>
          <cell r="V1610">
            <v>0</v>
          </cell>
        </row>
        <row r="1611">
          <cell r="B1611" t="str">
            <v>91</v>
          </cell>
          <cell r="G1611">
            <v>-2267966.06</v>
          </cell>
          <cell r="H1611">
            <v>-2267966.06</v>
          </cell>
          <cell r="V1611">
            <v>0</v>
          </cell>
        </row>
        <row r="1612">
          <cell r="B1612" t="str">
            <v>92</v>
          </cell>
          <cell r="G1612">
            <v>-11552051.939999999</v>
          </cell>
          <cell r="H1612">
            <v>-11552051.939999999</v>
          </cell>
          <cell r="V1612">
            <v>0</v>
          </cell>
        </row>
        <row r="1613">
          <cell r="B1613" t="str">
            <v>93</v>
          </cell>
          <cell r="G1613">
            <v>-2837236.74</v>
          </cell>
          <cell r="H1613">
            <v>-2837236.74</v>
          </cell>
          <cell r="V1613">
            <v>0</v>
          </cell>
        </row>
        <row r="1614">
          <cell r="B1614" t="str">
            <v>94</v>
          </cell>
          <cell r="G1614">
            <v>-2646860.7000000002</v>
          </cell>
          <cell r="H1614">
            <v>-2646860.7000000002</v>
          </cell>
          <cell r="V1614">
            <v>0</v>
          </cell>
        </row>
        <row r="1615">
          <cell r="B1615" t="str">
            <v>95</v>
          </cell>
          <cell r="G1615">
            <v>-74880572.730000004</v>
          </cell>
          <cell r="H1615">
            <v>-74880572.730000004</v>
          </cell>
          <cell r="V1615">
            <v>0</v>
          </cell>
        </row>
        <row r="1616">
          <cell r="B1616" t="str">
            <v>96</v>
          </cell>
          <cell r="G1616">
            <v>166558262.44</v>
          </cell>
          <cell r="H1616">
            <v>166558262.44</v>
          </cell>
          <cell r="V1616">
            <v>0</v>
          </cell>
        </row>
        <row r="1617">
          <cell r="B1617" t="str">
            <v>97</v>
          </cell>
          <cell r="G1617">
            <v>50666893.880000003</v>
          </cell>
          <cell r="H1617">
            <v>50666893.880000003</v>
          </cell>
          <cell r="V1617">
            <v>0</v>
          </cell>
        </row>
        <row r="1618">
          <cell r="B1618" t="str">
            <v>98</v>
          </cell>
          <cell r="G1618">
            <v>-49146278.689999998</v>
          </cell>
          <cell r="H1618">
            <v>-49146278.689999998</v>
          </cell>
          <cell r="V1618">
            <v>0</v>
          </cell>
        </row>
        <row r="1619">
          <cell r="B1619" t="str">
            <v>99</v>
          </cell>
          <cell r="G1619">
            <v>-73894189.459999993</v>
          </cell>
          <cell r="H1619">
            <v>-73894189.459999993</v>
          </cell>
          <cell r="V1619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  <sheetName val="Indirectos"/>
      <sheetName val="ofer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/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/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ón F"/>
      <sheetName val="Estado Resultados"/>
      <sheetName val="CF"/>
      <sheetName val="Data"/>
      <sheetName val="5"/>
      <sheetName val="Ajustes flujos"/>
      <sheetName val="HTFlujo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Sep 2019</v>
          </cell>
          <cell r="D1" t="str">
            <v>Sep 2020</v>
          </cell>
          <cell r="E1" t="str">
            <v>BALANCE</v>
          </cell>
          <cell r="F1" t="str">
            <v>RESULTADOS</v>
          </cell>
        </row>
        <row r="2">
          <cell r="C2">
            <v>207777799.59999999</v>
          </cell>
          <cell r="D2">
            <v>171572777.63</v>
          </cell>
          <cell r="E2" t="str">
            <v/>
          </cell>
        </row>
        <row r="3">
          <cell r="C3">
            <v>63633707.770000003</v>
          </cell>
          <cell r="D3">
            <v>54796079.880000003</v>
          </cell>
          <cell r="E3" t="str">
            <v/>
          </cell>
        </row>
        <row r="4">
          <cell r="C4">
            <v>7930428</v>
          </cell>
          <cell r="D4">
            <v>12679187.08</v>
          </cell>
          <cell r="E4" t="str">
            <v/>
          </cell>
        </row>
        <row r="5">
          <cell r="C5">
            <v>3321373.58</v>
          </cell>
          <cell r="D5">
            <v>3240360.25</v>
          </cell>
          <cell r="E5" t="str">
            <v/>
          </cell>
        </row>
        <row r="6">
          <cell r="C6">
            <v>314487.44</v>
          </cell>
          <cell r="D6">
            <v>349976.32000000001</v>
          </cell>
          <cell r="E6" t="str">
            <v/>
          </cell>
        </row>
        <row r="7">
          <cell r="C7">
            <v>0</v>
          </cell>
          <cell r="D7">
            <v>0</v>
          </cell>
          <cell r="E7" t="str">
            <v xml:space="preserve">   Efectivo y equivalentes de efectivo</v>
          </cell>
        </row>
        <row r="8">
          <cell r="C8">
            <v>0</v>
          </cell>
          <cell r="D8">
            <v>0</v>
          </cell>
          <cell r="E8" t="str">
            <v xml:space="preserve">   Efectivo y equivalentes de efectivo</v>
          </cell>
        </row>
        <row r="9">
          <cell r="C9">
            <v>84393.34</v>
          </cell>
          <cell r="D9">
            <v>146577.06</v>
          </cell>
          <cell r="E9" t="str">
            <v xml:space="preserve">   Efectivo y equivalentes de efectivo</v>
          </cell>
        </row>
        <row r="10">
          <cell r="C10">
            <v>18592.02</v>
          </cell>
          <cell r="D10">
            <v>82712.66</v>
          </cell>
          <cell r="E10" t="str">
            <v xml:space="preserve">   Efectivo y equivalentes de efectivo</v>
          </cell>
        </row>
        <row r="11">
          <cell r="C11">
            <v>18660.509999999998</v>
          </cell>
          <cell r="D11">
            <v>13520.61</v>
          </cell>
          <cell r="E11" t="str">
            <v xml:space="preserve">   Efectivo y equivalentes de efectivo</v>
          </cell>
        </row>
        <row r="12">
          <cell r="C12">
            <v>42706.18</v>
          </cell>
          <cell r="D12">
            <v>4264.5200000000004</v>
          </cell>
          <cell r="E12" t="str">
            <v xml:space="preserve">   Efectivo y equivalentes de efectivo</v>
          </cell>
        </row>
        <row r="13">
          <cell r="C13">
            <v>59113.32</v>
          </cell>
          <cell r="D13">
            <v>48974.239999999998</v>
          </cell>
          <cell r="E13" t="str">
            <v xml:space="preserve">   Efectivo y equivalentes de efectivo</v>
          </cell>
        </row>
        <row r="14">
          <cell r="C14">
            <v>22503.59</v>
          </cell>
          <cell r="D14">
            <v>30227.08</v>
          </cell>
          <cell r="E14" t="str">
            <v xml:space="preserve">   Efectivo y equivalentes de efectivo</v>
          </cell>
        </row>
        <row r="15">
          <cell r="C15">
            <v>37552.910000000003</v>
          </cell>
          <cell r="D15">
            <v>13199.75</v>
          </cell>
          <cell r="E15" t="str">
            <v xml:space="preserve">   Efectivo y equivalentes de efectivo</v>
          </cell>
        </row>
        <row r="16">
          <cell r="C16">
            <v>8164.36</v>
          </cell>
          <cell r="D16">
            <v>10379.41</v>
          </cell>
          <cell r="E16" t="str">
            <v xml:space="preserve">   Efectivo y equivalentes de efectivo</v>
          </cell>
        </row>
        <row r="17">
          <cell r="C17">
            <v>0</v>
          </cell>
          <cell r="D17">
            <v>0</v>
          </cell>
          <cell r="E17" t="str">
            <v xml:space="preserve">   Efectivo y equivalentes de efectivo</v>
          </cell>
        </row>
        <row r="18">
          <cell r="C18">
            <v>22801.21</v>
          </cell>
          <cell r="D18">
            <v>120.99</v>
          </cell>
          <cell r="E18" t="str">
            <v xml:space="preserve">   Efectivo y equivalentes de efectivo</v>
          </cell>
        </row>
        <row r="19">
          <cell r="C19">
            <v>0</v>
          </cell>
          <cell r="D19">
            <v>0</v>
          </cell>
          <cell r="E19" t="str">
            <v xml:space="preserve">   Efectivo y equivalentes de efectivo</v>
          </cell>
        </row>
        <row r="20">
          <cell r="C20">
            <v>20808.939999999999</v>
          </cell>
          <cell r="D20">
            <v>20808.939999999999</v>
          </cell>
          <cell r="E20" t="str">
            <v/>
          </cell>
        </row>
        <row r="21">
          <cell r="C21">
            <v>1962.51</v>
          </cell>
          <cell r="D21">
            <v>1962.51</v>
          </cell>
          <cell r="E21" t="str">
            <v xml:space="preserve">   Efectivo y equivalentes de efectivo</v>
          </cell>
        </row>
        <row r="22">
          <cell r="C22">
            <v>0</v>
          </cell>
          <cell r="D22">
            <v>0</v>
          </cell>
          <cell r="E22" t="str">
            <v xml:space="preserve">   Efectivo y equivalentes de efectivo</v>
          </cell>
        </row>
        <row r="23">
          <cell r="C23">
            <v>700</v>
          </cell>
          <cell r="D23">
            <v>700</v>
          </cell>
          <cell r="E23" t="str">
            <v xml:space="preserve">   Efectivo y equivalentes de efectivo</v>
          </cell>
        </row>
        <row r="24">
          <cell r="C24">
            <v>500</v>
          </cell>
          <cell r="D24">
            <v>500</v>
          </cell>
          <cell r="E24" t="str">
            <v xml:space="preserve">   Efectivo y equivalentes de efectivo</v>
          </cell>
        </row>
        <row r="25">
          <cell r="C25">
            <v>2000</v>
          </cell>
          <cell r="D25">
            <v>2000</v>
          </cell>
          <cell r="E25" t="str">
            <v xml:space="preserve">   Efectivo y equivalentes de efectivo</v>
          </cell>
        </row>
        <row r="26">
          <cell r="C26">
            <v>1571.43</v>
          </cell>
          <cell r="D26">
            <v>1571.43</v>
          </cell>
          <cell r="E26" t="str">
            <v xml:space="preserve">   Efectivo y equivalentes de efectivo</v>
          </cell>
        </row>
        <row r="27">
          <cell r="C27">
            <v>2000</v>
          </cell>
          <cell r="D27">
            <v>2000</v>
          </cell>
          <cell r="E27" t="str">
            <v xml:space="preserve">   Efectivo y equivalentes de efectivo</v>
          </cell>
        </row>
        <row r="28">
          <cell r="C28">
            <v>2000</v>
          </cell>
          <cell r="D28">
            <v>2000</v>
          </cell>
          <cell r="E28" t="str">
            <v xml:space="preserve">   Efectivo y equivalentes de efectivo</v>
          </cell>
        </row>
        <row r="29">
          <cell r="C29">
            <v>2000</v>
          </cell>
          <cell r="D29">
            <v>2000</v>
          </cell>
          <cell r="E29" t="str">
            <v xml:space="preserve">   Efectivo y equivalentes de efectivo</v>
          </cell>
        </row>
        <row r="30">
          <cell r="C30">
            <v>1075</v>
          </cell>
          <cell r="D30">
            <v>1075</v>
          </cell>
          <cell r="E30" t="str">
            <v xml:space="preserve">   Efectivo y equivalentes de efectivo</v>
          </cell>
        </row>
        <row r="31">
          <cell r="C31">
            <v>0</v>
          </cell>
          <cell r="D31">
            <v>0</v>
          </cell>
          <cell r="E31" t="str">
            <v xml:space="preserve">   Efectivo y equivalentes de efectivo</v>
          </cell>
        </row>
        <row r="32">
          <cell r="C32">
            <v>7000</v>
          </cell>
          <cell r="D32">
            <v>7000</v>
          </cell>
          <cell r="E32" t="str">
            <v xml:space="preserve">   Efectivo y equivalentes de efectivo</v>
          </cell>
        </row>
        <row r="33">
          <cell r="C33">
            <v>0</v>
          </cell>
          <cell r="D33">
            <v>0</v>
          </cell>
          <cell r="E33" t="str">
            <v xml:space="preserve">   Efectivo y equivalentes de efectivo</v>
          </cell>
        </row>
        <row r="34">
          <cell r="C34">
            <v>0</v>
          </cell>
          <cell r="D34">
            <v>0</v>
          </cell>
          <cell r="E34" t="str">
            <v xml:space="preserve">   Efectivo y equivalentes de efectivo</v>
          </cell>
        </row>
        <row r="35">
          <cell r="C35">
            <v>2500</v>
          </cell>
          <cell r="D35">
            <v>2500</v>
          </cell>
          <cell r="E35" t="str">
            <v/>
          </cell>
        </row>
        <row r="36">
          <cell r="C36">
            <v>0</v>
          </cell>
          <cell r="D36">
            <v>0</v>
          </cell>
          <cell r="E36" t="str">
            <v xml:space="preserve">   Efectivo y equivalentes de efectivo</v>
          </cell>
        </row>
        <row r="37">
          <cell r="C37">
            <v>0</v>
          </cell>
          <cell r="D37">
            <v>0</v>
          </cell>
          <cell r="E37" t="str">
            <v xml:space="preserve">   Efectivo y equivalentes de efectivo</v>
          </cell>
        </row>
        <row r="38">
          <cell r="C38">
            <v>600</v>
          </cell>
          <cell r="D38">
            <v>600</v>
          </cell>
          <cell r="E38" t="str">
            <v xml:space="preserve">   Efectivo y equivalentes de efectivo</v>
          </cell>
        </row>
        <row r="39">
          <cell r="C39">
            <v>500</v>
          </cell>
          <cell r="D39">
            <v>500</v>
          </cell>
          <cell r="E39" t="str">
            <v xml:space="preserve">   Efectivo y equivalentes de efectivo</v>
          </cell>
        </row>
        <row r="40">
          <cell r="C40">
            <v>200</v>
          </cell>
          <cell r="D40">
            <v>200</v>
          </cell>
          <cell r="E40" t="str">
            <v xml:space="preserve">   Efectivo y equivalentes de efectivo</v>
          </cell>
        </row>
        <row r="41">
          <cell r="C41">
            <v>200</v>
          </cell>
          <cell r="D41">
            <v>200</v>
          </cell>
          <cell r="E41" t="str">
            <v xml:space="preserve">   Efectivo y equivalentes de efectivo</v>
          </cell>
        </row>
        <row r="42">
          <cell r="C42">
            <v>300</v>
          </cell>
          <cell r="D42">
            <v>300</v>
          </cell>
          <cell r="E42" t="str">
            <v xml:space="preserve">   Efectivo y equivalentes de efectivo</v>
          </cell>
        </row>
        <row r="43">
          <cell r="C43">
            <v>300</v>
          </cell>
          <cell r="D43">
            <v>300</v>
          </cell>
          <cell r="E43" t="str">
            <v xml:space="preserve">   Efectivo y equivalentes de efectivo</v>
          </cell>
        </row>
        <row r="44">
          <cell r="C44">
            <v>200</v>
          </cell>
          <cell r="D44">
            <v>200</v>
          </cell>
          <cell r="E44" t="str">
            <v xml:space="preserve">   Efectivo y equivalentes de efectivo</v>
          </cell>
        </row>
        <row r="45">
          <cell r="C45">
            <v>200</v>
          </cell>
          <cell r="D45">
            <v>200</v>
          </cell>
          <cell r="E45" t="str">
            <v xml:space="preserve">   Efectivo y equivalentes de efectivo</v>
          </cell>
        </row>
        <row r="46">
          <cell r="C46">
            <v>0</v>
          </cell>
          <cell r="D46">
            <v>0</v>
          </cell>
          <cell r="E46" t="str">
            <v xml:space="preserve">   Efectivo y equivalentes de efectivo</v>
          </cell>
        </row>
        <row r="47">
          <cell r="C47">
            <v>0</v>
          </cell>
          <cell r="D47">
            <v>0</v>
          </cell>
          <cell r="E47" t="str">
            <v xml:space="preserve">   Efectivo y equivalentes de efectivo</v>
          </cell>
        </row>
        <row r="48">
          <cell r="C48">
            <v>0</v>
          </cell>
          <cell r="D48">
            <v>0</v>
          </cell>
          <cell r="E48" t="str">
            <v/>
          </cell>
        </row>
        <row r="49">
          <cell r="C49">
            <v>0</v>
          </cell>
          <cell r="D49">
            <v>0</v>
          </cell>
          <cell r="E49" t="str">
            <v xml:space="preserve">   Efectivo y equivalentes de efectivo</v>
          </cell>
        </row>
        <row r="50">
          <cell r="C50">
            <v>0</v>
          </cell>
          <cell r="D50">
            <v>0</v>
          </cell>
          <cell r="E50" t="str">
            <v xml:space="preserve">   Efectivo y equivalentes de efectivo</v>
          </cell>
        </row>
        <row r="51">
          <cell r="C51">
            <v>0</v>
          </cell>
          <cell r="D51">
            <v>0</v>
          </cell>
          <cell r="E51" t="str">
            <v xml:space="preserve">   Efectivo y equivalentes de efectivo</v>
          </cell>
        </row>
        <row r="52">
          <cell r="C52">
            <v>0</v>
          </cell>
          <cell r="D52">
            <v>0</v>
          </cell>
          <cell r="E52" t="str">
            <v xml:space="preserve">   Efectivo y equivalentes de efectivo</v>
          </cell>
        </row>
        <row r="53">
          <cell r="C53">
            <v>0</v>
          </cell>
          <cell r="D53">
            <v>0</v>
          </cell>
          <cell r="E53" t="str">
            <v xml:space="preserve">   Efectivo y equivalentes de efectivo</v>
          </cell>
        </row>
        <row r="54">
          <cell r="C54">
            <v>0</v>
          </cell>
          <cell r="D54">
            <v>0</v>
          </cell>
          <cell r="E54" t="str">
            <v xml:space="preserve">   Efectivo y equivalentes de efectivo</v>
          </cell>
        </row>
        <row r="55">
          <cell r="C55">
            <v>0</v>
          </cell>
          <cell r="D55">
            <v>0</v>
          </cell>
          <cell r="E55" t="str">
            <v xml:space="preserve">   Efectivo y equivalentes de efectivo</v>
          </cell>
        </row>
        <row r="56">
          <cell r="C56">
            <v>0</v>
          </cell>
          <cell r="D56">
            <v>0</v>
          </cell>
          <cell r="E56" t="str">
            <v xml:space="preserve">   Efectivo y equivalentes de efectivo</v>
          </cell>
        </row>
        <row r="57">
          <cell r="C57">
            <v>0</v>
          </cell>
          <cell r="D57">
            <v>0</v>
          </cell>
          <cell r="E57" t="str">
            <v xml:space="preserve">   Efectivo y equivalentes de efectivo</v>
          </cell>
        </row>
        <row r="58">
          <cell r="C58">
            <v>0</v>
          </cell>
          <cell r="D58">
            <v>0</v>
          </cell>
          <cell r="E58" t="str">
            <v xml:space="preserve">   Efectivo y equivalentes de efectivo</v>
          </cell>
        </row>
        <row r="59">
          <cell r="C59">
            <v>0</v>
          </cell>
          <cell r="D59">
            <v>0</v>
          </cell>
          <cell r="E59" t="str">
            <v xml:space="preserve">   Efectivo y equivalentes de efectivo</v>
          </cell>
        </row>
        <row r="60">
          <cell r="C60">
            <v>0</v>
          </cell>
          <cell r="D60">
            <v>0</v>
          </cell>
          <cell r="E60" t="str">
            <v xml:space="preserve">   Efectivo y equivalentes de efectivo</v>
          </cell>
        </row>
        <row r="61">
          <cell r="C61">
            <v>0</v>
          </cell>
          <cell r="D61">
            <v>0</v>
          </cell>
          <cell r="E61" t="str">
            <v/>
          </cell>
        </row>
        <row r="62">
          <cell r="C62">
            <v>0</v>
          </cell>
          <cell r="D62">
            <v>0</v>
          </cell>
          <cell r="E62" t="str">
            <v xml:space="preserve">   Efectivo y equivalentes de efectivo</v>
          </cell>
        </row>
        <row r="63">
          <cell r="C63">
            <v>0</v>
          </cell>
          <cell r="D63">
            <v>0</v>
          </cell>
          <cell r="E63" t="str">
            <v xml:space="preserve">   Efectivo y equivalentes de efectivo</v>
          </cell>
        </row>
        <row r="64">
          <cell r="C64">
            <v>0</v>
          </cell>
          <cell r="D64">
            <v>0</v>
          </cell>
          <cell r="E64" t="str">
            <v xml:space="preserve">   Efectivo y equivalentes de efectivo</v>
          </cell>
        </row>
        <row r="65">
          <cell r="C65">
            <v>0</v>
          </cell>
          <cell r="D65">
            <v>0</v>
          </cell>
          <cell r="E65" t="str">
            <v xml:space="preserve">   Efectivo y equivalentes de efectivo</v>
          </cell>
        </row>
        <row r="66">
          <cell r="C66">
            <v>0</v>
          </cell>
          <cell r="D66">
            <v>0</v>
          </cell>
          <cell r="E66" t="str">
            <v xml:space="preserve">   Efectivo y equivalentes de efectivo</v>
          </cell>
        </row>
        <row r="67">
          <cell r="C67">
            <v>0</v>
          </cell>
          <cell r="D67">
            <v>0</v>
          </cell>
          <cell r="E67" t="str">
            <v xml:space="preserve">   Efectivo y equivalentes de efectivo</v>
          </cell>
        </row>
        <row r="68">
          <cell r="C68">
            <v>0</v>
          </cell>
          <cell r="D68">
            <v>0</v>
          </cell>
          <cell r="E68" t="str">
            <v xml:space="preserve">   Efectivo y equivalentes de efectivo</v>
          </cell>
        </row>
        <row r="69">
          <cell r="C69">
            <v>0</v>
          </cell>
          <cell r="D69">
            <v>0</v>
          </cell>
          <cell r="E69" t="str">
            <v xml:space="preserve">   Efectivo y equivalentes de efectivo</v>
          </cell>
        </row>
        <row r="70">
          <cell r="C70">
            <v>0</v>
          </cell>
          <cell r="D70">
            <v>0</v>
          </cell>
          <cell r="E70" t="str">
            <v xml:space="preserve">   Efectivo y equivalentes de efectivo</v>
          </cell>
        </row>
        <row r="71">
          <cell r="C71">
            <v>0</v>
          </cell>
          <cell r="D71">
            <v>0</v>
          </cell>
          <cell r="E71" t="str">
            <v xml:space="preserve">   Efectivo y equivalentes de efectivo</v>
          </cell>
        </row>
        <row r="72">
          <cell r="C72">
            <v>2983577.2</v>
          </cell>
          <cell r="D72">
            <v>2867074.99</v>
          </cell>
          <cell r="E72" t="str">
            <v/>
          </cell>
        </row>
        <row r="73">
          <cell r="C73">
            <v>249032.55</v>
          </cell>
          <cell r="D73">
            <v>233850.52</v>
          </cell>
          <cell r="E73" t="str">
            <v xml:space="preserve">   Efectivo y equivalentes de efectivo</v>
          </cell>
        </row>
        <row r="74">
          <cell r="C74">
            <v>177829.6</v>
          </cell>
          <cell r="D74">
            <v>173779.45</v>
          </cell>
          <cell r="E74" t="str">
            <v xml:space="preserve">   Efectivo y equivalentes de efectivo</v>
          </cell>
        </row>
        <row r="75">
          <cell r="C75">
            <v>28726.03</v>
          </cell>
          <cell r="D75">
            <v>17004.009999999998</v>
          </cell>
          <cell r="E75" t="str">
            <v xml:space="preserve">   Efectivo y equivalentes de efectivo</v>
          </cell>
        </row>
        <row r="76">
          <cell r="C76">
            <v>0</v>
          </cell>
          <cell r="D76">
            <v>0</v>
          </cell>
          <cell r="E76" t="str">
            <v xml:space="preserve">   Efectivo y equivalentes de efectivo</v>
          </cell>
        </row>
        <row r="77">
          <cell r="C77">
            <v>327724.79999999999</v>
          </cell>
          <cell r="D77">
            <v>224202.62</v>
          </cell>
          <cell r="E77" t="str">
            <v xml:space="preserve">   Efectivo y equivalentes de efectivo</v>
          </cell>
        </row>
        <row r="78">
          <cell r="C78">
            <v>597677.57999999996</v>
          </cell>
          <cell r="D78">
            <v>508861.73</v>
          </cell>
          <cell r="E78" t="str">
            <v xml:space="preserve">   Efectivo y equivalentes de efectivo</v>
          </cell>
        </row>
        <row r="79">
          <cell r="C79">
            <v>142930.94</v>
          </cell>
          <cell r="D79">
            <v>184403.96</v>
          </cell>
          <cell r="E79" t="str">
            <v xml:space="preserve">   Efectivo y equivalentes de efectivo</v>
          </cell>
        </row>
        <row r="80">
          <cell r="C80">
            <v>41312.61</v>
          </cell>
          <cell r="D80">
            <v>36998.57</v>
          </cell>
          <cell r="E80" t="str">
            <v xml:space="preserve">   Efectivo y equivalentes de efectivo</v>
          </cell>
        </row>
        <row r="81">
          <cell r="C81">
            <v>105113.98</v>
          </cell>
          <cell r="D81">
            <v>113845.56</v>
          </cell>
          <cell r="E81" t="str">
            <v xml:space="preserve">   Efectivo y equivalentes de efectivo</v>
          </cell>
        </row>
        <row r="82">
          <cell r="C82">
            <v>1168618.81</v>
          </cell>
          <cell r="D82">
            <v>1247045.17</v>
          </cell>
          <cell r="E82" t="str">
            <v xml:space="preserve">   Efectivo y equivalentes de efectivo</v>
          </cell>
        </row>
        <row r="83">
          <cell r="C83">
            <v>116681.15</v>
          </cell>
          <cell r="D83">
            <v>83587.62</v>
          </cell>
          <cell r="E83" t="str">
            <v xml:space="preserve">   Efectivo y equivalentes de efectivo</v>
          </cell>
        </row>
        <row r="84">
          <cell r="C84">
            <v>10631.32</v>
          </cell>
          <cell r="D84">
            <v>27826.31</v>
          </cell>
          <cell r="E84" t="str">
            <v xml:space="preserve">   Efectivo y equivalentes de efectivo</v>
          </cell>
        </row>
        <row r="85">
          <cell r="C85">
            <v>10996.53</v>
          </cell>
          <cell r="D85">
            <v>14799</v>
          </cell>
          <cell r="E85" t="str">
            <v xml:space="preserve">   Efectivo y equivalentes de efectivo</v>
          </cell>
        </row>
        <row r="86">
          <cell r="C86">
            <v>0</v>
          </cell>
          <cell r="D86">
            <v>0</v>
          </cell>
          <cell r="E86" t="str">
            <v xml:space="preserve">   Efectivo y equivalentes de efectivo</v>
          </cell>
        </row>
        <row r="87">
          <cell r="C87">
            <v>38.630000000000003</v>
          </cell>
          <cell r="D87">
            <v>0</v>
          </cell>
          <cell r="E87" t="str">
            <v xml:space="preserve">   Efectivo y equivalentes de efectivo</v>
          </cell>
        </row>
        <row r="88">
          <cell r="C88">
            <v>6128.59</v>
          </cell>
          <cell r="D88">
            <v>833.13</v>
          </cell>
          <cell r="E88" t="str">
            <v xml:space="preserve">   Efectivo y equivalentes de efectivo</v>
          </cell>
        </row>
        <row r="89">
          <cell r="C89">
            <v>134.08000000000001</v>
          </cell>
          <cell r="D89">
            <v>37.340000000000003</v>
          </cell>
          <cell r="E89" t="str">
            <v xml:space="preserve">   Efectivo y equivalentes de efectivo</v>
          </cell>
        </row>
        <row r="90">
          <cell r="C90">
            <v>0</v>
          </cell>
          <cell r="D90">
            <v>0</v>
          </cell>
          <cell r="E90" t="str">
            <v xml:space="preserve">   Efectivo y equivalentes de efectivo</v>
          </cell>
        </row>
        <row r="91">
          <cell r="C91">
            <v>2574015.85</v>
          </cell>
          <cell r="D91">
            <v>6374926.5899999999</v>
          </cell>
          <cell r="E91" t="str">
            <v/>
          </cell>
        </row>
        <row r="92">
          <cell r="C92">
            <v>2489973.96</v>
          </cell>
          <cell r="D92">
            <v>5680261.4400000004</v>
          </cell>
          <cell r="E92" t="str">
            <v xml:space="preserve">   Efectivo y equivalentes de efectivo</v>
          </cell>
        </row>
        <row r="93">
          <cell r="C93">
            <v>84041.89</v>
          </cell>
          <cell r="D93">
            <v>694665.15</v>
          </cell>
          <cell r="E93" t="str">
            <v xml:space="preserve">   Efectivo y equivalentes de efectivo</v>
          </cell>
        </row>
        <row r="94">
          <cell r="C94">
            <v>0</v>
          </cell>
          <cell r="D94">
            <v>0</v>
          </cell>
          <cell r="E94" t="str">
            <v xml:space="preserve">   Efectivo y equivalentes de efectivo</v>
          </cell>
        </row>
        <row r="95">
          <cell r="C95">
            <v>0</v>
          </cell>
          <cell r="D95">
            <v>0</v>
          </cell>
          <cell r="E95" t="str">
            <v xml:space="preserve">   Efectivo y equivalentes de efectivo</v>
          </cell>
        </row>
        <row r="96">
          <cell r="C96">
            <v>0</v>
          </cell>
          <cell r="D96">
            <v>0</v>
          </cell>
          <cell r="E96" t="str">
            <v xml:space="preserve">   Efectivo y equivalentes de efectivo</v>
          </cell>
        </row>
        <row r="97">
          <cell r="C97">
            <v>0</v>
          </cell>
          <cell r="D97">
            <v>0</v>
          </cell>
          <cell r="E97" t="str">
            <v xml:space="preserve">   Efectivo y equivalentes de efectivo</v>
          </cell>
        </row>
        <row r="98">
          <cell r="C98">
            <v>0</v>
          </cell>
          <cell r="D98">
            <v>0</v>
          </cell>
          <cell r="E98" t="str">
            <v/>
          </cell>
        </row>
        <row r="99">
          <cell r="C99">
            <v>104870.52</v>
          </cell>
          <cell r="D99">
            <v>147733.96</v>
          </cell>
          <cell r="E99" t="str">
            <v/>
          </cell>
        </row>
        <row r="100">
          <cell r="C100">
            <v>0</v>
          </cell>
          <cell r="D100">
            <v>0</v>
          </cell>
          <cell r="E100" t="str">
            <v xml:space="preserve">   Efectivo y equivalentes de efectivo</v>
          </cell>
        </row>
        <row r="101">
          <cell r="C101">
            <v>0</v>
          </cell>
          <cell r="D101">
            <v>0</v>
          </cell>
          <cell r="E101" t="str">
            <v xml:space="preserve">   Efectivo y equivalentes de efectivo</v>
          </cell>
        </row>
        <row r="102">
          <cell r="C102">
            <v>0</v>
          </cell>
          <cell r="D102">
            <v>0</v>
          </cell>
          <cell r="E102" t="str">
            <v xml:space="preserve">   Efectivo y equivalentes de efectivo</v>
          </cell>
        </row>
        <row r="103">
          <cell r="C103">
            <v>0</v>
          </cell>
          <cell r="D103">
            <v>0</v>
          </cell>
          <cell r="E103" t="str">
            <v xml:space="preserve">   Efectivo y equivalentes de efectivo</v>
          </cell>
        </row>
        <row r="104">
          <cell r="C104">
            <v>104870.52</v>
          </cell>
          <cell r="D104">
            <v>147733.96</v>
          </cell>
          <cell r="E104" t="str">
            <v xml:space="preserve">   Efectivo y equivalentes de efectivo</v>
          </cell>
        </row>
        <row r="105">
          <cell r="C105">
            <v>1930168.05</v>
          </cell>
          <cell r="D105">
            <v>2916166.28</v>
          </cell>
          <cell r="E105" t="str">
            <v/>
          </cell>
        </row>
        <row r="106">
          <cell r="C106">
            <v>1930168.05</v>
          </cell>
          <cell r="D106">
            <v>2916166.28</v>
          </cell>
          <cell r="E106" t="str">
            <v xml:space="preserve">   Otros activos financieros</v>
          </cell>
        </row>
        <row r="107">
          <cell r="C107">
            <v>44531082.469999999</v>
          </cell>
          <cell r="D107">
            <v>32426310.77</v>
          </cell>
          <cell r="E107" t="str">
            <v/>
          </cell>
        </row>
        <row r="108">
          <cell r="C108">
            <v>0</v>
          </cell>
          <cell r="D108">
            <v>0</v>
          </cell>
          <cell r="E108" t="str">
            <v xml:space="preserve">   Deudores comerciales y otras cuentas por cobrar</v>
          </cell>
        </row>
        <row r="109">
          <cell r="C109">
            <v>0</v>
          </cell>
          <cell r="D109">
            <v>0</v>
          </cell>
          <cell r="E109" t="str">
            <v xml:space="preserve">   Deudores comerciales y otras cuentas por cobrar</v>
          </cell>
        </row>
        <row r="110">
          <cell r="C110">
            <v>35350240.939999998</v>
          </cell>
          <cell r="D110">
            <v>34711214.450000003</v>
          </cell>
          <cell r="E110" t="str">
            <v/>
          </cell>
        </row>
        <row r="111">
          <cell r="C111">
            <v>19969838.59</v>
          </cell>
          <cell r="D111">
            <v>21880352.710000001</v>
          </cell>
          <cell r="E111" t="str">
            <v/>
          </cell>
        </row>
        <row r="112">
          <cell r="C112">
            <v>19969838.59</v>
          </cell>
          <cell r="D112">
            <v>21880352.710000001</v>
          </cell>
          <cell r="E112" t="str">
            <v xml:space="preserve">   Deudores comerciales y otras cuentas por cobrar</v>
          </cell>
        </row>
        <row r="113">
          <cell r="C113">
            <v>0</v>
          </cell>
          <cell r="D113">
            <v>0</v>
          </cell>
          <cell r="E113" t="str">
            <v xml:space="preserve">   Deudores comerciales y otras cuentas por cobrar</v>
          </cell>
        </row>
        <row r="114">
          <cell r="C114">
            <v>0</v>
          </cell>
          <cell r="D114">
            <v>0</v>
          </cell>
          <cell r="E114" t="str">
            <v xml:space="preserve">   Deudores comerciales y otras cuentas por cobrar</v>
          </cell>
        </row>
        <row r="115">
          <cell r="C115">
            <v>0</v>
          </cell>
          <cell r="D115">
            <v>0</v>
          </cell>
          <cell r="E115" t="str">
            <v xml:space="preserve">   Deudores comerciales y otras cuentas por cobrar</v>
          </cell>
        </row>
        <row r="116">
          <cell r="C116">
            <v>0</v>
          </cell>
          <cell r="D116">
            <v>0</v>
          </cell>
          <cell r="E116" t="str">
            <v xml:space="preserve">   Deudores comerciales y otras cuentas por cobrar</v>
          </cell>
        </row>
        <row r="117">
          <cell r="C117">
            <v>0</v>
          </cell>
          <cell r="D117">
            <v>0</v>
          </cell>
          <cell r="E117" t="str">
            <v xml:space="preserve">   Deudores comerciales y otras cuentas por cobrar</v>
          </cell>
        </row>
        <row r="118">
          <cell r="C118">
            <v>0</v>
          </cell>
          <cell r="D118">
            <v>0</v>
          </cell>
          <cell r="E118" t="str">
            <v xml:space="preserve">   Deudores comerciales y otras cuentas por cobrar</v>
          </cell>
        </row>
        <row r="119">
          <cell r="C119">
            <v>0</v>
          </cell>
          <cell r="D119">
            <v>0</v>
          </cell>
          <cell r="E119" t="str">
            <v xml:space="preserve">   Deudores comerciales y otras cuentas por cobrar</v>
          </cell>
        </row>
        <row r="120">
          <cell r="C120">
            <v>5887.89</v>
          </cell>
          <cell r="D120">
            <v>190306.66</v>
          </cell>
          <cell r="E120" t="str">
            <v xml:space="preserve">   Deudores comerciales y otras cuentas por cobrar</v>
          </cell>
        </row>
        <row r="121">
          <cell r="C121">
            <v>1129155.81</v>
          </cell>
          <cell r="D121">
            <v>1040577.56</v>
          </cell>
          <cell r="E121" t="str">
            <v/>
          </cell>
        </row>
        <row r="122">
          <cell r="C122">
            <v>1129155.81</v>
          </cell>
          <cell r="D122">
            <v>1040577.56</v>
          </cell>
          <cell r="E122" t="str">
            <v xml:space="preserve">   Deudores comerciales y otras cuentas por cobrar</v>
          </cell>
        </row>
        <row r="123">
          <cell r="C123">
            <v>0</v>
          </cell>
          <cell r="D123">
            <v>0</v>
          </cell>
          <cell r="E123" t="str">
            <v xml:space="preserve">   Deudores comerciales y otras cuentas por cobrar</v>
          </cell>
        </row>
        <row r="124">
          <cell r="C124">
            <v>0</v>
          </cell>
          <cell r="D124">
            <v>0</v>
          </cell>
          <cell r="E124" t="str">
            <v xml:space="preserve">   Deudores comerciales y otras cuentas por cobrar</v>
          </cell>
        </row>
        <row r="125">
          <cell r="C125">
            <v>0</v>
          </cell>
          <cell r="D125">
            <v>0</v>
          </cell>
          <cell r="E125" t="str">
            <v xml:space="preserve">   Deudores comerciales y otras cuentas por cobrar</v>
          </cell>
        </row>
        <row r="126">
          <cell r="C126">
            <v>0</v>
          </cell>
          <cell r="D126">
            <v>0</v>
          </cell>
          <cell r="E126" t="str">
            <v/>
          </cell>
        </row>
        <row r="127">
          <cell r="C127">
            <v>0</v>
          </cell>
          <cell r="D127">
            <v>0</v>
          </cell>
          <cell r="E127" t="str">
            <v/>
          </cell>
        </row>
        <row r="128">
          <cell r="C128">
            <v>0</v>
          </cell>
          <cell r="D128">
            <v>0</v>
          </cell>
          <cell r="E128" t="str">
            <v xml:space="preserve">   Deudores comerciales y otras cuentas por cobrar</v>
          </cell>
        </row>
        <row r="129">
          <cell r="C129">
            <v>0</v>
          </cell>
          <cell r="D129">
            <v>0</v>
          </cell>
          <cell r="E129" t="str">
            <v xml:space="preserve">   Deudores comerciales y otras cuentas por cobrar</v>
          </cell>
        </row>
        <row r="130">
          <cell r="C130">
            <v>0</v>
          </cell>
          <cell r="D130">
            <v>0</v>
          </cell>
          <cell r="E130" t="str">
            <v xml:space="preserve">   Deudores comerciales y otras cuentas por cobrar</v>
          </cell>
        </row>
        <row r="131">
          <cell r="C131">
            <v>0</v>
          </cell>
          <cell r="D131">
            <v>0</v>
          </cell>
          <cell r="E131" t="str">
            <v xml:space="preserve">   Deudores comerciales y otras cuentas por cobrar</v>
          </cell>
        </row>
        <row r="132">
          <cell r="C132">
            <v>0</v>
          </cell>
          <cell r="D132">
            <v>0</v>
          </cell>
          <cell r="E132" t="str">
            <v xml:space="preserve">   Deudores comerciales y otras cuentas por cobrar</v>
          </cell>
        </row>
        <row r="133">
          <cell r="C133">
            <v>0</v>
          </cell>
          <cell r="D133">
            <v>0</v>
          </cell>
          <cell r="E133" t="str">
            <v xml:space="preserve">   Deudores comerciales y otras cuentas por cobrar</v>
          </cell>
        </row>
        <row r="134">
          <cell r="C134">
            <v>0</v>
          </cell>
          <cell r="D134">
            <v>0</v>
          </cell>
          <cell r="E134" t="str">
            <v xml:space="preserve">   Deudores comerciales y otras cuentas por cobrar</v>
          </cell>
        </row>
        <row r="135">
          <cell r="C135">
            <v>0</v>
          </cell>
          <cell r="D135">
            <v>0</v>
          </cell>
          <cell r="E135" t="str">
            <v xml:space="preserve">   Deudores comerciales y otras cuentas por cobrar</v>
          </cell>
        </row>
        <row r="136">
          <cell r="C136">
            <v>0</v>
          </cell>
          <cell r="D136">
            <v>0</v>
          </cell>
          <cell r="E136" t="str">
            <v xml:space="preserve">   Deudores comerciales y otras cuentas por cobrar</v>
          </cell>
        </row>
        <row r="137">
          <cell r="C137">
            <v>12835998.16</v>
          </cell>
          <cell r="D137">
            <v>9554646.2300000004</v>
          </cell>
          <cell r="E137" t="str">
            <v/>
          </cell>
        </row>
        <row r="138">
          <cell r="C138">
            <v>12835998.16</v>
          </cell>
          <cell r="D138">
            <v>9554646.2300000004</v>
          </cell>
          <cell r="E138" t="str">
            <v xml:space="preserve">   Deudores comerciales y otras cuentas por cobrar</v>
          </cell>
        </row>
        <row r="139">
          <cell r="C139">
            <v>737201.34</v>
          </cell>
          <cell r="D139">
            <v>1564123.15</v>
          </cell>
          <cell r="E139" t="str">
            <v/>
          </cell>
        </row>
        <row r="140">
          <cell r="C140">
            <v>254273.09</v>
          </cell>
          <cell r="D140">
            <v>302371.31</v>
          </cell>
          <cell r="E140" t="str">
            <v xml:space="preserve">   Deudores comerciales y otras cuentas por cobrar</v>
          </cell>
        </row>
        <row r="141">
          <cell r="C141">
            <v>0</v>
          </cell>
          <cell r="D141">
            <v>0</v>
          </cell>
          <cell r="E141" t="str">
            <v xml:space="preserve">   Deudores comerciales y otras cuentas por cobrar</v>
          </cell>
        </row>
        <row r="142">
          <cell r="C142">
            <v>0</v>
          </cell>
          <cell r="D142">
            <v>0</v>
          </cell>
          <cell r="E142" t="str">
            <v xml:space="preserve">   Deudores comerciales y otras cuentas por cobrar</v>
          </cell>
        </row>
        <row r="143">
          <cell r="C143">
            <v>0</v>
          </cell>
          <cell r="D143">
            <v>0</v>
          </cell>
          <cell r="E143" t="str">
            <v xml:space="preserve">   Deudores comerciales y otras cuentas por cobrar</v>
          </cell>
        </row>
        <row r="144">
          <cell r="C144">
            <v>69236.78</v>
          </cell>
          <cell r="D144">
            <v>751869.5</v>
          </cell>
          <cell r="E144" t="str">
            <v xml:space="preserve">   Deudores comerciales y otras cuentas por cobrar</v>
          </cell>
        </row>
        <row r="145">
          <cell r="C145">
            <v>0</v>
          </cell>
          <cell r="D145">
            <v>0</v>
          </cell>
          <cell r="E145" t="str">
            <v xml:space="preserve">   Deudores comerciales y otras cuentas por cobrar</v>
          </cell>
        </row>
        <row r="146">
          <cell r="C146">
            <v>0</v>
          </cell>
          <cell r="D146">
            <v>0</v>
          </cell>
          <cell r="E146" t="str">
            <v xml:space="preserve">   Deudores comerciales y otras cuentas por cobrar</v>
          </cell>
        </row>
        <row r="147">
          <cell r="C147">
            <v>413691.47</v>
          </cell>
          <cell r="D147">
            <v>509882.34</v>
          </cell>
          <cell r="E147" t="str">
            <v xml:space="preserve">   Deudores comerciales y otras cuentas por cobrar</v>
          </cell>
        </row>
        <row r="148">
          <cell r="C148">
            <v>0</v>
          </cell>
          <cell r="D148">
            <v>0</v>
          </cell>
          <cell r="E148" t="str">
            <v xml:space="preserve">   Deudores comerciales y otras cuentas por cobrar</v>
          </cell>
        </row>
        <row r="149">
          <cell r="C149">
            <v>48846.86</v>
          </cell>
          <cell r="D149">
            <v>26845.67</v>
          </cell>
          <cell r="E149" t="str">
            <v/>
          </cell>
        </row>
        <row r="150">
          <cell r="C150">
            <v>0</v>
          </cell>
          <cell r="D150">
            <v>0</v>
          </cell>
          <cell r="E150" t="str">
            <v xml:space="preserve">   Deudores comerciales y otras cuentas por cobrar</v>
          </cell>
        </row>
        <row r="151">
          <cell r="C151">
            <v>0</v>
          </cell>
          <cell r="D151">
            <v>0</v>
          </cell>
          <cell r="E151" t="str">
            <v xml:space="preserve">   Deudores comerciales y otras cuentas por cobrar</v>
          </cell>
        </row>
        <row r="152">
          <cell r="C152">
            <v>48846.86</v>
          </cell>
          <cell r="D152">
            <v>26845.67</v>
          </cell>
          <cell r="E152" t="str">
            <v xml:space="preserve">   Deudores comerciales y otras cuentas por cobrar</v>
          </cell>
        </row>
        <row r="153">
          <cell r="C153">
            <v>623312.29</v>
          </cell>
          <cell r="D153">
            <v>454362.47</v>
          </cell>
          <cell r="E153" t="str">
            <v/>
          </cell>
        </row>
        <row r="154">
          <cell r="C154">
            <v>623312.29</v>
          </cell>
          <cell r="D154">
            <v>454362.47</v>
          </cell>
          <cell r="E154" t="str">
            <v xml:space="preserve">   Deudores comerciales y otras cuentas por cobrar</v>
          </cell>
        </row>
        <row r="155">
          <cell r="C155">
            <v>-1208479.1299999999</v>
          </cell>
          <cell r="D155">
            <v>-2684644.04</v>
          </cell>
          <cell r="E155" t="str">
            <v/>
          </cell>
        </row>
        <row r="156">
          <cell r="C156">
            <v>-1060532.99</v>
          </cell>
          <cell r="D156">
            <v>-2617644.5299999998</v>
          </cell>
          <cell r="E156" t="str">
            <v xml:space="preserve">   Deudores comerciales y otras cuentas por cobrar</v>
          </cell>
        </row>
        <row r="157">
          <cell r="C157">
            <v>0</v>
          </cell>
          <cell r="D157">
            <v>0</v>
          </cell>
          <cell r="E157" t="str">
            <v xml:space="preserve">   Deudores comerciales y otras cuentas por cobrar</v>
          </cell>
        </row>
        <row r="158">
          <cell r="C158">
            <v>0</v>
          </cell>
          <cell r="D158">
            <v>0</v>
          </cell>
          <cell r="E158" t="str">
            <v xml:space="preserve">   Deudores comerciales y otras cuentas por cobrar</v>
          </cell>
        </row>
        <row r="159">
          <cell r="C159">
            <v>0</v>
          </cell>
          <cell r="D159">
            <v>0</v>
          </cell>
          <cell r="E159" t="str">
            <v xml:space="preserve">   Deudores comerciales y otras cuentas por cobrar</v>
          </cell>
        </row>
        <row r="160">
          <cell r="C160">
            <v>0</v>
          </cell>
          <cell r="D160">
            <v>0</v>
          </cell>
          <cell r="E160" t="str">
            <v xml:space="preserve">   Deudores comerciales y otras cuentas por cobrar</v>
          </cell>
        </row>
        <row r="161">
          <cell r="C161">
            <v>-147946.14000000001</v>
          </cell>
          <cell r="D161">
            <v>-66999.509999999995</v>
          </cell>
          <cell r="E161" t="str">
            <v xml:space="preserve">   Deudores comerciales y otras cuentas por cobrar</v>
          </cell>
        </row>
        <row r="162">
          <cell r="C162">
            <v>0</v>
          </cell>
          <cell r="D162">
            <v>0</v>
          </cell>
          <cell r="E162" t="str">
            <v xml:space="preserve">   Deudores comerciales y otras cuentas por cobrar</v>
          </cell>
        </row>
        <row r="163">
          <cell r="C163">
            <v>0</v>
          </cell>
          <cell r="D163">
            <v>0</v>
          </cell>
          <cell r="E163" t="str">
            <v/>
          </cell>
        </row>
        <row r="164">
          <cell r="C164">
            <v>0</v>
          </cell>
          <cell r="D164">
            <v>0</v>
          </cell>
          <cell r="E164" t="str">
            <v xml:space="preserve">   Deudores comerciales y otras cuentas por cobrar</v>
          </cell>
        </row>
        <row r="165">
          <cell r="C165">
            <v>0</v>
          </cell>
          <cell r="D165">
            <v>0</v>
          </cell>
          <cell r="E165" t="str">
            <v xml:space="preserve">   Deudores comerciales y otras cuentas por cobrar</v>
          </cell>
        </row>
        <row r="166">
          <cell r="C166">
            <v>0</v>
          </cell>
          <cell r="D166">
            <v>0</v>
          </cell>
          <cell r="E166" t="str">
            <v xml:space="preserve">   Deudores comerciales y otras cuentas por cobrar</v>
          </cell>
        </row>
        <row r="167">
          <cell r="C167">
            <v>10312821.640000001</v>
          </cell>
          <cell r="D167">
            <v>330825.73</v>
          </cell>
          <cell r="E167" t="str">
            <v/>
          </cell>
        </row>
        <row r="168">
          <cell r="C168">
            <v>0</v>
          </cell>
          <cell r="D168">
            <v>0</v>
          </cell>
          <cell r="E168" t="str">
            <v xml:space="preserve">   Deudores comerciales y otras cuentas por cobrar</v>
          </cell>
        </row>
        <row r="169">
          <cell r="C169">
            <v>0</v>
          </cell>
          <cell r="D169">
            <v>0</v>
          </cell>
          <cell r="E169" t="str">
            <v xml:space="preserve">   Deudores comerciales y otras cuentas por cobrar</v>
          </cell>
        </row>
        <row r="170">
          <cell r="C170">
            <v>0</v>
          </cell>
          <cell r="D170">
            <v>0</v>
          </cell>
          <cell r="E170" t="str">
            <v xml:space="preserve">   Deudores comerciales y otras cuentas por cobrar</v>
          </cell>
        </row>
        <row r="171">
          <cell r="C171">
            <v>10311023.949999999</v>
          </cell>
          <cell r="D171">
            <v>330825.73</v>
          </cell>
          <cell r="E171" t="str">
            <v/>
          </cell>
        </row>
        <row r="172">
          <cell r="C172">
            <v>9686342.5700000003</v>
          </cell>
          <cell r="D172">
            <v>0</v>
          </cell>
          <cell r="E172" t="str">
            <v xml:space="preserve">   Deudores comerciales y otras cuentas por cobrar</v>
          </cell>
        </row>
        <row r="173">
          <cell r="C173">
            <v>624681.38</v>
          </cell>
          <cell r="D173">
            <v>330825.73</v>
          </cell>
          <cell r="E173" t="str">
            <v xml:space="preserve">   Deudores comerciales y otras cuentas por cobrar</v>
          </cell>
        </row>
        <row r="174">
          <cell r="C174">
            <v>1797.69</v>
          </cell>
          <cell r="D174">
            <v>0</v>
          </cell>
          <cell r="E174" t="str">
            <v xml:space="preserve">   Otros activos</v>
          </cell>
        </row>
        <row r="175">
          <cell r="C175">
            <v>5469.66</v>
          </cell>
          <cell r="D175">
            <v>14913.66</v>
          </cell>
          <cell r="E175" t="str">
            <v/>
          </cell>
        </row>
        <row r="176">
          <cell r="C176">
            <v>4251.46</v>
          </cell>
          <cell r="D176">
            <v>412.64</v>
          </cell>
          <cell r="E176" t="str">
            <v/>
          </cell>
        </row>
        <row r="177">
          <cell r="C177">
            <v>4251.46</v>
          </cell>
          <cell r="D177">
            <v>412.64</v>
          </cell>
          <cell r="E177" t="str">
            <v xml:space="preserve">   Deudores comerciales y otras cuentas por cobrar</v>
          </cell>
        </row>
        <row r="178">
          <cell r="C178">
            <v>0</v>
          </cell>
          <cell r="D178">
            <v>0</v>
          </cell>
          <cell r="E178" t="str">
            <v xml:space="preserve">   Deudores comerciales y otras cuentas por cobrar</v>
          </cell>
        </row>
        <row r="179">
          <cell r="C179">
            <v>0.02</v>
          </cell>
          <cell r="D179">
            <v>0.02</v>
          </cell>
          <cell r="E179" t="str">
            <v xml:space="preserve">   Deudores comerciales y otras cuentas por cobrar</v>
          </cell>
        </row>
        <row r="180">
          <cell r="C180">
            <v>1218.18</v>
          </cell>
          <cell r="D180">
            <v>14501</v>
          </cell>
          <cell r="E180" t="str">
            <v xml:space="preserve">   Deudores comerciales y otras cuentas por cobrar</v>
          </cell>
        </row>
        <row r="181">
          <cell r="C181">
            <v>71029.36</v>
          </cell>
          <cell r="D181">
            <v>48750.97</v>
          </cell>
          <cell r="E181" t="str">
            <v/>
          </cell>
        </row>
        <row r="182">
          <cell r="C182">
            <v>71029.36</v>
          </cell>
          <cell r="D182">
            <v>48750.97</v>
          </cell>
          <cell r="E182" t="str">
            <v/>
          </cell>
        </row>
        <row r="183">
          <cell r="C183">
            <v>3633.28</v>
          </cell>
          <cell r="D183">
            <v>0</v>
          </cell>
          <cell r="E183" t="str">
            <v xml:space="preserve">   Deudores comerciales y otras cuentas por cobrar</v>
          </cell>
        </row>
        <row r="184">
          <cell r="C184">
            <v>1619.95</v>
          </cell>
          <cell r="D184">
            <v>0</v>
          </cell>
          <cell r="E184" t="str">
            <v xml:space="preserve">   Deudores comerciales y otras cuentas por cobrar</v>
          </cell>
        </row>
        <row r="185">
          <cell r="C185">
            <v>6287.48</v>
          </cell>
          <cell r="D185">
            <v>9781.7000000000007</v>
          </cell>
          <cell r="E185" t="str">
            <v xml:space="preserve">   Deudores comerciales y otras cuentas por cobrar</v>
          </cell>
        </row>
        <row r="186">
          <cell r="C186">
            <v>0</v>
          </cell>
          <cell r="D186">
            <v>0</v>
          </cell>
          <cell r="E186" t="str">
            <v xml:space="preserve">   Deudores comerciales y otras cuentas por cobrar</v>
          </cell>
        </row>
        <row r="187">
          <cell r="C187">
            <v>0</v>
          </cell>
          <cell r="D187">
            <v>0</v>
          </cell>
          <cell r="E187" t="str">
            <v xml:space="preserve">   Deudores comerciales y otras cuentas por cobrar</v>
          </cell>
        </row>
        <row r="188">
          <cell r="C188">
            <v>42032.52</v>
          </cell>
          <cell r="D188">
            <v>38969.269999999997</v>
          </cell>
          <cell r="E188" t="str">
            <v xml:space="preserve">   Deudores comerciales y otras cuentas por cobrar.</v>
          </cell>
        </row>
        <row r="189">
          <cell r="C189">
            <v>17456.13</v>
          </cell>
          <cell r="D189">
            <v>0</v>
          </cell>
          <cell r="E189" t="str">
            <v xml:space="preserve">   Deudores comerciales y otras cuentas por cobrar</v>
          </cell>
        </row>
        <row r="190">
          <cell r="C190">
            <v>0</v>
          </cell>
          <cell r="D190">
            <v>0</v>
          </cell>
          <cell r="E190" t="str">
            <v xml:space="preserve">   Deudores comerciales y otras cuentas por cobrar</v>
          </cell>
        </row>
        <row r="191">
          <cell r="C191">
            <v>0</v>
          </cell>
          <cell r="D191">
            <v>0</v>
          </cell>
          <cell r="E191" t="str">
            <v xml:space="preserve">   Deudores comerciales y otras cuentas por cobrar</v>
          </cell>
        </row>
        <row r="192">
          <cell r="C192">
            <v>0</v>
          </cell>
          <cell r="D192">
            <v>0</v>
          </cell>
          <cell r="E192" t="str">
            <v xml:space="preserve">   Deudores comerciales y otras cuentas por cobrar</v>
          </cell>
        </row>
        <row r="193">
          <cell r="C193">
            <v>0</v>
          </cell>
          <cell r="D193">
            <v>0</v>
          </cell>
          <cell r="E193" t="str">
            <v xml:space="preserve">   Deudores comerciales y otras cuentas por cobrar</v>
          </cell>
        </row>
        <row r="194">
          <cell r="C194">
            <v>0</v>
          </cell>
          <cell r="D194">
            <v>5250</v>
          </cell>
          <cell r="E194" t="str">
            <v/>
          </cell>
        </row>
        <row r="195">
          <cell r="C195">
            <v>0</v>
          </cell>
          <cell r="D195">
            <v>5250</v>
          </cell>
          <cell r="E195" t="str">
            <v/>
          </cell>
        </row>
        <row r="196">
          <cell r="C196">
            <v>0</v>
          </cell>
          <cell r="D196">
            <v>0</v>
          </cell>
          <cell r="E196" t="str">
            <v xml:space="preserve">   Deudores comerciales y otras cuentas por cobrar</v>
          </cell>
        </row>
        <row r="197">
          <cell r="C197">
            <v>0</v>
          </cell>
          <cell r="D197">
            <v>5250</v>
          </cell>
          <cell r="E197" t="str">
            <v xml:space="preserve">   Deudores comerciales y otras cuentas por cobrar</v>
          </cell>
        </row>
        <row r="198">
          <cell r="C198">
            <v>0</v>
          </cell>
          <cell r="D198">
            <v>0</v>
          </cell>
          <cell r="E198" t="str">
            <v xml:space="preserve">   Deudores comerciales y otras cuentas por cobrar</v>
          </cell>
        </row>
        <row r="199">
          <cell r="C199">
            <v>0</v>
          </cell>
          <cell r="D199">
            <v>0</v>
          </cell>
          <cell r="E199" t="str">
            <v xml:space="preserve">   Deudores comerciales y otras cuentas por cobrar</v>
          </cell>
        </row>
        <row r="200">
          <cell r="C200">
            <v>0</v>
          </cell>
          <cell r="D200">
            <v>0</v>
          </cell>
          <cell r="E200" t="str">
            <v/>
          </cell>
        </row>
        <row r="201">
          <cell r="C201">
            <v>0</v>
          </cell>
          <cell r="D201">
            <v>0</v>
          </cell>
          <cell r="E201" t="str">
            <v xml:space="preserve">   Deudores comerciales y otras cuentas por cobrar</v>
          </cell>
        </row>
        <row r="202">
          <cell r="C202">
            <v>0</v>
          </cell>
          <cell r="D202">
            <v>0</v>
          </cell>
          <cell r="E202" t="str">
            <v xml:space="preserve">   Deudores comerciales y otras cuentas por cobrar</v>
          </cell>
        </row>
        <row r="203">
          <cell r="C203">
            <v>0</v>
          </cell>
          <cell r="D203">
            <v>0</v>
          </cell>
          <cell r="E203" t="str">
            <v xml:space="preserve">   Deudores comerciales y otras cuentas por cobrar</v>
          </cell>
        </row>
        <row r="204">
          <cell r="C204">
            <v>0</v>
          </cell>
          <cell r="D204">
            <v>0</v>
          </cell>
          <cell r="E204" t="str">
            <v xml:space="preserve">   Deudores comerciales y otras cuentas por cobrar</v>
          </cell>
        </row>
        <row r="205">
          <cell r="C205">
            <v>0</v>
          </cell>
          <cell r="D205">
            <v>0</v>
          </cell>
          <cell r="E205" t="str">
            <v xml:space="preserve">   Deudores comerciales y otras cuentas por cobrar</v>
          </cell>
        </row>
        <row r="206">
          <cell r="C206">
            <v>0</v>
          </cell>
          <cell r="D206">
            <v>0</v>
          </cell>
          <cell r="E206" t="str">
            <v xml:space="preserve">   Deudores comerciales y otras cuentas por cobrar</v>
          </cell>
        </row>
        <row r="207">
          <cell r="C207">
            <v>0</v>
          </cell>
          <cell r="D207">
            <v>0</v>
          </cell>
          <cell r="E207" t="str">
            <v xml:space="preserve">   Deudores comerciales y otras cuentas por cobrar</v>
          </cell>
        </row>
        <row r="208">
          <cell r="C208">
            <v>0</v>
          </cell>
          <cell r="D208">
            <v>0</v>
          </cell>
          <cell r="E208" t="str">
            <v xml:space="preserve">   Deudores comerciales y otras cuentas por cobrar</v>
          </cell>
        </row>
        <row r="209">
          <cell r="C209">
            <v>0</v>
          </cell>
          <cell r="D209">
            <v>0</v>
          </cell>
          <cell r="E209" t="str">
            <v xml:space="preserve">   Deudores comerciales y otras cuentas por cobrar</v>
          </cell>
        </row>
        <row r="210">
          <cell r="C210">
            <v>0</v>
          </cell>
          <cell r="D210">
            <v>0</v>
          </cell>
          <cell r="E210" t="str">
            <v xml:space="preserve">   Deudores comerciales y otras cuentas por cobrar</v>
          </cell>
        </row>
        <row r="211">
          <cell r="C211">
            <v>0</v>
          </cell>
          <cell r="D211">
            <v>0</v>
          </cell>
          <cell r="E211" t="str">
            <v xml:space="preserve">   Deudores comerciales y otras cuentas por cobrar</v>
          </cell>
        </row>
        <row r="212">
          <cell r="C212">
            <v>0</v>
          </cell>
          <cell r="D212">
            <v>0</v>
          </cell>
          <cell r="E212" t="str">
            <v xml:space="preserve">   Deudores comerciales y otras cuentas por cobrar</v>
          </cell>
        </row>
        <row r="213">
          <cell r="C213">
            <v>0</v>
          </cell>
          <cell r="D213">
            <v>0</v>
          </cell>
          <cell r="E213" t="str">
            <v xml:space="preserve">   Deudores comerciales y otras cuentas por cobrar</v>
          </cell>
        </row>
        <row r="214">
          <cell r="C214">
            <v>0</v>
          </cell>
          <cell r="D214">
            <v>0</v>
          </cell>
          <cell r="E214" t="str">
            <v/>
          </cell>
        </row>
        <row r="215">
          <cell r="C215">
            <v>0</v>
          </cell>
          <cell r="D215">
            <v>0</v>
          </cell>
          <cell r="E215" t="str">
            <v xml:space="preserve">   Deudores comerciales y otras cuentas por cobrar</v>
          </cell>
        </row>
        <row r="216">
          <cell r="C216">
            <v>0</v>
          </cell>
          <cell r="D216">
            <v>0</v>
          </cell>
          <cell r="E216" t="str">
            <v xml:space="preserve">   Deudores comerciales y otras cuentas por cobrar</v>
          </cell>
        </row>
        <row r="217">
          <cell r="C217">
            <v>0</v>
          </cell>
          <cell r="D217">
            <v>0</v>
          </cell>
          <cell r="E217" t="str">
            <v xml:space="preserve">   Deudores comerciales y otras cuentas por cobrar</v>
          </cell>
        </row>
        <row r="218">
          <cell r="C218">
            <v>0</v>
          </cell>
          <cell r="D218">
            <v>0</v>
          </cell>
          <cell r="E218" t="str">
            <v xml:space="preserve">   Deudores comerciales y otras cuentas por cobrar</v>
          </cell>
        </row>
        <row r="219">
          <cell r="C219">
            <v>0</v>
          </cell>
          <cell r="D219">
            <v>0</v>
          </cell>
          <cell r="E219" t="str">
            <v/>
          </cell>
        </row>
        <row r="220">
          <cell r="C220">
            <v>0</v>
          </cell>
          <cell r="D220">
            <v>0</v>
          </cell>
          <cell r="E220" t="str">
            <v/>
          </cell>
        </row>
        <row r="221">
          <cell r="C221">
            <v>13965.6</v>
          </cell>
          <cell r="D221">
            <v>80450.710000000006</v>
          </cell>
          <cell r="E221" t="str">
            <v/>
          </cell>
        </row>
        <row r="222">
          <cell r="C222">
            <v>0</v>
          </cell>
          <cell r="D222">
            <v>0</v>
          </cell>
          <cell r="E222" t="str">
            <v xml:space="preserve">   Otros activos</v>
          </cell>
        </row>
        <row r="223">
          <cell r="C223">
            <v>0</v>
          </cell>
          <cell r="D223">
            <v>0</v>
          </cell>
          <cell r="E223" t="str">
            <v xml:space="preserve">   Otros activos</v>
          </cell>
        </row>
        <row r="224">
          <cell r="C224">
            <v>0</v>
          </cell>
          <cell r="D224">
            <v>0</v>
          </cell>
          <cell r="E224" t="str">
            <v xml:space="preserve">   Otros activos</v>
          </cell>
        </row>
        <row r="225">
          <cell r="C225">
            <v>0</v>
          </cell>
          <cell r="D225">
            <v>0</v>
          </cell>
          <cell r="E225" t="str">
            <v xml:space="preserve">   Otros activos</v>
          </cell>
        </row>
        <row r="226">
          <cell r="C226">
            <v>13965.6</v>
          </cell>
          <cell r="D226">
            <v>80450.710000000006</v>
          </cell>
          <cell r="E226" t="str">
            <v xml:space="preserve">   Otros activos</v>
          </cell>
        </row>
        <row r="227">
          <cell r="C227">
            <v>0</v>
          </cell>
          <cell r="D227">
            <v>0</v>
          </cell>
          <cell r="E227" t="str">
            <v xml:space="preserve">   Otros activos</v>
          </cell>
        </row>
        <row r="228">
          <cell r="C228">
            <v>0</v>
          </cell>
          <cell r="D228">
            <v>0</v>
          </cell>
          <cell r="E228" t="str">
            <v xml:space="preserve">   Otros activos</v>
          </cell>
        </row>
        <row r="229">
          <cell r="C229">
            <v>0</v>
          </cell>
          <cell r="D229">
            <v>0</v>
          </cell>
          <cell r="E229" t="str">
            <v/>
          </cell>
        </row>
        <row r="230">
          <cell r="C230">
            <v>0</v>
          </cell>
          <cell r="D230">
            <v>0</v>
          </cell>
          <cell r="E230" t="str">
            <v/>
          </cell>
        </row>
        <row r="231">
          <cell r="C231">
            <v>0</v>
          </cell>
          <cell r="D231">
            <v>0</v>
          </cell>
          <cell r="E231" t="str">
            <v/>
          </cell>
        </row>
        <row r="232">
          <cell r="C232">
            <v>0</v>
          </cell>
          <cell r="D232">
            <v>0</v>
          </cell>
          <cell r="E232" t="str">
            <v/>
          </cell>
        </row>
        <row r="233">
          <cell r="C233">
            <v>0</v>
          </cell>
          <cell r="D233">
            <v>0</v>
          </cell>
          <cell r="E233" t="str">
            <v/>
          </cell>
        </row>
        <row r="234">
          <cell r="C234">
            <v>419146.09</v>
          </cell>
          <cell r="D234">
            <v>599637.59</v>
          </cell>
          <cell r="E234" t="str">
            <v/>
          </cell>
        </row>
        <row r="235">
          <cell r="C235">
            <v>0</v>
          </cell>
          <cell r="D235">
            <v>0</v>
          </cell>
          <cell r="E235" t="str">
            <v xml:space="preserve">   Deudores comerciales y otras cuentas por cobrar</v>
          </cell>
        </row>
        <row r="236">
          <cell r="C236">
            <v>0</v>
          </cell>
          <cell r="D236">
            <v>0</v>
          </cell>
          <cell r="E236" t="str">
            <v xml:space="preserve">   Deudores comerciales y otras cuentas por cobrar</v>
          </cell>
        </row>
        <row r="237">
          <cell r="C237">
            <v>0</v>
          </cell>
          <cell r="D237">
            <v>0</v>
          </cell>
          <cell r="E237" t="str">
            <v xml:space="preserve">   Deudores comerciales y otras cuentas por cobrar</v>
          </cell>
        </row>
        <row r="238">
          <cell r="C238">
            <v>419146.09</v>
          </cell>
          <cell r="D238">
            <v>599637.59</v>
          </cell>
          <cell r="E238" t="str">
            <v/>
          </cell>
        </row>
        <row r="239">
          <cell r="C239">
            <v>419146.09</v>
          </cell>
          <cell r="D239">
            <v>599637.59</v>
          </cell>
          <cell r="E239" t="str">
            <v xml:space="preserve">   Deudores comerciales y otras cuentas por cobrar</v>
          </cell>
        </row>
        <row r="240">
          <cell r="C240">
            <v>0</v>
          </cell>
          <cell r="D240">
            <v>0</v>
          </cell>
          <cell r="E240" t="str">
            <v xml:space="preserve">   Deudores comerciales y otras cuentas por cobrar</v>
          </cell>
        </row>
        <row r="241">
          <cell r="C241">
            <v>0</v>
          </cell>
          <cell r="D241">
            <v>0</v>
          </cell>
          <cell r="E241" t="str">
            <v/>
          </cell>
        </row>
        <row r="242">
          <cell r="C242">
            <v>0</v>
          </cell>
          <cell r="D242">
            <v>0</v>
          </cell>
          <cell r="E242" t="str">
            <v xml:space="preserve">   Deudores comerciales y otras cuentas por cobrar</v>
          </cell>
        </row>
        <row r="243">
          <cell r="C243">
            <v>0</v>
          </cell>
          <cell r="D243">
            <v>0</v>
          </cell>
          <cell r="E243" t="str">
            <v xml:space="preserve">   Deudores comerciales y otras cuentas por cobrar</v>
          </cell>
        </row>
        <row r="244">
          <cell r="C244">
            <v>0</v>
          </cell>
          <cell r="D244">
            <v>0</v>
          </cell>
          <cell r="E244" t="str">
            <v xml:space="preserve">   Deudores comerciales y otras cuentas por cobrar</v>
          </cell>
        </row>
        <row r="245">
          <cell r="C245">
            <v>3761045.61</v>
          </cell>
          <cell r="D245">
            <v>4894051</v>
          </cell>
          <cell r="E245" t="str">
            <v/>
          </cell>
        </row>
        <row r="246">
          <cell r="C246">
            <v>3733795.35</v>
          </cell>
          <cell r="D246">
            <v>4181124.69</v>
          </cell>
          <cell r="E246" t="str">
            <v/>
          </cell>
        </row>
        <row r="247">
          <cell r="C247">
            <v>3177713.62</v>
          </cell>
          <cell r="D247">
            <v>3734956.66</v>
          </cell>
          <cell r="E247" t="str">
            <v xml:space="preserve">   Inventarios</v>
          </cell>
        </row>
        <row r="248">
          <cell r="C248">
            <v>219832.82</v>
          </cell>
          <cell r="D248">
            <v>170945.78</v>
          </cell>
          <cell r="E248" t="str">
            <v xml:space="preserve">   Inventarios</v>
          </cell>
        </row>
        <row r="249">
          <cell r="C249">
            <v>336248.91</v>
          </cell>
          <cell r="D249">
            <v>275222.25</v>
          </cell>
          <cell r="E249" t="str">
            <v xml:space="preserve">   Inventarios</v>
          </cell>
        </row>
        <row r="250">
          <cell r="C250">
            <v>0</v>
          </cell>
          <cell r="D250">
            <v>0</v>
          </cell>
          <cell r="E250" t="str">
            <v xml:space="preserve">   Inventarios</v>
          </cell>
        </row>
        <row r="251">
          <cell r="C251">
            <v>0</v>
          </cell>
          <cell r="D251">
            <v>0</v>
          </cell>
          <cell r="E251" t="str">
            <v xml:space="preserve">   Inventarios</v>
          </cell>
        </row>
        <row r="252">
          <cell r="C252">
            <v>0</v>
          </cell>
          <cell r="D252">
            <v>0</v>
          </cell>
          <cell r="E252" t="str">
            <v xml:space="preserve">   Inventarios</v>
          </cell>
        </row>
        <row r="253">
          <cell r="C253">
            <v>0</v>
          </cell>
          <cell r="D253">
            <v>0</v>
          </cell>
          <cell r="E253" t="str">
            <v/>
          </cell>
        </row>
        <row r="254">
          <cell r="C254">
            <v>0</v>
          </cell>
          <cell r="D254">
            <v>0</v>
          </cell>
          <cell r="E254" t="str">
            <v xml:space="preserve">   Inventarios</v>
          </cell>
        </row>
        <row r="255">
          <cell r="C255">
            <v>0</v>
          </cell>
          <cell r="D255">
            <v>0</v>
          </cell>
          <cell r="E255" t="str">
            <v xml:space="preserve">   Inventarios</v>
          </cell>
        </row>
        <row r="256">
          <cell r="C256">
            <v>0</v>
          </cell>
          <cell r="D256">
            <v>0</v>
          </cell>
          <cell r="E256" t="str">
            <v xml:space="preserve">   Inventarios</v>
          </cell>
        </row>
        <row r="257">
          <cell r="C257">
            <v>27250.26</v>
          </cell>
          <cell r="D257">
            <v>712926.31</v>
          </cell>
          <cell r="E257" t="str">
            <v/>
          </cell>
        </row>
        <row r="258">
          <cell r="C258">
            <v>0</v>
          </cell>
          <cell r="D258">
            <v>0</v>
          </cell>
          <cell r="E258" t="str">
            <v xml:space="preserve">   Inventarios</v>
          </cell>
        </row>
        <row r="259">
          <cell r="C259">
            <v>27250.26</v>
          </cell>
          <cell r="D259">
            <v>712926.31</v>
          </cell>
          <cell r="E259" t="str">
            <v xml:space="preserve">   Inventarios</v>
          </cell>
        </row>
        <row r="260">
          <cell r="C260">
            <v>0</v>
          </cell>
          <cell r="D260">
            <v>0</v>
          </cell>
          <cell r="E260" t="str">
            <v/>
          </cell>
        </row>
        <row r="261">
          <cell r="C261">
            <v>0</v>
          </cell>
          <cell r="D261">
            <v>0</v>
          </cell>
          <cell r="E261" t="str">
            <v xml:space="preserve">   Inventarios</v>
          </cell>
        </row>
        <row r="262">
          <cell r="C262">
            <v>0</v>
          </cell>
          <cell r="D262">
            <v>0</v>
          </cell>
          <cell r="E262" t="str">
            <v/>
          </cell>
        </row>
        <row r="263">
          <cell r="C263">
            <v>0</v>
          </cell>
          <cell r="D263">
            <v>0</v>
          </cell>
          <cell r="E263" t="str">
            <v xml:space="preserve">   Inventarios</v>
          </cell>
        </row>
        <row r="264">
          <cell r="C264">
            <v>0</v>
          </cell>
          <cell r="D264">
            <v>0</v>
          </cell>
          <cell r="E264" t="str">
            <v xml:space="preserve">   Inventarios</v>
          </cell>
        </row>
        <row r="265">
          <cell r="C265">
            <v>0</v>
          </cell>
          <cell r="D265">
            <v>0</v>
          </cell>
          <cell r="E265" t="str">
            <v xml:space="preserve">   Inventarios</v>
          </cell>
        </row>
        <row r="266">
          <cell r="C266">
            <v>0</v>
          </cell>
          <cell r="D266">
            <v>0</v>
          </cell>
          <cell r="E266" t="str">
            <v xml:space="preserve">   Inventarios</v>
          </cell>
        </row>
        <row r="267">
          <cell r="C267">
            <v>0</v>
          </cell>
          <cell r="D267">
            <v>0</v>
          </cell>
          <cell r="E267" t="str">
            <v xml:space="preserve">   Inventarios</v>
          </cell>
        </row>
        <row r="268">
          <cell r="C268">
            <v>6978040</v>
          </cell>
          <cell r="D268">
            <v>4116442.73</v>
          </cell>
          <cell r="E268" t="str">
            <v/>
          </cell>
        </row>
        <row r="269">
          <cell r="C269">
            <v>23451.43</v>
          </cell>
          <cell r="D269">
            <v>22333.56</v>
          </cell>
          <cell r="E269" t="str">
            <v xml:space="preserve">   Otros activos</v>
          </cell>
        </row>
        <row r="270">
          <cell r="C270">
            <v>0</v>
          </cell>
          <cell r="D270">
            <v>0</v>
          </cell>
          <cell r="E270" t="str">
            <v xml:space="preserve">   Otros activos</v>
          </cell>
        </row>
        <row r="271">
          <cell r="C271">
            <v>246887.73</v>
          </cell>
          <cell r="D271">
            <v>289809.49</v>
          </cell>
          <cell r="E271" t="str">
            <v/>
          </cell>
        </row>
        <row r="272">
          <cell r="C272">
            <v>128371.47</v>
          </cell>
          <cell r="D272">
            <v>169841.06</v>
          </cell>
          <cell r="E272" t="str">
            <v xml:space="preserve">   Otros activos</v>
          </cell>
        </row>
        <row r="273">
          <cell r="C273">
            <v>38131.43</v>
          </cell>
          <cell r="D273">
            <v>35133.39</v>
          </cell>
          <cell r="E273" t="str">
            <v xml:space="preserve">   Otros activos</v>
          </cell>
        </row>
        <row r="274">
          <cell r="C274">
            <v>6535.66</v>
          </cell>
          <cell r="D274">
            <v>3037.5</v>
          </cell>
          <cell r="E274" t="str">
            <v xml:space="preserve">   Otros activos</v>
          </cell>
        </row>
        <row r="275">
          <cell r="C275">
            <v>70832.710000000006</v>
          </cell>
          <cell r="D275">
            <v>80785.039999999994</v>
          </cell>
          <cell r="E275" t="str">
            <v xml:space="preserve">   Otros activos</v>
          </cell>
        </row>
        <row r="276">
          <cell r="C276">
            <v>3016.46</v>
          </cell>
          <cell r="D276">
            <v>1012.5</v>
          </cell>
          <cell r="E276" t="str">
            <v xml:space="preserve">   Otros activos</v>
          </cell>
        </row>
        <row r="277">
          <cell r="C277">
            <v>0</v>
          </cell>
          <cell r="D277">
            <v>0</v>
          </cell>
          <cell r="E277" t="str">
            <v xml:space="preserve">   Otros activos</v>
          </cell>
        </row>
        <row r="278">
          <cell r="C278">
            <v>443108.15</v>
          </cell>
          <cell r="D278">
            <v>518721.54</v>
          </cell>
          <cell r="E278" t="str">
            <v/>
          </cell>
        </row>
        <row r="279">
          <cell r="C279">
            <v>14110.92</v>
          </cell>
          <cell r="D279">
            <v>14316.95</v>
          </cell>
          <cell r="E279" t="str">
            <v xml:space="preserve">   Otros activos</v>
          </cell>
        </row>
        <row r="280">
          <cell r="C280">
            <v>428997.23</v>
          </cell>
          <cell r="D280">
            <v>504404.59</v>
          </cell>
          <cell r="E280" t="str">
            <v xml:space="preserve">   Otros activos</v>
          </cell>
        </row>
        <row r="281">
          <cell r="C281">
            <v>5274.78</v>
          </cell>
          <cell r="D281">
            <v>2294.17</v>
          </cell>
          <cell r="E281" t="str">
            <v xml:space="preserve">   Otros activos</v>
          </cell>
        </row>
        <row r="282">
          <cell r="C282">
            <v>0</v>
          </cell>
          <cell r="D282">
            <v>0</v>
          </cell>
        </row>
        <row r="283">
          <cell r="C283">
            <v>396989.39</v>
          </cell>
          <cell r="D283">
            <v>254889.54</v>
          </cell>
          <cell r="E283" t="str">
            <v/>
          </cell>
        </row>
        <row r="284">
          <cell r="C284">
            <v>4362.07</v>
          </cell>
          <cell r="D284">
            <v>0</v>
          </cell>
          <cell r="E284" t="str">
            <v xml:space="preserve">   Deudores comerciales y otras cuentas por cobrar</v>
          </cell>
        </row>
        <row r="285">
          <cell r="C285">
            <v>0</v>
          </cell>
          <cell r="D285">
            <v>0</v>
          </cell>
          <cell r="E285" t="str">
            <v xml:space="preserve">   Deudores comerciales y otras cuentas por cobrar</v>
          </cell>
        </row>
        <row r="286">
          <cell r="C286">
            <v>0</v>
          </cell>
          <cell r="D286">
            <v>0</v>
          </cell>
          <cell r="E286" t="str">
            <v xml:space="preserve">   Deudores comerciales y otras cuentas por cobrar</v>
          </cell>
        </row>
        <row r="287">
          <cell r="C287">
            <v>14055.91</v>
          </cell>
          <cell r="D287">
            <v>9901.94</v>
          </cell>
          <cell r="E287" t="str">
            <v xml:space="preserve">   Deudores comerciales y otras cuentas por cobrar</v>
          </cell>
        </row>
        <row r="288">
          <cell r="C288">
            <v>6122.75</v>
          </cell>
          <cell r="D288">
            <v>20201.740000000002</v>
          </cell>
          <cell r="E288" t="str">
            <v xml:space="preserve">   Otros activos</v>
          </cell>
        </row>
        <row r="289">
          <cell r="C289">
            <v>275583.89</v>
          </cell>
          <cell r="D289">
            <v>130182.49</v>
          </cell>
          <cell r="E289" t="str">
            <v xml:space="preserve">   Otros activos</v>
          </cell>
        </row>
        <row r="290">
          <cell r="C290">
            <v>0</v>
          </cell>
          <cell r="D290">
            <v>0</v>
          </cell>
          <cell r="E290" t="str">
            <v xml:space="preserve">   Deudores comerciales y otras cuentas por cobrar</v>
          </cell>
        </row>
        <row r="291">
          <cell r="C291">
            <v>5291.14</v>
          </cell>
          <cell r="D291">
            <v>7020.73</v>
          </cell>
          <cell r="E291" t="str">
            <v xml:space="preserve">   Deudores comerciales y otras cuentas por cobrar</v>
          </cell>
        </row>
        <row r="292">
          <cell r="C292">
            <v>91573.63</v>
          </cell>
          <cell r="D292">
            <v>87582.64</v>
          </cell>
          <cell r="E292" t="str">
            <v xml:space="preserve">   Deudores comerciales y otras cuentas por cobrar</v>
          </cell>
        </row>
        <row r="293">
          <cell r="C293">
            <v>0</v>
          </cell>
          <cell r="D293">
            <v>0</v>
          </cell>
          <cell r="E293" t="str">
            <v xml:space="preserve">   Deudores comerciales y otras cuentas por cobrar</v>
          </cell>
        </row>
        <row r="294">
          <cell r="C294">
            <v>5812361.25</v>
          </cell>
          <cell r="D294">
            <v>3013363.81</v>
          </cell>
          <cell r="E294" t="str">
            <v/>
          </cell>
        </row>
        <row r="295">
          <cell r="C295">
            <v>3809261.32</v>
          </cell>
          <cell r="D295">
            <v>2967433.96</v>
          </cell>
          <cell r="E295" t="str">
            <v xml:space="preserve">   Deudores comerciales y otras cuentas por cobrar</v>
          </cell>
        </row>
        <row r="296">
          <cell r="C296">
            <v>1973078.56</v>
          </cell>
          <cell r="D296">
            <v>0</v>
          </cell>
          <cell r="E296" t="str">
            <v xml:space="preserve">   Remanente de impuesto sobre la renta </v>
          </cell>
        </row>
        <row r="297">
          <cell r="C297">
            <v>30021.37</v>
          </cell>
          <cell r="D297">
            <v>45929.85</v>
          </cell>
          <cell r="E297" t="str">
            <v xml:space="preserve">   Deudores comerciales y otras cuentas por cobrar</v>
          </cell>
        </row>
        <row r="298">
          <cell r="C298">
            <v>49967.27</v>
          </cell>
          <cell r="D298">
            <v>15030.62</v>
          </cell>
          <cell r="E298" t="str">
            <v/>
          </cell>
        </row>
        <row r="299">
          <cell r="C299">
            <v>0</v>
          </cell>
          <cell r="D299">
            <v>0</v>
          </cell>
          <cell r="E299" t="str">
            <v xml:space="preserve">   Deudores comerciales y otras cuentas por cobrar</v>
          </cell>
        </row>
        <row r="300">
          <cell r="C300">
            <v>8775.81</v>
          </cell>
          <cell r="D300">
            <v>8109.95</v>
          </cell>
          <cell r="E300" t="str">
            <v xml:space="preserve">   Deudores comerciales y otras cuentas por cobrar</v>
          </cell>
        </row>
        <row r="301">
          <cell r="C301">
            <v>41191.46</v>
          </cell>
          <cell r="D301">
            <v>6920.67</v>
          </cell>
          <cell r="E301" t="str">
            <v/>
          </cell>
        </row>
        <row r="302">
          <cell r="C302">
            <v>6986.42</v>
          </cell>
          <cell r="D302">
            <v>1346.01</v>
          </cell>
          <cell r="E302" t="str">
            <v xml:space="preserve">   Otros activos</v>
          </cell>
        </row>
        <row r="303">
          <cell r="C303">
            <v>34205.040000000001</v>
          </cell>
          <cell r="D303">
            <v>5574.66</v>
          </cell>
          <cell r="E303" t="str">
            <v xml:space="preserve">   Otros activos</v>
          </cell>
        </row>
        <row r="304">
          <cell r="C304">
            <v>0</v>
          </cell>
          <cell r="D304">
            <v>0</v>
          </cell>
          <cell r="E304" t="str">
            <v xml:space="preserve">   Otros activos</v>
          </cell>
        </row>
        <row r="305">
          <cell r="C305">
            <v>144144091.83000001</v>
          </cell>
          <cell r="D305">
            <v>116776697.75</v>
          </cell>
          <cell r="E305" t="str">
            <v/>
          </cell>
        </row>
        <row r="306">
          <cell r="C306">
            <v>132294425.65000001</v>
          </cell>
          <cell r="D306">
            <v>106048878.63</v>
          </cell>
          <cell r="E306" t="str">
            <v/>
          </cell>
        </row>
        <row r="307">
          <cell r="C307">
            <v>149398029.86000001</v>
          </cell>
          <cell r="D307">
            <v>153506147.65000001</v>
          </cell>
          <cell r="E307" t="str">
            <v/>
          </cell>
        </row>
        <row r="308">
          <cell r="C308">
            <v>120731708.73</v>
          </cell>
          <cell r="D308">
            <v>123783735</v>
          </cell>
          <cell r="E308" t="str">
            <v/>
          </cell>
        </row>
        <row r="309">
          <cell r="C309">
            <v>0</v>
          </cell>
          <cell r="D309">
            <v>0</v>
          </cell>
          <cell r="E309" t="str">
            <v xml:space="preserve">   Propiedades, planta y equipo, neto</v>
          </cell>
        </row>
        <row r="310">
          <cell r="C310">
            <v>0</v>
          </cell>
          <cell r="D310">
            <v>0</v>
          </cell>
          <cell r="E310" t="str">
            <v xml:space="preserve">   Propiedades, planta y equipo, neto</v>
          </cell>
        </row>
        <row r="311">
          <cell r="C311">
            <v>0</v>
          </cell>
          <cell r="D311">
            <v>0</v>
          </cell>
          <cell r="E311" t="str">
            <v xml:space="preserve">   Propiedades, planta y equipo, neto</v>
          </cell>
        </row>
        <row r="312">
          <cell r="C312">
            <v>0</v>
          </cell>
          <cell r="D312">
            <v>0</v>
          </cell>
          <cell r="E312" t="str">
            <v xml:space="preserve">   Propiedades, planta y equipo, neto</v>
          </cell>
        </row>
        <row r="313">
          <cell r="C313">
            <v>0</v>
          </cell>
          <cell r="D313">
            <v>0</v>
          </cell>
          <cell r="E313" t="str">
            <v xml:space="preserve">   Propiedades, planta y equipo, neto</v>
          </cell>
        </row>
        <row r="314">
          <cell r="C314">
            <v>120731708.73</v>
          </cell>
          <cell r="D314">
            <v>123783735</v>
          </cell>
          <cell r="E314" t="str">
            <v/>
          </cell>
        </row>
        <row r="315">
          <cell r="C315">
            <v>3452160.72</v>
          </cell>
          <cell r="D315">
            <v>3459232.2</v>
          </cell>
          <cell r="E315" t="str">
            <v xml:space="preserve">   Propiedades, planta y equipo, neto</v>
          </cell>
        </row>
        <row r="316">
          <cell r="C316">
            <v>15578796.33</v>
          </cell>
          <cell r="D316">
            <v>15586052.5</v>
          </cell>
          <cell r="E316" t="str">
            <v xml:space="preserve">   Propiedades, planta y equipo, neto</v>
          </cell>
        </row>
        <row r="317">
          <cell r="C317">
            <v>46939743.689999998</v>
          </cell>
          <cell r="D317">
            <v>48677542.240000002</v>
          </cell>
          <cell r="E317" t="str">
            <v xml:space="preserve">   Propiedades, planta y equipo, neto</v>
          </cell>
        </row>
        <row r="318">
          <cell r="C318">
            <v>29579595.140000001</v>
          </cell>
          <cell r="D318">
            <v>30285331.129999999</v>
          </cell>
          <cell r="E318" t="str">
            <v xml:space="preserve">   Propiedades, planta y equipo, neto</v>
          </cell>
        </row>
        <row r="319">
          <cell r="C319">
            <v>0</v>
          </cell>
          <cell r="D319">
            <v>0</v>
          </cell>
          <cell r="E319" t="str">
            <v xml:space="preserve">   Propiedades, planta y equipo, neto</v>
          </cell>
        </row>
        <row r="320">
          <cell r="C320">
            <v>0</v>
          </cell>
          <cell r="D320">
            <v>0</v>
          </cell>
          <cell r="E320" t="str">
            <v xml:space="preserve">   Propiedades, planta y equipo, neto</v>
          </cell>
        </row>
        <row r="321">
          <cell r="C321">
            <v>13081455.25</v>
          </cell>
          <cell r="D321">
            <v>13417683.460000001</v>
          </cell>
          <cell r="E321" t="str">
            <v xml:space="preserve">   Propiedades, planta y equipo, neto</v>
          </cell>
        </row>
        <row r="322">
          <cell r="C322">
            <v>0</v>
          </cell>
          <cell r="D322">
            <v>0</v>
          </cell>
          <cell r="E322" t="str">
            <v xml:space="preserve">   Propiedades, planta y equipo, neto</v>
          </cell>
        </row>
        <row r="323">
          <cell r="C323">
            <v>5844261.0800000001</v>
          </cell>
          <cell r="D323">
            <v>5953636.0999999996</v>
          </cell>
          <cell r="E323" t="str">
            <v xml:space="preserve">   Propiedades, planta y equipo, neto</v>
          </cell>
        </row>
        <row r="324">
          <cell r="C324">
            <v>0</v>
          </cell>
          <cell r="D324">
            <v>0</v>
          </cell>
          <cell r="E324" t="str">
            <v xml:space="preserve">   Propiedades, planta y equipo, neto</v>
          </cell>
        </row>
        <row r="325">
          <cell r="C325">
            <v>11699.75</v>
          </cell>
          <cell r="D325">
            <v>11699.75</v>
          </cell>
          <cell r="E325" t="str">
            <v xml:space="preserve">   Propiedades, planta y equipo, neto</v>
          </cell>
        </row>
        <row r="326">
          <cell r="C326">
            <v>117352.43</v>
          </cell>
          <cell r="D326">
            <v>117352.43</v>
          </cell>
          <cell r="E326" t="str">
            <v xml:space="preserve">   Propiedades, planta y equipo, neto</v>
          </cell>
        </row>
        <row r="327">
          <cell r="C327">
            <v>881824.42</v>
          </cell>
          <cell r="D327">
            <v>917966.53</v>
          </cell>
          <cell r="E327" t="str">
            <v xml:space="preserve">   Propiedades, planta y equipo, neto</v>
          </cell>
        </row>
        <row r="328">
          <cell r="C328">
            <v>2648220.16</v>
          </cell>
          <cell r="D328">
            <v>2757174.3</v>
          </cell>
          <cell r="E328" t="str">
            <v xml:space="preserve">   Propiedades, planta y equipo, neto</v>
          </cell>
        </row>
        <row r="329">
          <cell r="C329">
            <v>1416822.48</v>
          </cell>
          <cell r="D329">
            <v>1420848.82</v>
          </cell>
          <cell r="E329" t="str">
            <v xml:space="preserve">   Propiedades, planta y equipo, neto</v>
          </cell>
        </row>
        <row r="330">
          <cell r="C330">
            <v>1178289.78</v>
          </cell>
          <cell r="D330">
            <v>1177728.04</v>
          </cell>
          <cell r="E330" t="str">
            <v xml:space="preserve">   Propiedades, planta y equipo, neto</v>
          </cell>
        </row>
        <row r="331">
          <cell r="C331">
            <v>0</v>
          </cell>
          <cell r="D331">
            <v>0</v>
          </cell>
          <cell r="E331" t="str">
            <v xml:space="preserve">   Propiedades, planta y equipo, neto</v>
          </cell>
        </row>
        <row r="332">
          <cell r="C332">
            <v>1487.5</v>
          </cell>
          <cell r="D332">
            <v>1487.5</v>
          </cell>
          <cell r="E332" t="str">
            <v xml:space="preserve">   Propiedades, planta y equipo, neto</v>
          </cell>
        </row>
        <row r="333">
          <cell r="C333">
            <v>28666321.129999999</v>
          </cell>
          <cell r="D333">
            <v>29722412.649999999</v>
          </cell>
          <cell r="E333" t="str">
            <v/>
          </cell>
        </row>
        <row r="334">
          <cell r="C334">
            <v>0</v>
          </cell>
          <cell r="D334">
            <v>0</v>
          </cell>
          <cell r="E334" t="str">
            <v xml:space="preserve">   Propiedades, planta y equipo, neto</v>
          </cell>
        </row>
        <row r="335">
          <cell r="C335">
            <v>0</v>
          </cell>
          <cell r="D335">
            <v>0</v>
          </cell>
          <cell r="E335" t="str">
            <v xml:space="preserve">   Propiedades, planta y equipo, neto</v>
          </cell>
        </row>
        <row r="336">
          <cell r="C336">
            <v>0</v>
          </cell>
          <cell r="D336">
            <v>0</v>
          </cell>
          <cell r="E336" t="str">
            <v xml:space="preserve">   Propiedades, planta y equipo, neto</v>
          </cell>
        </row>
        <row r="337">
          <cell r="C337">
            <v>0</v>
          </cell>
          <cell r="D337">
            <v>0</v>
          </cell>
          <cell r="E337" t="str">
            <v xml:space="preserve">   Propiedades, planta y equipo, neto</v>
          </cell>
        </row>
        <row r="338">
          <cell r="C338">
            <v>0</v>
          </cell>
          <cell r="D338">
            <v>0</v>
          </cell>
          <cell r="E338" t="str">
            <v xml:space="preserve">   Propiedades, planta y equipo, neto</v>
          </cell>
        </row>
        <row r="339">
          <cell r="C339">
            <v>28666321.129999999</v>
          </cell>
          <cell r="D339">
            <v>29722412.649999999</v>
          </cell>
          <cell r="E339" t="str">
            <v/>
          </cell>
        </row>
        <row r="340">
          <cell r="C340">
            <v>5954434.0300000003</v>
          </cell>
          <cell r="D340">
            <v>5940555.3499999996</v>
          </cell>
          <cell r="E340" t="str">
            <v xml:space="preserve">   Propiedades, planta y equipo, neto</v>
          </cell>
        </row>
        <row r="341">
          <cell r="C341">
            <v>1647453.09</v>
          </cell>
          <cell r="D341">
            <v>1724418.54</v>
          </cell>
          <cell r="E341" t="str">
            <v xml:space="preserve">   Propiedades, planta y equipo, neto</v>
          </cell>
        </row>
        <row r="342">
          <cell r="C342">
            <v>4274454.66</v>
          </cell>
          <cell r="D342">
            <v>4274454.66</v>
          </cell>
          <cell r="E342" t="str">
            <v xml:space="preserve">   Propiedades, planta y equipo, neto</v>
          </cell>
        </row>
        <row r="343">
          <cell r="C343">
            <v>22857.14</v>
          </cell>
          <cell r="D343">
            <v>22857.14</v>
          </cell>
          <cell r="E343" t="str">
            <v xml:space="preserve">   Propiedades, planta y equipo, neto</v>
          </cell>
        </row>
        <row r="344">
          <cell r="C344">
            <v>1583595.63</v>
          </cell>
          <cell r="D344">
            <v>1774316.68</v>
          </cell>
          <cell r="E344" t="str">
            <v xml:space="preserve">   Propiedades, planta y equipo, neto</v>
          </cell>
        </row>
        <row r="345">
          <cell r="C345">
            <v>169452.65</v>
          </cell>
          <cell r="D345">
            <v>163296.13</v>
          </cell>
          <cell r="E345" t="str">
            <v xml:space="preserve">   Propiedades, planta y equipo, neto</v>
          </cell>
        </row>
        <row r="346">
          <cell r="C346">
            <v>233913.54</v>
          </cell>
          <cell r="D346">
            <v>233913.54</v>
          </cell>
          <cell r="E346" t="str">
            <v xml:space="preserve">   Propiedades, planta y equipo, neto</v>
          </cell>
        </row>
        <row r="347">
          <cell r="C347">
            <v>3431316.52</v>
          </cell>
          <cell r="D347">
            <v>3586999.84</v>
          </cell>
          <cell r="E347" t="str">
            <v xml:space="preserve">   Propiedades, planta y equipo, neto</v>
          </cell>
        </row>
        <row r="348">
          <cell r="C348">
            <v>5376702.7000000002</v>
          </cell>
          <cell r="D348">
            <v>5307470.5199999996</v>
          </cell>
          <cell r="E348" t="str">
            <v xml:space="preserve">   Propiedades, planta y equipo, neto</v>
          </cell>
        </row>
        <row r="349">
          <cell r="C349">
            <v>5972141.1699999999</v>
          </cell>
          <cell r="D349">
            <v>6694130.25</v>
          </cell>
          <cell r="E349" t="str">
            <v xml:space="preserve">   Propiedades, planta y equipo, neto</v>
          </cell>
        </row>
        <row r="350">
          <cell r="C350">
            <v>0</v>
          </cell>
          <cell r="D350">
            <v>0</v>
          </cell>
          <cell r="E350" t="str">
            <v/>
          </cell>
        </row>
        <row r="351">
          <cell r="C351">
            <v>0</v>
          </cell>
          <cell r="D351">
            <v>0</v>
          </cell>
          <cell r="E351" t="str">
            <v xml:space="preserve">   Propiedades, planta y equipo, neto</v>
          </cell>
        </row>
        <row r="352">
          <cell r="C352">
            <v>0</v>
          </cell>
          <cell r="D352">
            <v>0</v>
          </cell>
          <cell r="E352" t="str">
            <v xml:space="preserve">   Propiedades, planta y equipo, neto</v>
          </cell>
        </row>
        <row r="353">
          <cell r="C353">
            <v>0</v>
          </cell>
          <cell r="D353">
            <v>0</v>
          </cell>
          <cell r="E353" t="str">
            <v xml:space="preserve">   Propiedades, planta y equipo, neto</v>
          </cell>
        </row>
        <row r="354">
          <cell r="C354">
            <v>0</v>
          </cell>
          <cell r="D354">
            <v>0</v>
          </cell>
          <cell r="E354" t="str">
            <v xml:space="preserve">   Propiedades, planta y equipo, neto</v>
          </cell>
        </row>
        <row r="355">
          <cell r="C355">
            <v>0</v>
          </cell>
          <cell r="D355">
            <v>0</v>
          </cell>
          <cell r="E355" t="str">
            <v xml:space="preserve">   Propiedades, planta y equipo, neto</v>
          </cell>
        </row>
        <row r="356">
          <cell r="C356">
            <v>0</v>
          </cell>
          <cell r="D356">
            <v>0</v>
          </cell>
          <cell r="E356" t="str">
            <v xml:space="preserve">   Propiedades, planta y equipo, neto</v>
          </cell>
        </row>
        <row r="357">
          <cell r="C357">
            <v>0</v>
          </cell>
          <cell r="D357">
            <v>0</v>
          </cell>
          <cell r="E357" t="str">
            <v/>
          </cell>
        </row>
        <row r="358">
          <cell r="C358">
            <v>0</v>
          </cell>
          <cell r="D358">
            <v>0</v>
          </cell>
          <cell r="E358" t="str">
            <v xml:space="preserve">   Propiedades, planta y equipo, neto</v>
          </cell>
        </row>
        <row r="359">
          <cell r="C359">
            <v>0</v>
          </cell>
          <cell r="D359">
            <v>0</v>
          </cell>
          <cell r="E359" t="str">
            <v xml:space="preserve">   Propiedades, planta y equipo, neto</v>
          </cell>
        </row>
        <row r="360">
          <cell r="C360">
            <v>0</v>
          </cell>
          <cell r="D360">
            <v>0</v>
          </cell>
          <cell r="E360" t="str">
            <v xml:space="preserve">   Propiedades, planta y equipo, neto</v>
          </cell>
        </row>
        <row r="361">
          <cell r="C361">
            <v>0</v>
          </cell>
          <cell r="D361">
            <v>0</v>
          </cell>
          <cell r="E361" t="str">
            <v xml:space="preserve">   Propiedades, planta y equipo, neto</v>
          </cell>
        </row>
        <row r="362">
          <cell r="C362">
            <v>0</v>
          </cell>
          <cell r="D362">
            <v>0</v>
          </cell>
          <cell r="E362" t="str">
            <v xml:space="preserve">   Propiedades, planta y equipo, neto</v>
          </cell>
        </row>
        <row r="363">
          <cell r="C363">
            <v>0</v>
          </cell>
          <cell r="D363">
            <v>0</v>
          </cell>
          <cell r="E363" t="str">
            <v xml:space="preserve">   Propiedades, planta y equipo, neto</v>
          </cell>
        </row>
        <row r="364">
          <cell r="C364">
            <v>-59789112.649999999</v>
          </cell>
          <cell r="D364">
            <v>-64643305.350000001</v>
          </cell>
          <cell r="E364" t="str">
            <v/>
          </cell>
        </row>
        <row r="365">
          <cell r="C365">
            <v>-41701344.009999998</v>
          </cell>
          <cell r="D365">
            <v>-45179608.960000001</v>
          </cell>
          <cell r="E365" t="str">
            <v/>
          </cell>
        </row>
        <row r="366">
          <cell r="C366">
            <v>0</v>
          </cell>
          <cell r="D366">
            <v>0</v>
          </cell>
          <cell r="E366" t="str">
            <v xml:space="preserve">   Propiedades, planta y equipo, neto</v>
          </cell>
        </row>
        <row r="367">
          <cell r="C367">
            <v>0</v>
          </cell>
          <cell r="D367">
            <v>0</v>
          </cell>
          <cell r="E367" t="str">
            <v xml:space="preserve">   Propiedades, planta y equipo, neto</v>
          </cell>
        </row>
        <row r="368">
          <cell r="C368">
            <v>0</v>
          </cell>
          <cell r="D368">
            <v>0</v>
          </cell>
          <cell r="E368" t="str">
            <v xml:space="preserve">   Propiedades, planta y equipo, neto</v>
          </cell>
        </row>
        <row r="369">
          <cell r="C369">
            <v>0</v>
          </cell>
          <cell r="D369">
            <v>0</v>
          </cell>
          <cell r="E369" t="str">
            <v xml:space="preserve">   Propiedades, planta y equipo, neto</v>
          </cell>
        </row>
        <row r="370">
          <cell r="C370">
            <v>0</v>
          </cell>
          <cell r="D370">
            <v>0</v>
          </cell>
          <cell r="E370" t="str">
            <v xml:space="preserve">   Propiedades, planta y equipo, neto</v>
          </cell>
        </row>
        <row r="371">
          <cell r="C371">
            <v>-41701344.009999998</v>
          </cell>
          <cell r="D371">
            <v>-45179608.960000001</v>
          </cell>
          <cell r="E371" t="str">
            <v/>
          </cell>
        </row>
        <row r="372">
          <cell r="C372">
            <v>-1259052.01</v>
          </cell>
          <cell r="D372">
            <v>-1354151.98</v>
          </cell>
          <cell r="E372" t="str">
            <v xml:space="preserve">   Propiedades, planta y equipo, neto</v>
          </cell>
        </row>
        <row r="373">
          <cell r="C373">
            <v>-6142244.9800000004</v>
          </cell>
          <cell r="D373">
            <v>-6553552.0700000003</v>
          </cell>
          <cell r="E373" t="str">
            <v xml:space="preserve">   Propiedades, planta y equipo, neto</v>
          </cell>
        </row>
        <row r="374">
          <cell r="C374">
            <v>-13923672.82</v>
          </cell>
          <cell r="D374">
            <v>-15169891.43</v>
          </cell>
          <cell r="E374" t="str">
            <v xml:space="preserve">   Propiedades, planta y equipo, neto</v>
          </cell>
        </row>
        <row r="375">
          <cell r="C375">
            <v>-11180049.24</v>
          </cell>
          <cell r="D375">
            <v>-11935893.710000001</v>
          </cell>
          <cell r="E375" t="str">
            <v xml:space="preserve">   Propiedades, planta y equipo, neto</v>
          </cell>
        </row>
        <row r="376">
          <cell r="C376">
            <v>0</v>
          </cell>
          <cell r="D376">
            <v>0</v>
          </cell>
          <cell r="E376" t="str">
            <v xml:space="preserve">   Propiedades, planta y equipo, neto</v>
          </cell>
        </row>
        <row r="377">
          <cell r="C377">
            <v>0</v>
          </cell>
          <cell r="D377">
            <v>0</v>
          </cell>
          <cell r="E377" t="str">
            <v xml:space="preserve">   Propiedades, planta y equipo, neto</v>
          </cell>
        </row>
        <row r="378">
          <cell r="C378">
            <v>-3883032.08</v>
          </cell>
          <cell r="D378">
            <v>-4228541.37</v>
          </cell>
          <cell r="E378" t="str">
            <v xml:space="preserve">   Propiedades, planta y equipo, neto</v>
          </cell>
        </row>
        <row r="379">
          <cell r="C379">
            <v>0</v>
          </cell>
          <cell r="D379">
            <v>0</v>
          </cell>
          <cell r="E379" t="str">
            <v xml:space="preserve">   Propiedades, planta y equipo, neto</v>
          </cell>
        </row>
        <row r="380">
          <cell r="C380">
            <v>-3137837.37</v>
          </cell>
          <cell r="D380">
            <v>-3302288.03</v>
          </cell>
          <cell r="E380" t="str">
            <v xml:space="preserve">   Propiedades, planta y equipo, neto</v>
          </cell>
        </row>
        <row r="381">
          <cell r="C381">
            <v>0</v>
          </cell>
          <cell r="D381">
            <v>0</v>
          </cell>
          <cell r="E381" t="str">
            <v xml:space="preserve">   Propiedades, planta y equipo, neto</v>
          </cell>
        </row>
        <row r="382">
          <cell r="C382">
            <v>-1151.56</v>
          </cell>
          <cell r="D382">
            <v>-1477</v>
          </cell>
          <cell r="E382" t="str">
            <v xml:space="preserve">   Propiedades, planta y equipo, neto</v>
          </cell>
        </row>
        <row r="383">
          <cell r="C383">
            <v>-58620.21</v>
          </cell>
          <cell r="D383">
            <v>-81831.97</v>
          </cell>
          <cell r="E383" t="str">
            <v xml:space="preserve">   Propiedades, planta y equipo, neto</v>
          </cell>
        </row>
        <row r="384">
          <cell r="C384">
            <v>-345513.1</v>
          </cell>
          <cell r="D384">
            <v>-365505.79</v>
          </cell>
          <cell r="E384" t="str">
            <v xml:space="preserve">   Propiedades, planta y equipo, neto</v>
          </cell>
        </row>
        <row r="385">
          <cell r="C385">
            <v>-948367.06</v>
          </cell>
          <cell r="D385">
            <v>-1149964.25</v>
          </cell>
          <cell r="E385" t="str">
            <v xml:space="preserve">   Propiedades, planta y equipo, neto</v>
          </cell>
        </row>
        <row r="386">
          <cell r="C386">
            <v>-415971.27</v>
          </cell>
          <cell r="D386">
            <v>-452403.06</v>
          </cell>
          <cell r="E386" t="str">
            <v xml:space="preserve">   Propiedades, planta y equipo, neto</v>
          </cell>
        </row>
        <row r="387">
          <cell r="C387">
            <v>-405830.24</v>
          </cell>
          <cell r="D387">
            <v>-583331.27</v>
          </cell>
          <cell r="E387" t="str">
            <v xml:space="preserve">   Propiedades, planta y equipo, neto</v>
          </cell>
        </row>
        <row r="388">
          <cell r="C388">
            <v>0</v>
          </cell>
          <cell r="D388">
            <v>0</v>
          </cell>
          <cell r="E388" t="str">
            <v xml:space="preserve">   Propiedades, planta y equipo, neto</v>
          </cell>
        </row>
        <row r="389">
          <cell r="C389">
            <v>-2.0699999999999998</v>
          </cell>
          <cell r="D389">
            <v>-777.03</v>
          </cell>
          <cell r="E389" t="str">
            <v xml:space="preserve">   Propiedades, planta y equipo, neto</v>
          </cell>
        </row>
        <row r="390">
          <cell r="C390">
            <v>-18087768.640000001</v>
          </cell>
          <cell r="D390">
            <v>-19463696.390000001</v>
          </cell>
          <cell r="E390" t="str">
            <v/>
          </cell>
        </row>
        <row r="391">
          <cell r="C391">
            <v>0</v>
          </cell>
          <cell r="D391">
            <v>0</v>
          </cell>
          <cell r="E391" t="str">
            <v xml:space="preserve">   Propiedades, planta y equipo, neto</v>
          </cell>
        </row>
        <row r="392">
          <cell r="C392">
            <v>0</v>
          </cell>
          <cell r="D392">
            <v>0</v>
          </cell>
          <cell r="E392" t="str">
            <v xml:space="preserve">   Propiedades, planta y equipo, neto</v>
          </cell>
        </row>
        <row r="393">
          <cell r="C393">
            <v>0</v>
          </cell>
          <cell r="D393">
            <v>0</v>
          </cell>
          <cell r="E393" t="str">
            <v xml:space="preserve">   Propiedades, planta y equipo, neto</v>
          </cell>
        </row>
        <row r="394">
          <cell r="C394">
            <v>0</v>
          </cell>
          <cell r="D394">
            <v>0</v>
          </cell>
          <cell r="E394" t="str">
            <v xml:space="preserve">   Propiedades, planta y equipo, neto</v>
          </cell>
        </row>
        <row r="395">
          <cell r="C395">
            <v>0</v>
          </cell>
          <cell r="D395">
            <v>0</v>
          </cell>
          <cell r="E395" t="str">
            <v xml:space="preserve">   Propiedades, planta y equipo, neto</v>
          </cell>
        </row>
        <row r="396">
          <cell r="C396">
            <v>-18087768.640000001</v>
          </cell>
          <cell r="D396">
            <v>-19463696.390000001</v>
          </cell>
          <cell r="E396" t="str">
            <v/>
          </cell>
        </row>
        <row r="397">
          <cell r="C397">
            <v>-2200603.89</v>
          </cell>
          <cell r="D397">
            <v>-2399682.52</v>
          </cell>
          <cell r="E397" t="str">
            <v xml:space="preserve">   Propiedades, planta y equipo, neto</v>
          </cell>
        </row>
        <row r="398">
          <cell r="C398">
            <v>-1209966.0900000001</v>
          </cell>
          <cell r="D398">
            <v>-1324162.75</v>
          </cell>
          <cell r="E398" t="str">
            <v xml:space="preserve">   Propiedades, planta y equipo, neto</v>
          </cell>
        </row>
        <row r="399">
          <cell r="C399">
            <v>-3739146.13</v>
          </cell>
          <cell r="D399">
            <v>-3940370.12</v>
          </cell>
          <cell r="E399" t="str">
            <v xml:space="preserve">   Propiedades, planta y equipo, neto</v>
          </cell>
        </row>
        <row r="400">
          <cell r="C400">
            <v>-22857.14</v>
          </cell>
          <cell r="D400">
            <v>-22857.14</v>
          </cell>
          <cell r="E400" t="str">
            <v xml:space="preserve">   Propiedades, planta y equipo, neto</v>
          </cell>
        </row>
        <row r="401">
          <cell r="C401">
            <v>-1267982.8400000001</v>
          </cell>
          <cell r="D401">
            <v>-1390577.31</v>
          </cell>
          <cell r="E401" t="str">
            <v xml:space="preserve">   Propiedades, planta y equipo, neto</v>
          </cell>
        </row>
        <row r="402">
          <cell r="C402">
            <v>-157411</v>
          </cell>
          <cell r="D402">
            <v>-153586.32</v>
          </cell>
          <cell r="E402" t="str">
            <v xml:space="preserve">   Propiedades, planta y equipo, neto</v>
          </cell>
        </row>
        <row r="403">
          <cell r="C403">
            <v>-232722.99</v>
          </cell>
          <cell r="D403">
            <v>-232953.39</v>
          </cell>
          <cell r="E403" t="str">
            <v xml:space="preserve">   Propiedades, planta y equipo, neto</v>
          </cell>
        </row>
        <row r="404">
          <cell r="C404">
            <v>-1775437.33</v>
          </cell>
          <cell r="D404">
            <v>-2063802.08</v>
          </cell>
          <cell r="E404" t="str">
            <v xml:space="preserve">   Propiedades, planta y equipo, neto</v>
          </cell>
        </row>
        <row r="405">
          <cell r="C405">
            <v>-4147466.83</v>
          </cell>
          <cell r="D405">
            <v>-4163973.89</v>
          </cell>
          <cell r="E405" t="str">
            <v xml:space="preserve">   Propiedades, planta y equipo, neto</v>
          </cell>
        </row>
        <row r="406">
          <cell r="C406">
            <v>-3334174.4</v>
          </cell>
          <cell r="D406">
            <v>-3771730.87</v>
          </cell>
          <cell r="E406" t="str">
            <v xml:space="preserve">   Propiedades, planta y equipo, neto</v>
          </cell>
        </row>
        <row r="407">
          <cell r="C407">
            <v>0</v>
          </cell>
          <cell r="D407">
            <v>0</v>
          </cell>
          <cell r="E407" t="str">
            <v/>
          </cell>
        </row>
        <row r="408">
          <cell r="C408">
            <v>0</v>
          </cell>
          <cell r="D408">
            <v>0</v>
          </cell>
          <cell r="E408" t="str">
            <v xml:space="preserve">   Propiedades, planta y equipo, neto</v>
          </cell>
        </row>
        <row r="409">
          <cell r="C409">
            <v>0</v>
          </cell>
          <cell r="D409">
            <v>0</v>
          </cell>
          <cell r="E409" t="str">
            <v xml:space="preserve">   Propiedades, planta y equipo, neto</v>
          </cell>
        </row>
        <row r="410">
          <cell r="C410">
            <v>0</v>
          </cell>
          <cell r="D410">
            <v>0</v>
          </cell>
          <cell r="E410" t="str">
            <v xml:space="preserve">   Propiedades, planta y equipo, neto</v>
          </cell>
        </row>
        <row r="411">
          <cell r="C411">
            <v>0</v>
          </cell>
          <cell r="D411">
            <v>0</v>
          </cell>
          <cell r="E411" t="str">
            <v xml:space="preserve">   Propiedades, planta y equipo, neto</v>
          </cell>
        </row>
        <row r="412">
          <cell r="C412">
            <v>0</v>
          </cell>
          <cell r="D412">
            <v>0</v>
          </cell>
          <cell r="E412" t="str">
            <v xml:space="preserve">   Propiedades, planta y equipo, neto</v>
          </cell>
        </row>
        <row r="413">
          <cell r="C413">
            <v>0</v>
          </cell>
          <cell r="D413">
            <v>0</v>
          </cell>
          <cell r="E413" t="str">
            <v xml:space="preserve">   Propiedades, planta y equipo, neto</v>
          </cell>
        </row>
        <row r="414">
          <cell r="C414">
            <v>0</v>
          </cell>
          <cell r="D414">
            <v>0</v>
          </cell>
          <cell r="E414" t="str">
            <v/>
          </cell>
        </row>
        <row r="415">
          <cell r="C415">
            <v>0</v>
          </cell>
          <cell r="D415">
            <v>0</v>
          </cell>
          <cell r="E415" t="str">
            <v xml:space="preserve">   Propiedades, planta y equipo, neto</v>
          </cell>
        </row>
        <row r="416">
          <cell r="C416">
            <v>0</v>
          </cell>
          <cell r="D416">
            <v>0</v>
          </cell>
          <cell r="E416" t="str">
            <v xml:space="preserve">   Propiedades, planta y equipo, neto</v>
          </cell>
        </row>
        <row r="417">
          <cell r="C417">
            <v>0</v>
          </cell>
          <cell r="D417">
            <v>0</v>
          </cell>
          <cell r="E417" t="str">
            <v xml:space="preserve">   Propiedades, planta y equipo, neto</v>
          </cell>
        </row>
        <row r="418">
          <cell r="C418">
            <v>0</v>
          </cell>
          <cell r="D418">
            <v>0</v>
          </cell>
          <cell r="E418" t="str">
            <v xml:space="preserve">   Propiedades, planta y equipo, neto</v>
          </cell>
        </row>
        <row r="419">
          <cell r="C419">
            <v>0</v>
          </cell>
          <cell r="D419">
            <v>0</v>
          </cell>
          <cell r="E419" t="str">
            <v xml:space="preserve">   Propiedades, planta y equipo, neto</v>
          </cell>
        </row>
        <row r="420">
          <cell r="C420">
            <v>0</v>
          </cell>
          <cell r="D420">
            <v>0</v>
          </cell>
          <cell r="E420" t="str">
            <v xml:space="preserve">   Propiedades, planta y equipo, neto</v>
          </cell>
        </row>
        <row r="421">
          <cell r="C421">
            <v>27515922.559999999</v>
          </cell>
          <cell r="D421">
            <v>0</v>
          </cell>
          <cell r="E421" t="str">
            <v/>
          </cell>
        </row>
        <row r="422">
          <cell r="C422">
            <v>16552272.76</v>
          </cell>
          <cell r="D422">
            <v>0</v>
          </cell>
          <cell r="E422" t="str">
            <v/>
          </cell>
        </row>
        <row r="423">
          <cell r="C423">
            <v>0</v>
          </cell>
          <cell r="D423">
            <v>0</v>
          </cell>
          <cell r="E423" t="str">
            <v/>
          </cell>
        </row>
        <row r="424">
          <cell r="C424">
            <v>0</v>
          </cell>
          <cell r="D424">
            <v>0</v>
          </cell>
          <cell r="E424" t="str">
            <v/>
          </cell>
        </row>
        <row r="425">
          <cell r="C425">
            <v>0</v>
          </cell>
          <cell r="D425">
            <v>0</v>
          </cell>
          <cell r="E425" t="str">
            <v/>
          </cell>
        </row>
        <row r="426">
          <cell r="C426">
            <v>0</v>
          </cell>
          <cell r="D426">
            <v>0</v>
          </cell>
          <cell r="E426" t="str">
            <v/>
          </cell>
        </row>
        <row r="427">
          <cell r="C427">
            <v>0</v>
          </cell>
          <cell r="D427">
            <v>0</v>
          </cell>
          <cell r="E427" t="str">
            <v/>
          </cell>
        </row>
        <row r="428">
          <cell r="C428">
            <v>16552272.76</v>
          </cell>
          <cell r="D428">
            <v>0</v>
          </cell>
          <cell r="E428" t="str">
            <v/>
          </cell>
        </row>
        <row r="429">
          <cell r="C429">
            <v>1730988.38</v>
          </cell>
          <cell r="D429">
            <v>0</v>
          </cell>
          <cell r="E429" t="str">
            <v xml:space="preserve">   Propiedades, planta y equipo, neto</v>
          </cell>
        </row>
        <row r="430">
          <cell r="C430">
            <v>2356410.67</v>
          </cell>
          <cell r="D430">
            <v>0</v>
          </cell>
          <cell r="E430" t="str">
            <v xml:space="preserve">   Propiedades, planta y equipo, neto</v>
          </cell>
        </row>
        <row r="431">
          <cell r="C431">
            <v>4874874.75</v>
          </cell>
          <cell r="D431">
            <v>0</v>
          </cell>
          <cell r="E431" t="str">
            <v xml:space="preserve">   Propiedades, planta y equipo, neto</v>
          </cell>
        </row>
        <row r="432">
          <cell r="C432">
            <v>5570988.1900000004</v>
          </cell>
          <cell r="D432">
            <v>0</v>
          </cell>
          <cell r="E432" t="str">
            <v xml:space="preserve">   Propiedades, planta y equipo, neto</v>
          </cell>
        </row>
        <row r="433">
          <cell r="C433">
            <v>0</v>
          </cell>
          <cell r="D433">
            <v>0</v>
          </cell>
          <cell r="E433" t="str">
            <v xml:space="preserve">   Propiedades, planta y equipo, neto</v>
          </cell>
        </row>
        <row r="434">
          <cell r="C434">
            <v>0</v>
          </cell>
          <cell r="D434">
            <v>0</v>
          </cell>
          <cell r="E434" t="str">
            <v xml:space="preserve">   Propiedades, planta y equipo, neto</v>
          </cell>
        </row>
        <row r="435">
          <cell r="C435">
            <v>1216414.6000000001</v>
          </cell>
          <cell r="D435">
            <v>0</v>
          </cell>
          <cell r="E435" t="str">
            <v xml:space="preserve">   Propiedades, planta y equipo, neto</v>
          </cell>
        </row>
        <row r="436">
          <cell r="C436">
            <v>0</v>
          </cell>
          <cell r="D436">
            <v>0</v>
          </cell>
          <cell r="E436" t="str">
            <v xml:space="preserve">   Propiedades, planta y equipo, neto</v>
          </cell>
        </row>
        <row r="437">
          <cell r="C437">
            <v>999.82</v>
          </cell>
          <cell r="D437">
            <v>0</v>
          </cell>
          <cell r="E437" t="str">
            <v xml:space="preserve">   Propiedades, planta y equipo, neto</v>
          </cell>
        </row>
        <row r="438">
          <cell r="C438">
            <v>0</v>
          </cell>
          <cell r="D438">
            <v>0</v>
          </cell>
          <cell r="E438" t="str">
            <v xml:space="preserve">   Propiedades, planta y equipo, neto</v>
          </cell>
        </row>
        <row r="439">
          <cell r="C439">
            <v>191.58</v>
          </cell>
          <cell r="D439">
            <v>0</v>
          </cell>
          <cell r="E439" t="str">
            <v xml:space="preserve">   Propiedades, planta y equipo, neto</v>
          </cell>
        </row>
        <row r="440">
          <cell r="C440">
            <v>31050.2</v>
          </cell>
          <cell r="D440">
            <v>0</v>
          </cell>
          <cell r="E440" t="str">
            <v xml:space="preserve">   Propiedades, planta y equipo, neto</v>
          </cell>
        </row>
        <row r="441">
          <cell r="C441">
            <v>131498.98000000001</v>
          </cell>
          <cell r="D441">
            <v>0</v>
          </cell>
          <cell r="E441" t="str">
            <v xml:space="preserve">   Propiedades, planta y equipo, neto</v>
          </cell>
        </row>
        <row r="442">
          <cell r="C442">
            <v>355347.79</v>
          </cell>
          <cell r="D442">
            <v>0</v>
          </cell>
          <cell r="E442" t="str">
            <v xml:space="preserve">   Propiedades, planta y equipo, neto</v>
          </cell>
        </row>
        <row r="443">
          <cell r="C443">
            <v>92462.1</v>
          </cell>
          <cell r="D443">
            <v>0</v>
          </cell>
          <cell r="E443" t="str">
            <v xml:space="preserve">   Propiedades, planta y equipo, neto</v>
          </cell>
        </row>
        <row r="444">
          <cell r="C444">
            <v>191045.7</v>
          </cell>
          <cell r="D444">
            <v>0</v>
          </cell>
          <cell r="E444" t="str">
            <v xml:space="preserve">   Propiedades, planta y equipo, neto</v>
          </cell>
        </row>
        <row r="445">
          <cell r="C445">
            <v>0</v>
          </cell>
          <cell r="D445">
            <v>0</v>
          </cell>
          <cell r="E445" t="str">
            <v xml:space="preserve">   Propiedades, planta y equipo, neto</v>
          </cell>
        </row>
        <row r="446">
          <cell r="C446">
            <v>10963649.800000001</v>
          </cell>
          <cell r="D446">
            <v>0</v>
          </cell>
          <cell r="E446" t="str">
            <v/>
          </cell>
        </row>
        <row r="447">
          <cell r="C447">
            <v>0</v>
          </cell>
          <cell r="D447">
            <v>0</v>
          </cell>
          <cell r="E447" t="str">
            <v/>
          </cell>
        </row>
        <row r="448">
          <cell r="C448">
            <v>0</v>
          </cell>
          <cell r="D448">
            <v>0</v>
          </cell>
          <cell r="E448" t="str">
            <v/>
          </cell>
        </row>
        <row r="449">
          <cell r="C449">
            <v>0</v>
          </cell>
          <cell r="D449">
            <v>0</v>
          </cell>
          <cell r="E449" t="str">
            <v/>
          </cell>
        </row>
        <row r="450">
          <cell r="C450">
            <v>0</v>
          </cell>
          <cell r="D450">
            <v>0</v>
          </cell>
          <cell r="E450" t="str">
            <v/>
          </cell>
        </row>
        <row r="451">
          <cell r="C451">
            <v>0</v>
          </cell>
          <cell r="D451">
            <v>0</v>
          </cell>
          <cell r="E451" t="str">
            <v/>
          </cell>
        </row>
        <row r="452">
          <cell r="C452">
            <v>10963649.800000001</v>
          </cell>
          <cell r="D452">
            <v>0</v>
          </cell>
          <cell r="E452" t="str">
            <v/>
          </cell>
        </row>
        <row r="453">
          <cell r="C453">
            <v>3011248.53</v>
          </cell>
          <cell r="D453">
            <v>0</v>
          </cell>
          <cell r="E453" t="str">
            <v xml:space="preserve">   Propiedades, planta y equipo, neto</v>
          </cell>
        </row>
        <row r="454">
          <cell r="C454">
            <v>786692.71</v>
          </cell>
          <cell r="D454">
            <v>0</v>
          </cell>
          <cell r="E454" t="str">
            <v xml:space="preserve">   Propiedades, planta y equipo, neto</v>
          </cell>
        </row>
        <row r="455">
          <cell r="C455">
            <v>2620156.66</v>
          </cell>
          <cell r="D455">
            <v>0</v>
          </cell>
          <cell r="E455" t="str">
            <v xml:space="preserve">   Propiedades, planta y equipo, neto</v>
          </cell>
        </row>
        <row r="456">
          <cell r="C456">
            <v>6789.46</v>
          </cell>
          <cell r="D456">
            <v>0</v>
          </cell>
          <cell r="E456" t="str">
            <v xml:space="preserve">   Propiedades, planta y equipo, neto</v>
          </cell>
        </row>
        <row r="457">
          <cell r="C457">
            <v>541258.82999999996</v>
          </cell>
          <cell r="D457">
            <v>0</v>
          </cell>
          <cell r="E457" t="str">
            <v xml:space="preserve">   Propiedades, planta y equipo, neto</v>
          </cell>
        </row>
        <row r="458">
          <cell r="C458">
            <v>41677.379999999997</v>
          </cell>
          <cell r="D458">
            <v>0</v>
          </cell>
          <cell r="E458" t="str">
            <v xml:space="preserve">   Propiedades, planta y equipo, neto</v>
          </cell>
        </row>
        <row r="459">
          <cell r="C459">
            <v>220091.41</v>
          </cell>
          <cell r="D459">
            <v>0</v>
          </cell>
          <cell r="E459" t="str">
            <v xml:space="preserve">   Propiedades, planta y equipo, neto</v>
          </cell>
        </row>
        <row r="460">
          <cell r="C460">
            <v>876384.11</v>
          </cell>
          <cell r="D460">
            <v>0</v>
          </cell>
          <cell r="E460" t="str">
            <v xml:space="preserve">   Propiedades, planta y equipo, neto</v>
          </cell>
        </row>
        <row r="461">
          <cell r="C461">
            <v>1203164.02</v>
          </cell>
          <cell r="D461">
            <v>0</v>
          </cell>
          <cell r="E461" t="str">
            <v xml:space="preserve">   Propiedades, planta y equipo, neto</v>
          </cell>
        </row>
        <row r="462">
          <cell r="C462">
            <v>1656186.69</v>
          </cell>
          <cell r="D462">
            <v>0</v>
          </cell>
          <cell r="E462" t="str">
            <v xml:space="preserve">   Propiedades, planta y equipo, neto</v>
          </cell>
        </row>
        <row r="463">
          <cell r="C463">
            <v>0</v>
          </cell>
          <cell r="D463">
            <v>0</v>
          </cell>
          <cell r="E463" t="str">
            <v/>
          </cell>
        </row>
        <row r="464">
          <cell r="C464">
            <v>0</v>
          </cell>
          <cell r="D464">
            <v>0</v>
          </cell>
          <cell r="E464" t="str">
            <v/>
          </cell>
        </row>
        <row r="465">
          <cell r="C465">
            <v>0</v>
          </cell>
          <cell r="D465">
            <v>0</v>
          </cell>
          <cell r="E465" t="str">
            <v/>
          </cell>
        </row>
        <row r="466">
          <cell r="C466">
            <v>0</v>
          </cell>
          <cell r="D466">
            <v>0</v>
          </cell>
          <cell r="E466" t="str">
            <v/>
          </cell>
        </row>
        <row r="467">
          <cell r="C467">
            <v>0</v>
          </cell>
          <cell r="D467">
            <v>0</v>
          </cell>
          <cell r="E467" t="str">
            <v/>
          </cell>
        </row>
        <row r="468">
          <cell r="C468">
            <v>0</v>
          </cell>
          <cell r="D468">
            <v>0</v>
          </cell>
          <cell r="E468" t="str">
            <v/>
          </cell>
        </row>
        <row r="469">
          <cell r="C469">
            <v>0</v>
          </cell>
          <cell r="D469">
            <v>0</v>
          </cell>
          <cell r="E469" t="str">
            <v/>
          </cell>
        </row>
        <row r="470">
          <cell r="C470">
            <v>0</v>
          </cell>
          <cell r="D470">
            <v>0</v>
          </cell>
          <cell r="E470" t="str">
            <v/>
          </cell>
        </row>
        <row r="471">
          <cell r="C471">
            <v>0</v>
          </cell>
          <cell r="D471">
            <v>0</v>
          </cell>
          <cell r="E471" t="str">
            <v/>
          </cell>
        </row>
        <row r="472">
          <cell r="C472">
            <v>0</v>
          </cell>
          <cell r="D472">
            <v>0</v>
          </cell>
          <cell r="E472" t="str">
            <v/>
          </cell>
        </row>
        <row r="473">
          <cell r="C473">
            <v>0</v>
          </cell>
          <cell r="D473">
            <v>0</v>
          </cell>
          <cell r="E473" t="str">
            <v/>
          </cell>
        </row>
        <row r="474">
          <cell r="C474">
            <v>0</v>
          </cell>
          <cell r="D474">
            <v>0</v>
          </cell>
          <cell r="E474" t="str">
            <v/>
          </cell>
        </row>
        <row r="475">
          <cell r="C475">
            <v>0</v>
          </cell>
          <cell r="D475">
            <v>0</v>
          </cell>
          <cell r="E475" t="str">
            <v/>
          </cell>
        </row>
        <row r="476">
          <cell r="C476">
            <v>0</v>
          </cell>
          <cell r="D476">
            <v>0</v>
          </cell>
          <cell r="E476" t="str">
            <v/>
          </cell>
        </row>
        <row r="477">
          <cell r="C477">
            <v>-6395878.3300000001</v>
          </cell>
          <cell r="D477">
            <v>0</v>
          </cell>
          <cell r="E477" t="str">
            <v/>
          </cell>
        </row>
        <row r="478">
          <cell r="C478">
            <v>-2125591.2999999998</v>
          </cell>
          <cell r="D478">
            <v>0</v>
          </cell>
          <cell r="E478" t="str">
            <v/>
          </cell>
        </row>
        <row r="479">
          <cell r="C479">
            <v>0</v>
          </cell>
          <cell r="D479">
            <v>0</v>
          </cell>
          <cell r="E479" t="str">
            <v/>
          </cell>
        </row>
        <row r="480">
          <cell r="C480">
            <v>0</v>
          </cell>
          <cell r="D480">
            <v>0</v>
          </cell>
          <cell r="E480" t="str">
            <v/>
          </cell>
        </row>
        <row r="481">
          <cell r="C481">
            <v>0</v>
          </cell>
          <cell r="D481">
            <v>0</v>
          </cell>
          <cell r="E481" t="str">
            <v/>
          </cell>
        </row>
        <row r="482">
          <cell r="C482">
            <v>0</v>
          </cell>
          <cell r="D482">
            <v>0</v>
          </cell>
          <cell r="E482" t="str">
            <v/>
          </cell>
        </row>
        <row r="483">
          <cell r="C483">
            <v>0</v>
          </cell>
          <cell r="D483">
            <v>0</v>
          </cell>
          <cell r="E483" t="str">
            <v/>
          </cell>
        </row>
        <row r="484">
          <cell r="C484">
            <v>-2125591.2999999998</v>
          </cell>
          <cell r="D484">
            <v>0</v>
          </cell>
          <cell r="E484" t="str">
            <v/>
          </cell>
        </row>
        <row r="485">
          <cell r="C485">
            <v>-205565.27</v>
          </cell>
          <cell r="D485">
            <v>0</v>
          </cell>
          <cell r="E485" t="str">
            <v xml:space="preserve">   Propiedades, planta y equipo, neto</v>
          </cell>
        </row>
        <row r="486">
          <cell r="C486">
            <v>-304540.79999999999</v>
          </cell>
          <cell r="D486">
            <v>0</v>
          </cell>
          <cell r="E486" t="str">
            <v xml:space="preserve">   Propiedades, planta y equipo, neto</v>
          </cell>
        </row>
        <row r="487">
          <cell r="C487">
            <v>-690468.25</v>
          </cell>
          <cell r="D487">
            <v>0</v>
          </cell>
          <cell r="E487" t="str">
            <v xml:space="preserve">   Propiedades, planta y equipo, neto</v>
          </cell>
        </row>
        <row r="488">
          <cell r="C488">
            <v>-651940.31999999995</v>
          </cell>
          <cell r="D488">
            <v>0</v>
          </cell>
          <cell r="E488" t="str">
            <v xml:space="preserve">   Propiedades, planta y equipo, neto</v>
          </cell>
        </row>
        <row r="489">
          <cell r="C489">
            <v>0</v>
          </cell>
          <cell r="D489">
            <v>0</v>
          </cell>
          <cell r="E489" t="str">
            <v xml:space="preserve">   Propiedades, planta y equipo, neto</v>
          </cell>
        </row>
        <row r="490">
          <cell r="C490">
            <v>0</v>
          </cell>
          <cell r="D490">
            <v>0</v>
          </cell>
          <cell r="E490" t="str">
            <v xml:space="preserve">   Propiedades, planta y equipo, neto</v>
          </cell>
        </row>
        <row r="491">
          <cell r="C491">
            <v>-147998.41</v>
          </cell>
          <cell r="D491">
            <v>0</v>
          </cell>
          <cell r="E491" t="str">
            <v xml:space="preserve">   Propiedades, planta y equipo, neto</v>
          </cell>
        </row>
        <row r="492">
          <cell r="C492">
            <v>0</v>
          </cell>
          <cell r="D492">
            <v>0</v>
          </cell>
          <cell r="E492" t="str">
            <v xml:space="preserve">   Propiedades, planta y equipo, neto</v>
          </cell>
        </row>
        <row r="493">
          <cell r="C493">
            <v>-299.77999999999997</v>
          </cell>
          <cell r="D493">
            <v>0</v>
          </cell>
          <cell r="E493" t="str">
            <v xml:space="preserve">   Propiedades, planta y equipo, neto</v>
          </cell>
        </row>
        <row r="494">
          <cell r="C494">
            <v>0</v>
          </cell>
          <cell r="D494">
            <v>0</v>
          </cell>
          <cell r="E494" t="str">
            <v xml:space="preserve">   Propiedades, planta y equipo, neto</v>
          </cell>
        </row>
        <row r="495">
          <cell r="C495">
            <v>-21.94</v>
          </cell>
          <cell r="D495">
            <v>0</v>
          </cell>
          <cell r="E495" t="str">
            <v xml:space="preserve">   Propiedades, planta y equipo, neto</v>
          </cell>
        </row>
        <row r="496">
          <cell r="C496">
            <v>-4642.21</v>
          </cell>
          <cell r="D496">
            <v>0</v>
          </cell>
          <cell r="E496" t="str">
            <v xml:space="preserve">   Propiedades, planta y equipo, neto</v>
          </cell>
        </row>
        <row r="497">
          <cell r="C497">
            <v>-19869.37</v>
          </cell>
          <cell r="D497">
            <v>0</v>
          </cell>
          <cell r="E497" t="str">
            <v xml:space="preserve">   Propiedades, planta y equipo, neto</v>
          </cell>
        </row>
        <row r="498">
          <cell r="C498">
            <v>-57319.14</v>
          </cell>
          <cell r="D498">
            <v>0</v>
          </cell>
          <cell r="E498" t="str">
            <v xml:space="preserve">   Propiedades, planta y equipo, neto</v>
          </cell>
        </row>
        <row r="499">
          <cell r="C499">
            <v>-15075.14</v>
          </cell>
          <cell r="D499">
            <v>0</v>
          </cell>
          <cell r="E499" t="str">
            <v xml:space="preserve">   Propiedades, planta y equipo, neto</v>
          </cell>
        </row>
        <row r="500">
          <cell r="C500">
            <v>-27850.67</v>
          </cell>
          <cell r="D500">
            <v>0</v>
          </cell>
          <cell r="E500" t="str">
            <v xml:space="preserve">   Propiedades, planta y equipo, neto</v>
          </cell>
        </row>
        <row r="501">
          <cell r="C501">
            <v>0</v>
          </cell>
          <cell r="D501">
            <v>0</v>
          </cell>
          <cell r="E501" t="str">
            <v xml:space="preserve">   Propiedades, planta y equipo, neto</v>
          </cell>
        </row>
        <row r="502">
          <cell r="C502">
            <v>-4270287.03</v>
          </cell>
          <cell r="D502">
            <v>0</v>
          </cell>
          <cell r="E502" t="str">
            <v/>
          </cell>
        </row>
        <row r="503">
          <cell r="C503">
            <v>0</v>
          </cell>
          <cell r="D503">
            <v>0</v>
          </cell>
          <cell r="E503" t="str">
            <v/>
          </cell>
        </row>
        <row r="504">
          <cell r="C504">
            <v>0</v>
          </cell>
          <cell r="D504">
            <v>0</v>
          </cell>
          <cell r="E504" t="str">
            <v/>
          </cell>
        </row>
        <row r="505">
          <cell r="C505">
            <v>0</v>
          </cell>
          <cell r="D505">
            <v>0</v>
          </cell>
          <cell r="E505" t="str">
            <v/>
          </cell>
        </row>
        <row r="506">
          <cell r="C506">
            <v>0</v>
          </cell>
          <cell r="D506">
            <v>0</v>
          </cell>
          <cell r="E506" t="str">
            <v/>
          </cell>
        </row>
        <row r="507">
          <cell r="C507">
            <v>0</v>
          </cell>
          <cell r="D507">
            <v>0</v>
          </cell>
          <cell r="E507" t="str">
            <v/>
          </cell>
        </row>
        <row r="508">
          <cell r="C508">
            <v>-4270287.03</v>
          </cell>
          <cell r="D508">
            <v>0</v>
          </cell>
          <cell r="E508" t="str">
            <v/>
          </cell>
        </row>
        <row r="509">
          <cell r="C509">
            <v>-517294.34</v>
          </cell>
          <cell r="D509">
            <v>0</v>
          </cell>
          <cell r="E509" t="str">
            <v xml:space="preserve">   Propiedades, planta y equipo, neto</v>
          </cell>
        </row>
        <row r="510">
          <cell r="C510">
            <v>-595776.48</v>
          </cell>
          <cell r="D510">
            <v>0</v>
          </cell>
          <cell r="E510" t="str">
            <v xml:space="preserve">   Propiedades, planta y equipo, neto</v>
          </cell>
        </row>
        <row r="511">
          <cell r="C511">
            <v>-1253437.67</v>
          </cell>
          <cell r="D511">
            <v>0</v>
          </cell>
          <cell r="E511" t="str">
            <v xml:space="preserve">   Propiedades, planta y equipo, neto</v>
          </cell>
        </row>
        <row r="512">
          <cell r="C512">
            <v>-1015.24</v>
          </cell>
          <cell r="D512">
            <v>0</v>
          </cell>
          <cell r="E512" t="str">
            <v xml:space="preserve">   Propiedades, planta y equipo, neto</v>
          </cell>
        </row>
        <row r="513">
          <cell r="C513">
            <v>-169499.58</v>
          </cell>
          <cell r="D513">
            <v>0</v>
          </cell>
          <cell r="E513" t="str">
            <v xml:space="preserve">   Propiedades, planta y equipo, neto</v>
          </cell>
        </row>
        <row r="514">
          <cell r="C514">
            <v>-9062.86</v>
          </cell>
          <cell r="D514">
            <v>0</v>
          </cell>
          <cell r="E514" t="str">
            <v xml:space="preserve">   Propiedades, planta y equipo, neto</v>
          </cell>
        </row>
        <row r="515">
          <cell r="C515">
            <v>-178754.33</v>
          </cell>
          <cell r="D515">
            <v>0</v>
          </cell>
          <cell r="E515" t="str">
            <v xml:space="preserve">   Propiedades, planta y equipo, neto</v>
          </cell>
        </row>
        <row r="516">
          <cell r="C516">
            <v>-365805</v>
          </cell>
          <cell r="D516">
            <v>0</v>
          </cell>
          <cell r="E516" t="str">
            <v xml:space="preserve">   Propiedades, planta y equipo, neto</v>
          </cell>
        </row>
        <row r="517">
          <cell r="C517">
            <v>-399953.12</v>
          </cell>
          <cell r="D517">
            <v>0</v>
          </cell>
          <cell r="E517" t="str">
            <v xml:space="preserve">   Propiedades, planta y equipo, neto</v>
          </cell>
        </row>
        <row r="518">
          <cell r="C518">
            <v>-779688.41</v>
          </cell>
          <cell r="D518">
            <v>0</v>
          </cell>
          <cell r="E518" t="str">
            <v xml:space="preserve">   Propiedades, planta y equipo, neto</v>
          </cell>
        </row>
        <row r="519">
          <cell r="C519">
            <v>0</v>
          </cell>
          <cell r="D519">
            <v>0</v>
          </cell>
          <cell r="E519" t="str">
            <v/>
          </cell>
        </row>
        <row r="520">
          <cell r="C520">
            <v>0</v>
          </cell>
          <cell r="D520">
            <v>0</v>
          </cell>
          <cell r="E520" t="str">
            <v/>
          </cell>
        </row>
        <row r="521">
          <cell r="C521">
            <v>0</v>
          </cell>
          <cell r="D521">
            <v>0</v>
          </cell>
          <cell r="E521" t="str">
            <v/>
          </cell>
        </row>
        <row r="522">
          <cell r="C522">
            <v>0</v>
          </cell>
          <cell r="D522">
            <v>0</v>
          </cell>
          <cell r="E522" t="str">
            <v/>
          </cell>
        </row>
        <row r="523">
          <cell r="C523">
            <v>0</v>
          </cell>
          <cell r="D523">
            <v>0</v>
          </cell>
          <cell r="E523" t="str">
            <v/>
          </cell>
        </row>
        <row r="524">
          <cell r="C524">
            <v>0</v>
          </cell>
          <cell r="D524">
            <v>0</v>
          </cell>
          <cell r="E524" t="str">
            <v/>
          </cell>
        </row>
        <row r="525">
          <cell r="C525">
            <v>0</v>
          </cell>
          <cell r="D525">
            <v>0</v>
          </cell>
          <cell r="E525" t="str">
            <v/>
          </cell>
        </row>
        <row r="526">
          <cell r="C526">
            <v>0</v>
          </cell>
          <cell r="D526">
            <v>0</v>
          </cell>
          <cell r="E526" t="str">
            <v/>
          </cell>
        </row>
        <row r="527">
          <cell r="C527">
            <v>0</v>
          </cell>
          <cell r="D527">
            <v>0</v>
          </cell>
          <cell r="E527" t="str">
            <v/>
          </cell>
        </row>
        <row r="528">
          <cell r="C528">
            <v>0</v>
          </cell>
          <cell r="D528">
            <v>0</v>
          </cell>
          <cell r="E528" t="str">
            <v/>
          </cell>
        </row>
        <row r="529">
          <cell r="C529">
            <v>0</v>
          </cell>
          <cell r="D529">
            <v>0</v>
          </cell>
          <cell r="E529" t="str">
            <v/>
          </cell>
        </row>
        <row r="530">
          <cell r="C530">
            <v>0</v>
          </cell>
          <cell r="D530">
            <v>0</v>
          </cell>
          <cell r="E530" t="str">
            <v/>
          </cell>
        </row>
        <row r="531">
          <cell r="C531">
            <v>0</v>
          </cell>
          <cell r="D531">
            <v>0</v>
          </cell>
          <cell r="E531" t="str">
            <v/>
          </cell>
        </row>
        <row r="532">
          <cell r="C532">
            <v>0</v>
          </cell>
          <cell r="D532">
            <v>0</v>
          </cell>
          <cell r="E532" t="str">
            <v/>
          </cell>
        </row>
        <row r="533">
          <cell r="C533">
            <v>10109787.789999999</v>
          </cell>
          <cell r="D533">
            <v>10227279.41</v>
          </cell>
          <cell r="E533" t="str">
            <v/>
          </cell>
        </row>
        <row r="534">
          <cell r="C534">
            <v>8177533.8099999996</v>
          </cell>
          <cell r="D534">
            <v>8183618.21</v>
          </cell>
          <cell r="E534" t="str">
            <v/>
          </cell>
        </row>
        <row r="535">
          <cell r="C535">
            <v>0</v>
          </cell>
          <cell r="D535">
            <v>0</v>
          </cell>
          <cell r="E535" t="str">
            <v/>
          </cell>
        </row>
        <row r="536">
          <cell r="C536">
            <v>0</v>
          </cell>
          <cell r="D536">
            <v>0</v>
          </cell>
          <cell r="E536" t="str">
            <v/>
          </cell>
        </row>
        <row r="537">
          <cell r="C537">
            <v>0</v>
          </cell>
          <cell r="D537">
            <v>0</v>
          </cell>
          <cell r="E537" t="str">
            <v/>
          </cell>
        </row>
        <row r="538">
          <cell r="C538">
            <v>0</v>
          </cell>
          <cell r="D538">
            <v>0</v>
          </cell>
          <cell r="E538" t="str">
            <v/>
          </cell>
        </row>
        <row r="539">
          <cell r="C539">
            <v>0</v>
          </cell>
          <cell r="D539">
            <v>0</v>
          </cell>
          <cell r="E539" t="str">
            <v/>
          </cell>
        </row>
        <row r="540">
          <cell r="C540">
            <v>8177533.8099999996</v>
          </cell>
          <cell r="D540">
            <v>8183618.21</v>
          </cell>
          <cell r="E540" t="str">
            <v/>
          </cell>
        </row>
        <row r="541">
          <cell r="C541">
            <v>0</v>
          </cell>
          <cell r="D541">
            <v>0</v>
          </cell>
          <cell r="E541" t="str">
            <v xml:space="preserve">   Activos por derechos de uso, neto</v>
          </cell>
        </row>
        <row r="542">
          <cell r="C542">
            <v>8177533.8099999996</v>
          </cell>
          <cell r="D542">
            <v>8183618.21</v>
          </cell>
          <cell r="E542" t="str">
            <v xml:space="preserve">   Activos por derechos de uso, neto</v>
          </cell>
        </row>
        <row r="543">
          <cell r="C543">
            <v>0</v>
          </cell>
          <cell r="D543">
            <v>0</v>
          </cell>
          <cell r="E543" t="str">
            <v xml:space="preserve">   Activos por derechos de uso, neto</v>
          </cell>
        </row>
        <row r="544">
          <cell r="C544">
            <v>0</v>
          </cell>
          <cell r="D544">
            <v>0</v>
          </cell>
          <cell r="E544" t="str">
            <v xml:space="preserve">   Activos por derechos de uso, neto</v>
          </cell>
        </row>
        <row r="545">
          <cell r="C545">
            <v>0</v>
          </cell>
          <cell r="D545">
            <v>0</v>
          </cell>
          <cell r="E545" t="str">
            <v xml:space="preserve">   Activos por derechos de uso, neto</v>
          </cell>
        </row>
        <row r="546">
          <cell r="C546">
            <v>0</v>
          </cell>
          <cell r="D546">
            <v>0</v>
          </cell>
          <cell r="E546" t="str">
            <v xml:space="preserve">   Activos por derechos de uso, neto</v>
          </cell>
        </row>
        <row r="547">
          <cell r="C547">
            <v>0</v>
          </cell>
          <cell r="D547">
            <v>0</v>
          </cell>
          <cell r="E547" t="str">
            <v xml:space="preserve">   Activos por derechos de uso, neto</v>
          </cell>
        </row>
        <row r="548">
          <cell r="C548">
            <v>0</v>
          </cell>
          <cell r="D548">
            <v>0</v>
          </cell>
          <cell r="E548" t="str">
            <v xml:space="preserve">   Activos por derechos de uso, neto</v>
          </cell>
        </row>
        <row r="549">
          <cell r="C549">
            <v>0</v>
          </cell>
          <cell r="D549">
            <v>0</v>
          </cell>
          <cell r="E549" t="str">
            <v xml:space="preserve">   Activos por derechos de uso, neto</v>
          </cell>
        </row>
        <row r="550">
          <cell r="C550">
            <v>0</v>
          </cell>
          <cell r="D550">
            <v>0</v>
          </cell>
          <cell r="E550" t="str">
            <v xml:space="preserve">   Activos por derechos de uso, neto</v>
          </cell>
        </row>
        <row r="551">
          <cell r="C551">
            <v>0</v>
          </cell>
          <cell r="D551">
            <v>0</v>
          </cell>
          <cell r="E551" t="str">
            <v xml:space="preserve">   Activos por derechos de uso, neto</v>
          </cell>
        </row>
        <row r="552">
          <cell r="C552">
            <v>0</v>
          </cell>
          <cell r="D552">
            <v>0</v>
          </cell>
          <cell r="E552" t="str">
            <v xml:space="preserve">   Activos por derechos de uso, neto</v>
          </cell>
        </row>
        <row r="553">
          <cell r="C553">
            <v>0</v>
          </cell>
          <cell r="D553">
            <v>0</v>
          </cell>
          <cell r="E553" t="str">
            <v xml:space="preserve">   Activos por derechos de uso, neto</v>
          </cell>
        </row>
        <row r="554">
          <cell r="C554">
            <v>0</v>
          </cell>
          <cell r="D554">
            <v>0</v>
          </cell>
          <cell r="E554" t="str">
            <v xml:space="preserve">   Activos por derechos de uso, neto</v>
          </cell>
        </row>
        <row r="555">
          <cell r="C555">
            <v>0</v>
          </cell>
          <cell r="D555">
            <v>0</v>
          </cell>
          <cell r="E555" t="str">
            <v xml:space="preserve">   Activos por derechos de uso, neto</v>
          </cell>
        </row>
        <row r="556">
          <cell r="C556">
            <v>0</v>
          </cell>
          <cell r="D556">
            <v>0</v>
          </cell>
          <cell r="E556" t="str">
            <v xml:space="preserve">   Activos por derechos de uso, neto</v>
          </cell>
        </row>
        <row r="557">
          <cell r="C557">
            <v>0</v>
          </cell>
          <cell r="D557">
            <v>0</v>
          </cell>
          <cell r="E557" t="str">
            <v xml:space="preserve">   Activos por derechos de uso, neto</v>
          </cell>
        </row>
        <row r="558">
          <cell r="C558">
            <v>1932253.98</v>
          </cell>
          <cell r="D558">
            <v>2043661.2</v>
          </cell>
          <cell r="E558" t="str">
            <v/>
          </cell>
        </row>
        <row r="559">
          <cell r="C559">
            <v>0</v>
          </cell>
          <cell r="D559">
            <v>0</v>
          </cell>
          <cell r="E559" t="str">
            <v xml:space="preserve">   Activos por derechos de uso, neto</v>
          </cell>
        </row>
        <row r="560">
          <cell r="C560">
            <v>0</v>
          </cell>
          <cell r="D560">
            <v>0</v>
          </cell>
          <cell r="E560" t="str">
            <v xml:space="preserve">   Activos por derechos de uso, neto</v>
          </cell>
        </row>
        <row r="561">
          <cell r="C561">
            <v>0</v>
          </cell>
          <cell r="D561">
            <v>0</v>
          </cell>
          <cell r="E561" t="str">
            <v xml:space="preserve">   Activos por derechos de uso, neto</v>
          </cell>
        </row>
        <row r="562">
          <cell r="C562">
            <v>0</v>
          </cell>
          <cell r="D562">
            <v>0</v>
          </cell>
          <cell r="E562" t="str">
            <v xml:space="preserve">   Activos por derechos de uso, neto</v>
          </cell>
        </row>
        <row r="563">
          <cell r="C563">
            <v>0</v>
          </cell>
          <cell r="D563">
            <v>0</v>
          </cell>
          <cell r="E563" t="str">
            <v xml:space="preserve">   Activos por derechos de uso, neto</v>
          </cell>
        </row>
        <row r="564">
          <cell r="C564">
            <v>1932253.98</v>
          </cell>
          <cell r="D564">
            <v>2043661.2</v>
          </cell>
          <cell r="E564" t="str">
            <v/>
          </cell>
        </row>
        <row r="565">
          <cell r="C565">
            <v>1162259.1599999999</v>
          </cell>
          <cell r="D565">
            <v>1273666.3799999999</v>
          </cell>
          <cell r="E565" t="str">
            <v xml:space="preserve">   Activos por derechos de uso, neto</v>
          </cell>
        </row>
        <row r="566">
          <cell r="C566">
            <v>127901.81</v>
          </cell>
          <cell r="D566">
            <v>127901.81</v>
          </cell>
          <cell r="E566" t="str">
            <v xml:space="preserve">   Activos por derechos de uso, neto</v>
          </cell>
        </row>
        <row r="567">
          <cell r="C567">
            <v>0</v>
          </cell>
          <cell r="D567">
            <v>0</v>
          </cell>
          <cell r="E567" t="str">
            <v xml:space="preserve">   Activos por derechos de uso, neto</v>
          </cell>
        </row>
        <row r="568">
          <cell r="C568">
            <v>0</v>
          </cell>
          <cell r="D568">
            <v>0</v>
          </cell>
          <cell r="E568" t="str">
            <v xml:space="preserve">   Activos por derechos de uso, neto</v>
          </cell>
        </row>
        <row r="569">
          <cell r="C569">
            <v>0</v>
          </cell>
          <cell r="D569">
            <v>0</v>
          </cell>
          <cell r="E569" t="str">
            <v xml:space="preserve">   Activos por derechos de uso, neto</v>
          </cell>
        </row>
        <row r="570">
          <cell r="C570">
            <v>0</v>
          </cell>
          <cell r="D570">
            <v>0</v>
          </cell>
          <cell r="E570" t="str">
            <v xml:space="preserve">   Activos por derechos de uso, neto</v>
          </cell>
        </row>
        <row r="571">
          <cell r="C571">
            <v>0</v>
          </cell>
          <cell r="D571">
            <v>0</v>
          </cell>
          <cell r="E571" t="str">
            <v xml:space="preserve">   Activos por derechos de uso, neto</v>
          </cell>
        </row>
        <row r="572">
          <cell r="C572">
            <v>642093.01</v>
          </cell>
          <cell r="D572">
            <v>642093.01</v>
          </cell>
          <cell r="E572" t="str">
            <v xml:space="preserve">   Activos por derechos de uso, neto</v>
          </cell>
        </row>
        <row r="573">
          <cell r="C573">
            <v>0</v>
          </cell>
          <cell r="D573">
            <v>0</v>
          </cell>
          <cell r="E573" t="str">
            <v xml:space="preserve">   Activos por derechos de uso, neto</v>
          </cell>
        </row>
        <row r="574">
          <cell r="C574">
            <v>0</v>
          </cell>
          <cell r="D574">
            <v>0</v>
          </cell>
          <cell r="E574" t="str">
            <v xml:space="preserve">   Activos por derechos de uso, neto</v>
          </cell>
        </row>
        <row r="575">
          <cell r="C575">
            <v>-678589.95</v>
          </cell>
          <cell r="D575">
            <v>-1633632.03</v>
          </cell>
          <cell r="E575" t="str">
            <v/>
          </cell>
        </row>
        <row r="576">
          <cell r="C576">
            <v>-402751.42</v>
          </cell>
          <cell r="D576">
            <v>-948828.1</v>
          </cell>
          <cell r="E576" t="str">
            <v/>
          </cell>
        </row>
        <row r="577">
          <cell r="C577">
            <v>0</v>
          </cell>
          <cell r="D577">
            <v>0</v>
          </cell>
          <cell r="E577" t="str">
            <v xml:space="preserve">   Activos por derechos de uso, neto</v>
          </cell>
        </row>
        <row r="578">
          <cell r="C578">
            <v>0</v>
          </cell>
          <cell r="D578">
            <v>0</v>
          </cell>
          <cell r="E578" t="str">
            <v xml:space="preserve">   Activos por derechos de uso, neto</v>
          </cell>
        </row>
        <row r="579">
          <cell r="C579">
            <v>0</v>
          </cell>
          <cell r="D579">
            <v>0</v>
          </cell>
          <cell r="E579" t="str">
            <v xml:space="preserve">   Activos por derechos de uso, neto</v>
          </cell>
        </row>
        <row r="580">
          <cell r="C580">
            <v>0</v>
          </cell>
          <cell r="D580">
            <v>0</v>
          </cell>
          <cell r="E580" t="str">
            <v xml:space="preserve">   Activos por derechos de uso, neto</v>
          </cell>
        </row>
        <row r="581">
          <cell r="C581">
            <v>0</v>
          </cell>
          <cell r="D581">
            <v>0</v>
          </cell>
          <cell r="E581" t="str">
            <v xml:space="preserve">   Activos por derechos de uso, neto</v>
          </cell>
        </row>
        <row r="582">
          <cell r="C582">
            <v>-402751.42</v>
          </cell>
          <cell r="D582">
            <v>-948828.1</v>
          </cell>
          <cell r="E582" t="str">
            <v/>
          </cell>
        </row>
        <row r="583">
          <cell r="C583">
            <v>0</v>
          </cell>
          <cell r="D583">
            <v>0</v>
          </cell>
          <cell r="E583" t="str">
            <v xml:space="preserve">   Activos por derechos de uso, neto</v>
          </cell>
        </row>
        <row r="584">
          <cell r="C584">
            <v>-402751.42</v>
          </cell>
          <cell r="D584">
            <v>-948828.1</v>
          </cell>
          <cell r="E584" t="str">
            <v xml:space="preserve">   Activos por derechos de uso, neto</v>
          </cell>
        </row>
        <row r="585">
          <cell r="C585">
            <v>0</v>
          </cell>
          <cell r="D585">
            <v>0</v>
          </cell>
          <cell r="E585" t="str">
            <v xml:space="preserve">   Activos por derechos de uso, neto</v>
          </cell>
        </row>
        <row r="586">
          <cell r="C586">
            <v>0</v>
          </cell>
          <cell r="D586">
            <v>0</v>
          </cell>
          <cell r="E586" t="str">
            <v xml:space="preserve">   Activos por derechos de uso, neto</v>
          </cell>
        </row>
        <row r="587">
          <cell r="C587">
            <v>0</v>
          </cell>
          <cell r="D587">
            <v>0</v>
          </cell>
          <cell r="E587" t="str">
            <v xml:space="preserve">   Activos por derechos de uso, neto</v>
          </cell>
        </row>
        <row r="588">
          <cell r="C588">
            <v>0</v>
          </cell>
          <cell r="D588">
            <v>0</v>
          </cell>
          <cell r="E588" t="str">
            <v xml:space="preserve">   Activos por derechos de uso, neto</v>
          </cell>
        </row>
        <row r="589">
          <cell r="C589">
            <v>0</v>
          </cell>
          <cell r="D589">
            <v>0</v>
          </cell>
          <cell r="E589" t="str">
            <v xml:space="preserve">   Activos por derechos de uso, neto</v>
          </cell>
        </row>
        <row r="590">
          <cell r="C590">
            <v>0</v>
          </cell>
          <cell r="D590">
            <v>0</v>
          </cell>
          <cell r="E590" t="str">
            <v xml:space="preserve">   Activos por derechos de uso, neto</v>
          </cell>
        </row>
        <row r="591">
          <cell r="C591">
            <v>0</v>
          </cell>
          <cell r="D591">
            <v>0</v>
          </cell>
          <cell r="E591" t="str">
            <v xml:space="preserve">   Activos por derechos de uso, neto</v>
          </cell>
        </row>
        <row r="592">
          <cell r="C592">
            <v>0</v>
          </cell>
          <cell r="D592">
            <v>0</v>
          </cell>
          <cell r="E592" t="str">
            <v xml:space="preserve">   Activos por derechos de uso, neto</v>
          </cell>
        </row>
        <row r="593">
          <cell r="C593">
            <v>0</v>
          </cell>
          <cell r="D593">
            <v>0</v>
          </cell>
          <cell r="E593" t="str">
            <v xml:space="preserve">   Activos por derechos de uso, neto</v>
          </cell>
        </row>
        <row r="594">
          <cell r="C594">
            <v>0</v>
          </cell>
          <cell r="D594">
            <v>0</v>
          </cell>
          <cell r="E594" t="str">
            <v xml:space="preserve">   Activos por derechos de uso, neto</v>
          </cell>
        </row>
        <row r="595">
          <cell r="C595">
            <v>0</v>
          </cell>
          <cell r="D595">
            <v>0</v>
          </cell>
          <cell r="E595" t="str">
            <v xml:space="preserve">   Activos por derechos de uso, neto</v>
          </cell>
        </row>
        <row r="596">
          <cell r="C596">
            <v>0</v>
          </cell>
          <cell r="D596">
            <v>0</v>
          </cell>
          <cell r="E596" t="str">
            <v xml:space="preserve">   Activos por derechos de uso, neto</v>
          </cell>
        </row>
        <row r="597">
          <cell r="C597">
            <v>0</v>
          </cell>
          <cell r="D597">
            <v>0</v>
          </cell>
          <cell r="E597" t="str">
            <v xml:space="preserve">   Activos por derechos de uso, neto</v>
          </cell>
        </row>
        <row r="598">
          <cell r="C598">
            <v>0</v>
          </cell>
          <cell r="D598">
            <v>0</v>
          </cell>
          <cell r="E598" t="str">
            <v xml:space="preserve">   Activos por derechos de uso, neto</v>
          </cell>
        </row>
        <row r="599">
          <cell r="C599">
            <v>0</v>
          </cell>
          <cell r="D599">
            <v>0</v>
          </cell>
          <cell r="E599" t="str">
            <v xml:space="preserve">   Activos por derechos de uso, neto</v>
          </cell>
        </row>
        <row r="600">
          <cell r="C600">
            <v>-275838.53000000003</v>
          </cell>
          <cell r="D600">
            <v>-684803.93</v>
          </cell>
          <cell r="E600" t="str">
            <v/>
          </cell>
        </row>
        <row r="601">
          <cell r="C601">
            <v>0</v>
          </cell>
          <cell r="D601">
            <v>0</v>
          </cell>
          <cell r="E601" t="str">
            <v xml:space="preserve">   Activos por derechos de uso, neto</v>
          </cell>
        </row>
        <row r="602">
          <cell r="C602">
            <v>0</v>
          </cell>
          <cell r="D602">
            <v>0</v>
          </cell>
          <cell r="E602" t="str">
            <v xml:space="preserve">   Activos por derechos de uso, neto</v>
          </cell>
        </row>
        <row r="603">
          <cell r="C603">
            <v>0</v>
          </cell>
          <cell r="D603">
            <v>0</v>
          </cell>
          <cell r="E603" t="str">
            <v xml:space="preserve">   Activos por derechos de uso, neto</v>
          </cell>
        </row>
        <row r="604">
          <cell r="C604">
            <v>0</v>
          </cell>
          <cell r="D604">
            <v>0</v>
          </cell>
          <cell r="E604" t="str">
            <v xml:space="preserve">   Activos por derechos de uso, neto</v>
          </cell>
        </row>
        <row r="605">
          <cell r="C605">
            <v>0</v>
          </cell>
          <cell r="D605">
            <v>0</v>
          </cell>
          <cell r="E605" t="str">
            <v xml:space="preserve">   Activos por derechos de uso, neto</v>
          </cell>
        </row>
        <row r="606">
          <cell r="C606">
            <v>-275838.53000000003</v>
          </cell>
          <cell r="D606">
            <v>-684803.93</v>
          </cell>
          <cell r="E606" t="str">
            <v/>
          </cell>
        </row>
        <row r="607">
          <cell r="C607">
            <v>-164060.69</v>
          </cell>
          <cell r="D607">
            <v>-418151.69</v>
          </cell>
          <cell r="E607" t="str">
            <v xml:space="preserve">   Activos por derechos de uso, neto</v>
          </cell>
        </row>
        <row r="608">
          <cell r="C608">
            <v>-15768.11</v>
          </cell>
          <cell r="D608">
            <v>-42152.51</v>
          </cell>
          <cell r="E608" t="str">
            <v xml:space="preserve">   Activos por derechos de uso, neto</v>
          </cell>
        </row>
        <row r="609">
          <cell r="C609">
            <v>0</v>
          </cell>
          <cell r="D609">
            <v>0</v>
          </cell>
          <cell r="E609" t="str">
            <v xml:space="preserve">   Activos por derechos de uso, neto</v>
          </cell>
        </row>
        <row r="610">
          <cell r="C610">
            <v>0</v>
          </cell>
          <cell r="D610">
            <v>0</v>
          </cell>
          <cell r="E610" t="str">
            <v xml:space="preserve">   Activos por derechos de uso, neto</v>
          </cell>
        </row>
        <row r="611">
          <cell r="C611">
            <v>0</v>
          </cell>
          <cell r="D611">
            <v>0</v>
          </cell>
          <cell r="E611" t="str">
            <v xml:space="preserve">   Activos por derechos de uso, neto</v>
          </cell>
        </row>
        <row r="612">
          <cell r="C612">
            <v>0</v>
          </cell>
          <cell r="D612">
            <v>0</v>
          </cell>
          <cell r="E612" t="str">
            <v xml:space="preserve">   Activos por derechos de uso, neto</v>
          </cell>
        </row>
        <row r="613">
          <cell r="C613">
            <v>0</v>
          </cell>
          <cell r="D613">
            <v>0</v>
          </cell>
          <cell r="E613" t="str">
            <v xml:space="preserve">   Activos por derechos de uso, neto</v>
          </cell>
        </row>
        <row r="614">
          <cell r="C614">
            <v>-96009.73</v>
          </cell>
          <cell r="D614">
            <v>-224499.73</v>
          </cell>
          <cell r="E614" t="str">
            <v xml:space="preserve">   Activos por derechos de uso, neto</v>
          </cell>
        </row>
        <row r="615">
          <cell r="C615">
            <v>0</v>
          </cell>
          <cell r="D615">
            <v>0</v>
          </cell>
          <cell r="E615" t="str">
            <v xml:space="preserve">   Activos por derechos de uso, neto</v>
          </cell>
        </row>
        <row r="616">
          <cell r="C616">
            <v>0</v>
          </cell>
          <cell r="D616">
            <v>0</v>
          </cell>
          <cell r="E616" t="str">
            <v xml:space="preserve">   Activos por derechos de uso, neto</v>
          </cell>
        </row>
        <row r="617">
          <cell r="C617">
            <v>4547218.93</v>
          </cell>
          <cell r="D617">
            <v>4547218.93</v>
          </cell>
          <cell r="E617" t="str">
            <v/>
          </cell>
        </row>
        <row r="618">
          <cell r="C618">
            <v>0</v>
          </cell>
          <cell r="D618">
            <v>0</v>
          </cell>
          <cell r="E618" t="str">
            <v/>
          </cell>
        </row>
        <row r="619">
          <cell r="C619">
            <v>0</v>
          </cell>
          <cell r="D619">
            <v>0</v>
          </cell>
          <cell r="E619" t="str">
            <v xml:space="preserve">   Propiedades, planta y equipo, neto</v>
          </cell>
        </row>
        <row r="620">
          <cell r="C620">
            <v>0</v>
          </cell>
          <cell r="D620">
            <v>0</v>
          </cell>
          <cell r="E620" t="str">
            <v xml:space="preserve">   Propiedades, planta y equipo, neto</v>
          </cell>
        </row>
        <row r="621">
          <cell r="C621">
            <v>0</v>
          </cell>
          <cell r="D621">
            <v>0</v>
          </cell>
          <cell r="E621" t="str">
            <v xml:space="preserve">   Propiedades, planta y equipo, neto</v>
          </cell>
        </row>
        <row r="622">
          <cell r="C622">
            <v>0</v>
          </cell>
          <cell r="D622">
            <v>0</v>
          </cell>
          <cell r="E622" t="str">
            <v xml:space="preserve">   Propiedades, planta y equipo, neto</v>
          </cell>
        </row>
        <row r="623">
          <cell r="C623">
            <v>0</v>
          </cell>
          <cell r="D623">
            <v>0</v>
          </cell>
          <cell r="E623" t="str">
            <v xml:space="preserve">   Propiedades, planta y equipo, neto</v>
          </cell>
        </row>
        <row r="624">
          <cell r="C624">
            <v>0</v>
          </cell>
          <cell r="D624">
            <v>0</v>
          </cell>
          <cell r="E624" t="str">
            <v xml:space="preserve">   Propiedades, planta y equipo, neto</v>
          </cell>
        </row>
        <row r="625">
          <cell r="C625">
            <v>4547218.93</v>
          </cell>
          <cell r="D625">
            <v>4547218.93</v>
          </cell>
          <cell r="E625" t="str">
            <v/>
          </cell>
        </row>
        <row r="626">
          <cell r="C626">
            <v>0</v>
          </cell>
          <cell r="D626">
            <v>0</v>
          </cell>
          <cell r="E626" t="str">
            <v xml:space="preserve">   Propiedades, planta y equipo, neto</v>
          </cell>
        </row>
        <row r="627">
          <cell r="C627">
            <v>0</v>
          </cell>
          <cell r="D627">
            <v>0</v>
          </cell>
          <cell r="E627" t="str">
            <v xml:space="preserve">   Propiedades, planta y equipo, neto</v>
          </cell>
        </row>
        <row r="628">
          <cell r="C628">
            <v>0</v>
          </cell>
          <cell r="D628">
            <v>0</v>
          </cell>
          <cell r="E628" t="str">
            <v xml:space="preserve">   Propiedades, planta y equipo, neto</v>
          </cell>
        </row>
        <row r="629">
          <cell r="C629">
            <v>0</v>
          </cell>
          <cell r="D629">
            <v>0</v>
          </cell>
          <cell r="E629" t="str">
            <v xml:space="preserve">   Propiedades, planta y equipo, neto</v>
          </cell>
        </row>
        <row r="630">
          <cell r="C630">
            <v>0</v>
          </cell>
          <cell r="D630">
            <v>0</v>
          </cell>
          <cell r="E630" t="str">
            <v xml:space="preserve">   Propiedades, planta y equipo, neto</v>
          </cell>
        </row>
        <row r="631">
          <cell r="C631">
            <v>4547218.93</v>
          </cell>
          <cell r="D631">
            <v>4547218.93</v>
          </cell>
          <cell r="E631" t="str">
            <v xml:space="preserve">   Propiedades, planta y equipo, neto</v>
          </cell>
        </row>
        <row r="632">
          <cell r="C632">
            <v>0</v>
          </cell>
          <cell r="D632">
            <v>0</v>
          </cell>
          <cell r="E632" t="str">
            <v/>
          </cell>
        </row>
        <row r="633">
          <cell r="C633">
            <v>0</v>
          </cell>
          <cell r="D633">
            <v>0</v>
          </cell>
          <cell r="E633" t="str">
            <v xml:space="preserve">   Propiedades, planta y equipo, neto</v>
          </cell>
        </row>
        <row r="634">
          <cell r="C634">
            <v>0</v>
          </cell>
          <cell r="D634">
            <v>0</v>
          </cell>
          <cell r="E634" t="str">
            <v xml:space="preserve">   Propiedades, planta y equipo, neto</v>
          </cell>
        </row>
        <row r="635">
          <cell r="C635">
            <v>0</v>
          </cell>
          <cell r="D635">
            <v>0</v>
          </cell>
          <cell r="E635" t="str">
            <v xml:space="preserve">   Propiedades, planta y equipo, neto</v>
          </cell>
        </row>
        <row r="636">
          <cell r="C636">
            <v>0</v>
          </cell>
          <cell r="D636">
            <v>0</v>
          </cell>
          <cell r="E636" t="str">
            <v xml:space="preserve">   Propiedades, planta y equipo, neto</v>
          </cell>
        </row>
        <row r="637">
          <cell r="C637">
            <v>0</v>
          </cell>
          <cell r="D637">
            <v>0</v>
          </cell>
          <cell r="E637" t="str">
            <v xml:space="preserve">   Propiedades, planta y equipo, neto</v>
          </cell>
        </row>
        <row r="638">
          <cell r="C638">
            <v>0</v>
          </cell>
          <cell r="D638">
            <v>0</v>
          </cell>
          <cell r="E638" t="str">
            <v xml:space="preserve">   Propiedades, planta y equipo, neto</v>
          </cell>
        </row>
        <row r="639">
          <cell r="C639">
            <v>0</v>
          </cell>
          <cell r="D639">
            <v>0</v>
          </cell>
          <cell r="E639" t="str">
            <v/>
          </cell>
        </row>
        <row r="640">
          <cell r="C640">
            <v>0</v>
          </cell>
          <cell r="D640">
            <v>0</v>
          </cell>
          <cell r="E640" t="str">
            <v xml:space="preserve">   Propiedades, planta y equipo, neto</v>
          </cell>
        </row>
        <row r="641">
          <cell r="C641">
            <v>0</v>
          </cell>
          <cell r="D641">
            <v>0</v>
          </cell>
          <cell r="E641" t="str">
            <v xml:space="preserve">   Propiedades, planta y equipo, neto</v>
          </cell>
        </row>
        <row r="642">
          <cell r="C642">
            <v>0</v>
          </cell>
          <cell r="D642">
            <v>0</v>
          </cell>
          <cell r="E642" t="str">
            <v xml:space="preserve">   Propiedades, planta y equipo, neto</v>
          </cell>
        </row>
        <row r="643">
          <cell r="C643">
            <v>0</v>
          </cell>
          <cell r="D643">
            <v>0</v>
          </cell>
          <cell r="E643" t="str">
            <v xml:space="preserve">   Propiedades, planta y equipo, neto</v>
          </cell>
        </row>
        <row r="644">
          <cell r="C644">
            <v>0</v>
          </cell>
          <cell r="D644">
            <v>0</v>
          </cell>
          <cell r="E644" t="str">
            <v xml:space="preserve">   Propiedades, planta y equipo, neto</v>
          </cell>
        </row>
        <row r="645">
          <cell r="C645">
            <v>0</v>
          </cell>
          <cell r="D645">
            <v>0</v>
          </cell>
          <cell r="E645" t="str">
            <v xml:space="preserve">   Propiedades, planta y equipo, neto</v>
          </cell>
        </row>
        <row r="646">
          <cell r="C646">
            <v>4401780.91</v>
          </cell>
          <cell r="D646">
            <v>0</v>
          </cell>
          <cell r="E646" t="str">
            <v/>
          </cell>
        </row>
        <row r="647">
          <cell r="C647">
            <v>0</v>
          </cell>
          <cell r="D647">
            <v>0</v>
          </cell>
          <cell r="E647" t="str">
            <v/>
          </cell>
        </row>
        <row r="648">
          <cell r="C648">
            <v>0</v>
          </cell>
          <cell r="D648">
            <v>0</v>
          </cell>
          <cell r="E648" t="str">
            <v xml:space="preserve">   Propiedades, planta y equipo, neto</v>
          </cell>
        </row>
        <row r="649">
          <cell r="C649">
            <v>0</v>
          </cell>
          <cell r="D649">
            <v>0</v>
          </cell>
          <cell r="E649" t="str">
            <v xml:space="preserve">   Propiedades, planta y equipo, neto</v>
          </cell>
        </row>
        <row r="650">
          <cell r="C650">
            <v>0</v>
          </cell>
          <cell r="D650">
            <v>0</v>
          </cell>
          <cell r="E650" t="str">
            <v xml:space="preserve">   Propiedades, planta y equipo, neto</v>
          </cell>
        </row>
        <row r="651">
          <cell r="C651">
            <v>0</v>
          </cell>
          <cell r="D651">
            <v>0</v>
          </cell>
          <cell r="E651" t="str">
            <v xml:space="preserve">   Propiedades, planta y equipo, neto</v>
          </cell>
        </row>
        <row r="652">
          <cell r="C652">
            <v>0</v>
          </cell>
          <cell r="D652">
            <v>0</v>
          </cell>
          <cell r="E652" t="str">
            <v xml:space="preserve">   Propiedades, planta y equipo, neto</v>
          </cell>
        </row>
        <row r="653">
          <cell r="C653">
            <v>0</v>
          </cell>
          <cell r="D653">
            <v>0</v>
          </cell>
          <cell r="E653" t="str">
            <v xml:space="preserve">   Propiedades, planta y equipo, neto</v>
          </cell>
        </row>
        <row r="654">
          <cell r="C654">
            <v>4401780.91</v>
          </cell>
          <cell r="D654">
            <v>0</v>
          </cell>
          <cell r="E654" t="str">
            <v/>
          </cell>
        </row>
        <row r="655">
          <cell r="C655">
            <v>0</v>
          </cell>
          <cell r="D655">
            <v>0</v>
          </cell>
          <cell r="E655" t="str">
            <v xml:space="preserve">   Propiedades, planta y equipo, neto</v>
          </cell>
        </row>
        <row r="656">
          <cell r="C656">
            <v>0</v>
          </cell>
          <cell r="D656">
            <v>0</v>
          </cell>
          <cell r="E656" t="str">
            <v xml:space="preserve">   Propiedades, planta y equipo, neto</v>
          </cell>
        </row>
        <row r="657">
          <cell r="C657">
            <v>0</v>
          </cell>
          <cell r="D657">
            <v>0</v>
          </cell>
          <cell r="E657" t="str">
            <v xml:space="preserve">   Propiedades, planta y equipo, neto</v>
          </cell>
        </row>
        <row r="658">
          <cell r="C658">
            <v>0</v>
          </cell>
          <cell r="D658">
            <v>0</v>
          </cell>
          <cell r="E658" t="str">
            <v xml:space="preserve">   Propiedades, planta y equipo, neto</v>
          </cell>
        </row>
        <row r="659">
          <cell r="C659">
            <v>0</v>
          </cell>
          <cell r="D659">
            <v>0</v>
          </cell>
          <cell r="E659" t="str">
            <v xml:space="preserve">   Propiedades, planta y equipo, neto</v>
          </cell>
        </row>
        <row r="660">
          <cell r="C660">
            <v>4401780.91</v>
          </cell>
          <cell r="D660">
            <v>0</v>
          </cell>
          <cell r="E660" t="str">
            <v xml:space="preserve">   Propiedades, planta y equipo, neto</v>
          </cell>
        </row>
        <row r="661">
          <cell r="C661">
            <v>0</v>
          </cell>
          <cell r="D661">
            <v>0</v>
          </cell>
          <cell r="E661" t="str">
            <v/>
          </cell>
        </row>
        <row r="662">
          <cell r="C662">
            <v>0</v>
          </cell>
          <cell r="D662">
            <v>0</v>
          </cell>
          <cell r="E662" t="str">
            <v xml:space="preserve">   Propiedades, planta y equipo, neto</v>
          </cell>
        </row>
        <row r="663">
          <cell r="C663">
            <v>0</v>
          </cell>
          <cell r="D663">
            <v>0</v>
          </cell>
          <cell r="E663" t="str">
            <v xml:space="preserve">   Propiedades, planta y equipo, neto</v>
          </cell>
        </row>
        <row r="664">
          <cell r="C664">
            <v>0</v>
          </cell>
          <cell r="D664">
            <v>0</v>
          </cell>
          <cell r="E664" t="str">
            <v xml:space="preserve">   Propiedades, planta y equipo, neto</v>
          </cell>
        </row>
        <row r="665">
          <cell r="C665">
            <v>0</v>
          </cell>
          <cell r="D665">
            <v>0</v>
          </cell>
          <cell r="E665" t="str">
            <v xml:space="preserve">   Propiedades, planta y equipo, neto</v>
          </cell>
        </row>
        <row r="666">
          <cell r="C666">
            <v>0</v>
          </cell>
          <cell r="D666">
            <v>0</v>
          </cell>
          <cell r="E666" t="str">
            <v xml:space="preserve">   Propiedades, planta y equipo, neto</v>
          </cell>
        </row>
        <row r="667">
          <cell r="C667">
            <v>0</v>
          </cell>
          <cell r="D667">
            <v>0</v>
          </cell>
          <cell r="E667" t="str">
            <v xml:space="preserve">   Propiedades, planta y equipo, neto</v>
          </cell>
        </row>
        <row r="668">
          <cell r="C668">
            <v>0</v>
          </cell>
          <cell r="D668">
            <v>0</v>
          </cell>
          <cell r="E668" t="str">
            <v/>
          </cell>
        </row>
        <row r="669">
          <cell r="C669">
            <v>0</v>
          </cell>
          <cell r="D669">
            <v>0</v>
          </cell>
          <cell r="E669" t="str">
            <v xml:space="preserve">   Propiedades, planta y equipo, neto</v>
          </cell>
        </row>
        <row r="670">
          <cell r="C670">
            <v>0</v>
          </cell>
          <cell r="D670">
            <v>0</v>
          </cell>
          <cell r="E670" t="str">
            <v xml:space="preserve">   Propiedades, planta y equipo, neto</v>
          </cell>
        </row>
        <row r="671">
          <cell r="C671">
            <v>0</v>
          </cell>
          <cell r="D671">
            <v>0</v>
          </cell>
          <cell r="E671" t="str">
            <v xml:space="preserve">   Propiedades, planta y equipo, neto</v>
          </cell>
        </row>
        <row r="672">
          <cell r="C672">
            <v>0</v>
          </cell>
          <cell r="D672">
            <v>0</v>
          </cell>
          <cell r="E672" t="str">
            <v xml:space="preserve">   Propiedades, planta y equipo, neto</v>
          </cell>
        </row>
        <row r="673">
          <cell r="C673">
            <v>0</v>
          </cell>
          <cell r="D673">
            <v>0</v>
          </cell>
          <cell r="E673" t="str">
            <v xml:space="preserve">   Propiedades, planta y equipo, neto</v>
          </cell>
        </row>
        <row r="674">
          <cell r="C674">
            <v>0</v>
          </cell>
          <cell r="D674">
            <v>0</v>
          </cell>
          <cell r="E674" t="str">
            <v xml:space="preserve">   Propiedades, planta y equipo, neto</v>
          </cell>
        </row>
        <row r="675">
          <cell r="C675">
            <v>3185266.53</v>
          </cell>
          <cell r="D675">
            <v>4045170.02</v>
          </cell>
          <cell r="E675" t="str">
            <v/>
          </cell>
        </row>
        <row r="676">
          <cell r="C676">
            <v>3102434.53</v>
          </cell>
          <cell r="D676">
            <v>3562381.02</v>
          </cell>
          <cell r="E676" t="str">
            <v/>
          </cell>
        </row>
        <row r="677">
          <cell r="C677">
            <v>2244709.44</v>
          </cell>
          <cell r="D677">
            <v>2521214.1</v>
          </cell>
          <cell r="E677" t="str">
            <v xml:space="preserve">   Propiedades, planta y equipo, neto</v>
          </cell>
        </row>
        <row r="678">
          <cell r="C678">
            <v>527281.86</v>
          </cell>
          <cell r="D678">
            <v>716939.47</v>
          </cell>
          <cell r="E678" t="str">
            <v xml:space="preserve">   Deudores comerciales y otras cuentas por cobrar</v>
          </cell>
        </row>
        <row r="679">
          <cell r="C679">
            <v>266589.40000000002</v>
          </cell>
          <cell r="D679">
            <v>286311.28000000003</v>
          </cell>
          <cell r="E679" t="str">
            <v xml:space="preserve">   Propiedades, planta y equipo, neto</v>
          </cell>
        </row>
        <row r="680">
          <cell r="C680">
            <v>63853.83</v>
          </cell>
          <cell r="D680">
            <v>37916.17</v>
          </cell>
          <cell r="E680" t="str">
            <v xml:space="preserve">   Propiedades, planta y equipo, neto</v>
          </cell>
        </row>
        <row r="681">
          <cell r="C681">
            <v>0</v>
          </cell>
          <cell r="D681">
            <v>0</v>
          </cell>
          <cell r="E681" t="str">
            <v xml:space="preserve">   Propiedades, planta y equipo, neto</v>
          </cell>
        </row>
        <row r="682">
          <cell r="C682">
            <v>82832</v>
          </cell>
          <cell r="D682">
            <v>482789</v>
          </cell>
          <cell r="E682" t="str">
            <v xml:space="preserve">   Propiedades, planta y equipo, neto</v>
          </cell>
        </row>
        <row r="683">
          <cell r="C683">
            <v>0</v>
          </cell>
          <cell r="D683">
            <v>0</v>
          </cell>
          <cell r="E683" t="str">
            <v/>
          </cell>
        </row>
        <row r="684">
          <cell r="C684">
            <v>0</v>
          </cell>
          <cell r="D684">
            <v>0</v>
          </cell>
          <cell r="E684" t="str">
            <v xml:space="preserve">   Propiedades, planta y equipo, neto</v>
          </cell>
        </row>
        <row r="685">
          <cell r="C685">
            <v>883449.05</v>
          </cell>
          <cell r="D685">
            <v>859973.88</v>
          </cell>
          <cell r="E685" t="str">
            <v/>
          </cell>
        </row>
        <row r="686">
          <cell r="C686">
            <v>359999</v>
          </cell>
          <cell r="D686">
            <v>359999</v>
          </cell>
          <cell r="E686" t="str">
            <v/>
          </cell>
        </row>
        <row r="687">
          <cell r="C687">
            <v>359999</v>
          </cell>
          <cell r="D687">
            <v>359999</v>
          </cell>
          <cell r="E687" t="str">
            <v xml:space="preserve">   Inversiones en subsidiarias</v>
          </cell>
        </row>
        <row r="688">
          <cell r="C688">
            <v>0</v>
          </cell>
          <cell r="D688">
            <v>0</v>
          </cell>
          <cell r="E688" t="str">
            <v xml:space="preserve">   Inversiones en subsidiarias</v>
          </cell>
        </row>
        <row r="689">
          <cell r="C689">
            <v>0</v>
          </cell>
          <cell r="D689">
            <v>0</v>
          </cell>
          <cell r="E689" t="str">
            <v xml:space="preserve">   Inversiones en subsidiarias</v>
          </cell>
        </row>
        <row r="690">
          <cell r="C690">
            <v>0</v>
          </cell>
          <cell r="D690">
            <v>0</v>
          </cell>
          <cell r="E690" t="str">
            <v/>
          </cell>
        </row>
        <row r="691">
          <cell r="C691">
            <v>0</v>
          </cell>
          <cell r="D691">
            <v>0</v>
          </cell>
          <cell r="E691" t="str">
            <v/>
          </cell>
        </row>
        <row r="692">
          <cell r="C692">
            <v>523450.05</v>
          </cell>
          <cell r="D692">
            <v>499974.88</v>
          </cell>
          <cell r="E692" t="str">
            <v/>
          </cell>
        </row>
        <row r="693">
          <cell r="C693">
            <v>151992</v>
          </cell>
          <cell r="D693">
            <v>151992</v>
          </cell>
          <cell r="E693" t="str">
            <v/>
          </cell>
        </row>
        <row r="694">
          <cell r="C694">
            <v>151992</v>
          </cell>
          <cell r="D694">
            <v>151992</v>
          </cell>
          <cell r="E694" t="str">
            <v xml:space="preserve">   Otros activos financieros.</v>
          </cell>
        </row>
        <row r="695">
          <cell r="C695">
            <v>371458.05</v>
          </cell>
          <cell r="D695">
            <v>347982.88</v>
          </cell>
          <cell r="E695" t="str">
            <v/>
          </cell>
        </row>
        <row r="696">
          <cell r="C696">
            <v>371458.05</v>
          </cell>
          <cell r="D696">
            <v>347982.88</v>
          </cell>
          <cell r="E696" t="str">
            <v xml:space="preserve">   Otros activos financieros.</v>
          </cell>
        </row>
        <row r="697">
          <cell r="C697">
            <v>0</v>
          </cell>
          <cell r="D697">
            <v>0</v>
          </cell>
          <cell r="E697" t="str">
            <v/>
          </cell>
        </row>
        <row r="698">
          <cell r="C698">
            <v>0</v>
          </cell>
          <cell r="D698">
            <v>0</v>
          </cell>
          <cell r="E698" t="str">
            <v/>
          </cell>
        </row>
        <row r="699">
          <cell r="C699">
            <v>0</v>
          </cell>
          <cell r="D699">
            <v>0</v>
          </cell>
          <cell r="E699" t="str">
            <v/>
          </cell>
        </row>
        <row r="700">
          <cell r="C700">
            <v>0</v>
          </cell>
          <cell r="D700">
            <v>0</v>
          </cell>
          <cell r="E700" t="str">
            <v/>
          </cell>
        </row>
        <row r="701">
          <cell r="C701">
            <v>0</v>
          </cell>
          <cell r="D701">
            <v>0</v>
          </cell>
          <cell r="E701" t="str">
            <v/>
          </cell>
        </row>
        <row r="702">
          <cell r="C702">
            <v>0</v>
          </cell>
          <cell r="D702">
            <v>0</v>
          </cell>
          <cell r="E702" t="str">
            <v/>
          </cell>
        </row>
        <row r="703">
          <cell r="C703">
            <v>6953134.9299999997</v>
          </cell>
          <cell r="D703">
            <v>5676947.3499999996</v>
          </cell>
          <cell r="E703" t="str">
            <v/>
          </cell>
        </row>
        <row r="704">
          <cell r="C704">
            <v>0</v>
          </cell>
          <cell r="D704">
            <v>0</v>
          </cell>
          <cell r="E704" t="str">
            <v/>
          </cell>
        </row>
        <row r="705">
          <cell r="C705">
            <v>0</v>
          </cell>
          <cell r="D705">
            <v>0</v>
          </cell>
          <cell r="E705" t="str">
            <v/>
          </cell>
        </row>
        <row r="706">
          <cell r="C706">
            <v>0</v>
          </cell>
          <cell r="D706">
            <v>0</v>
          </cell>
          <cell r="E706" t="str">
            <v/>
          </cell>
        </row>
        <row r="707">
          <cell r="C707">
            <v>1645068.17</v>
          </cell>
          <cell r="D707">
            <v>1389432.66</v>
          </cell>
          <cell r="E707" t="str">
            <v/>
          </cell>
        </row>
        <row r="708">
          <cell r="C708">
            <v>6254790.0300000003</v>
          </cell>
          <cell r="D708">
            <v>6415563.71</v>
          </cell>
          <cell r="E708" t="str">
            <v xml:space="preserve">   Activos intangibles, netos</v>
          </cell>
        </row>
        <row r="709">
          <cell r="C709">
            <v>-4609721.8600000003</v>
          </cell>
          <cell r="D709">
            <v>-5026131.05</v>
          </cell>
          <cell r="E709" t="str">
            <v xml:space="preserve">   Activos intangibles, netos</v>
          </cell>
        </row>
        <row r="710">
          <cell r="C710">
            <v>0</v>
          </cell>
          <cell r="D710">
            <v>0</v>
          </cell>
          <cell r="E710" t="str">
            <v/>
          </cell>
        </row>
        <row r="711">
          <cell r="C711">
            <v>0</v>
          </cell>
          <cell r="D711">
            <v>0</v>
          </cell>
          <cell r="E711" t="str">
            <v/>
          </cell>
        </row>
        <row r="712">
          <cell r="C712">
            <v>5308066.76</v>
          </cell>
          <cell r="D712">
            <v>4287514.6900000004</v>
          </cell>
          <cell r="E712" t="str">
            <v/>
          </cell>
        </row>
        <row r="713">
          <cell r="C713">
            <v>10058638.529999999</v>
          </cell>
          <cell r="D713">
            <v>10058638.529999999</v>
          </cell>
          <cell r="E713" t="str">
            <v xml:space="preserve">   Activos intangibles, netos</v>
          </cell>
        </row>
        <row r="714">
          <cell r="C714">
            <v>-4750571.7699999996</v>
          </cell>
          <cell r="D714">
            <v>-5771123.8399999999</v>
          </cell>
          <cell r="E714" t="str">
            <v xml:space="preserve">   Activos intangibles, netos</v>
          </cell>
        </row>
        <row r="715">
          <cell r="C715">
            <v>0</v>
          </cell>
          <cell r="D715">
            <v>0</v>
          </cell>
          <cell r="E715" t="str">
            <v/>
          </cell>
        </row>
        <row r="716">
          <cell r="C716">
            <v>0</v>
          </cell>
          <cell r="D716">
            <v>0</v>
          </cell>
          <cell r="E716" t="str">
            <v/>
          </cell>
        </row>
        <row r="717">
          <cell r="C717">
            <v>0</v>
          </cell>
          <cell r="D717">
            <v>0</v>
          </cell>
          <cell r="E717" t="str">
            <v/>
          </cell>
        </row>
        <row r="718">
          <cell r="C718">
            <v>0</v>
          </cell>
          <cell r="D718">
            <v>0</v>
          </cell>
          <cell r="E718" t="str">
            <v/>
          </cell>
        </row>
        <row r="719">
          <cell r="C719">
            <v>0</v>
          </cell>
          <cell r="D719">
            <v>0</v>
          </cell>
          <cell r="E719" t="str">
            <v/>
          </cell>
        </row>
        <row r="720">
          <cell r="C720">
            <v>0</v>
          </cell>
          <cell r="D720">
            <v>0</v>
          </cell>
          <cell r="E720" t="str">
            <v/>
          </cell>
        </row>
        <row r="721">
          <cell r="C721">
            <v>0</v>
          </cell>
          <cell r="D721">
            <v>0</v>
          </cell>
          <cell r="E721" t="str">
            <v/>
          </cell>
        </row>
        <row r="722">
          <cell r="C722">
            <v>0</v>
          </cell>
          <cell r="D722">
            <v>0</v>
          </cell>
          <cell r="E722" t="str">
            <v/>
          </cell>
        </row>
        <row r="723">
          <cell r="C723">
            <v>643442.51</v>
          </cell>
          <cell r="D723">
            <v>540829.06999999995</v>
          </cell>
          <cell r="E723" t="str">
            <v/>
          </cell>
        </row>
        <row r="724">
          <cell r="C724">
            <v>643442.51</v>
          </cell>
          <cell r="D724">
            <v>540829.06999999995</v>
          </cell>
          <cell r="E724" t="str">
            <v/>
          </cell>
        </row>
        <row r="725">
          <cell r="C725">
            <v>643442.51</v>
          </cell>
          <cell r="D725">
            <v>540829.06999999995</v>
          </cell>
          <cell r="E725" t="str">
            <v xml:space="preserve">   Deudores comerciales y otras cuentas por cobrar.</v>
          </cell>
        </row>
        <row r="726">
          <cell r="C726">
            <v>0</v>
          </cell>
          <cell r="D726">
            <v>0</v>
          </cell>
          <cell r="E726" t="str">
            <v xml:space="preserve">   Deudores comerciales y otras cuentas por cobrar.</v>
          </cell>
        </row>
        <row r="727">
          <cell r="C727">
            <v>0</v>
          </cell>
          <cell r="D727">
            <v>0</v>
          </cell>
          <cell r="E727" t="str">
            <v xml:space="preserve">   Deudores comerciales y otras cuentas por cobrar.</v>
          </cell>
        </row>
        <row r="728">
          <cell r="C728">
            <v>0</v>
          </cell>
          <cell r="D728">
            <v>0</v>
          </cell>
          <cell r="E728" t="str">
            <v/>
          </cell>
        </row>
        <row r="729">
          <cell r="C729">
            <v>0</v>
          </cell>
          <cell r="D729">
            <v>0</v>
          </cell>
          <cell r="E729" t="str">
            <v/>
          </cell>
        </row>
        <row r="730">
          <cell r="C730">
            <v>35814.11</v>
          </cell>
          <cell r="D730">
            <v>41414.11</v>
          </cell>
          <cell r="E730" t="str">
            <v/>
          </cell>
        </row>
        <row r="731">
          <cell r="C731">
            <v>0</v>
          </cell>
          <cell r="D731">
            <v>0</v>
          </cell>
          <cell r="E731" t="str">
            <v/>
          </cell>
        </row>
        <row r="732">
          <cell r="C732">
            <v>17819.71</v>
          </cell>
          <cell r="D732">
            <v>22419.71</v>
          </cell>
          <cell r="E732" t="str">
            <v/>
          </cell>
        </row>
        <row r="733">
          <cell r="C733">
            <v>17819.71</v>
          </cell>
          <cell r="D733">
            <v>22419.71</v>
          </cell>
          <cell r="E733" t="str">
            <v xml:space="preserve">   Deudores comerciales y otras cuentas por cobrar</v>
          </cell>
        </row>
        <row r="734">
          <cell r="C734">
            <v>0</v>
          </cell>
          <cell r="D734">
            <v>0</v>
          </cell>
          <cell r="E734" t="str">
            <v/>
          </cell>
        </row>
        <row r="735">
          <cell r="C735">
            <v>17994.400000000001</v>
          </cell>
          <cell r="D735">
            <v>18994.400000000001</v>
          </cell>
          <cell r="E735" t="str">
            <v/>
          </cell>
        </row>
        <row r="736">
          <cell r="C736">
            <v>17994.400000000001</v>
          </cell>
          <cell r="D736">
            <v>18994.400000000001</v>
          </cell>
          <cell r="E736" t="str">
            <v xml:space="preserve">   Deudores comerciales y otras cuentas por cobrar</v>
          </cell>
        </row>
        <row r="737">
          <cell r="C737">
            <v>0</v>
          </cell>
          <cell r="D737">
            <v>0</v>
          </cell>
          <cell r="E737" t="str">
            <v/>
          </cell>
        </row>
        <row r="738">
          <cell r="C738">
            <v>0</v>
          </cell>
          <cell r="D738">
            <v>0</v>
          </cell>
          <cell r="E738" t="str">
            <v/>
          </cell>
        </row>
        <row r="739">
          <cell r="C739">
            <v>0</v>
          </cell>
          <cell r="D739">
            <v>0</v>
          </cell>
          <cell r="E739" t="str">
            <v/>
          </cell>
        </row>
        <row r="740">
          <cell r="C740">
            <v>0</v>
          </cell>
          <cell r="D740">
            <v>0</v>
          </cell>
          <cell r="E740" t="str">
            <v/>
          </cell>
        </row>
        <row r="741">
          <cell r="C741">
            <v>0</v>
          </cell>
          <cell r="D741">
            <v>0</v>
          </cell>
          <cell r="E741" t="str">
            <v/>
          </cell>
        </row>
        <row r="742">
          <cell r="C742">
            <v>439543.16</v>
          </cell>
          <cell r="D742">
            <v>246541.49</v>
          </cell>
          <cell r="E742" t="str">
            <v/>
          </cell>
        </row>
        <row r="743">
          <cell r="C743">
            <v>0</v>
          </cell>
          <cell r="D743">
            <v>0</v>
          </cell>
          <cell r="E743" t="str">
            <v/>
          </cell>
        </row>
        <row r="744">
          <cell r="C744">
            <v>17565.86</v>
          </cell>
          <cell r="D744">
            <v>24564.19</v>
          </cell>
          <cell r="E744" t="str">
            <v/>
          </cell>
        </row>
        <row r="745">
          <cell r="C745">
            <v>0</v>
          </cell>
          <cell r="D745">
            <v>0</v>
          </cell>
          <cell r="E745" t="str">
            <v xml:space="preserve">   Deudores comerciales y otras cuentas por cobrar.</v>
          </cell>
        </row>
        <row r="746">
          <cell r="C746">
            <v>17565.86</v>
          </cell>
          <cell r="D746">
            <v>24564.19</v>
          </cell>
          <cell r="E746" t="str">
            <v xml:space="preserve">   Deudores comerciales y otras cuentas por cobrar.</v>
          </cell>
        </row>
        <row r="747">
          <cell r="C747">
            <v>0</v>
          </cell>
          <cell r="D747">
            <v>0</v>
          </cell>
          <cell r="E747" t="str">
            <v xml:space="preserve">   Deudores comerciales y otras cuentas por cobrar.</v>
          </cell>
        </row>
        <row r="748">
          <cell r="C748">
            <v>0</v>
          </cell>
          <cell r="D748">
            <v>0</v>
          </cell>
          <cell r="E748" t="str">
            <v/>
          </cell>
        </row>
        <row r="749">
          <cell r="C749">
            <v>421977.3</v>
          </cell>
          <cell r="D749">
            <v>221977.3</v>
          </cell>
          <cell r="E749" t="str">
            <v/>
          </cell>
        </row>
        <row r="750">
          <cell r="C750">
            <v>421977.3</v>
          </cell>
          <cell r="D750">
            <v>221977.3</v>
          </cell>
          <cell r="E750" t="str">
            <v xml:space="preserve">   Deudores comerciales y otras cuentas por cobrar.</v>
          </cell>
        </row>
        <row r="751">
          <cell r="C751">
            <v>0</v>
          </cell>
          <cell r="D751">
            <v>0</v>
          </cell>
          <cell r="E751" t="str">
            <v/>
          </cell>
        </row>
        <row r="752">
          <cell r="C752">
            <v>0</v>
          </cell>
          <cell r="D752">
            <v>0</v>
          </cell>
          <cell r="E752" t="str">
            <v xml:space="preserve">   Deudores comerciales y otras cuentas por cobrar.</v>
          </cell>
        </row>
        <row r="753">
          <cell r="C753">
            <v>0</v>
          </cell>
          <cell r="D753">
            <v>33349.07</v>
          </cell>
          <cell r="E753" t="str">
            <v/>
          </cell>
        </row>
        <row r="754">
          <cell r="C754">
            <v>0</v>
          </cell>
          <cell r="D754">
            <v>0</v>
          </cell>
          <cell r="E754" t="str">
            <v xml:space="preserve">   Otros activos</v>
          </cell>
        </row>
        <row r="755">
          <cell r="C755">
            <v>0</v>
          </cell>
          <cell r="D755">
            <v>33349.07</v>
          </cell>
          <cell r="E755" t="str">
            <v/>
          </cell>
        </row>
        <row r="756">
          <cell r="C756">
            <v>0</v>
          </cell>
          <cell r="D756">
            <v>33349.07</v>
          </cell>
          <cell r="E756" t="str">
            <v xml:space="preserve">   Deudores comerciales y otras cuentas por cobrar</v>
          </cell>
        </row>
        <row r="757">
          <cell r="C757">
            <v>0</v>
          </cell>
          <cell r="D757">
            <v>0</v>
          </cell>
          <cell r="E757" t="str">
            <v/>
          </cell>
        </row>
        <row r="758">
          <cell r="C758">
            <v>0</v>
          </cell>
          <cell r="D758">
            <v>0</v>
          </cell>
          <cell r="E758" t="str">
            <v xml:space="preserve">   Otros activos</v>
          </cell>
        </row>
        <row r="759">
          <cell r="C759">
            <v>0</v>
          </cell>
          <cell r="D759">
            <v>0</v>
          </cell>
          <cell r="E759" t="str">
            <v xml:space="preserve">   Otros activos</v>
          </cell>
        </row>
        <row r="760">
          <cell r="C760">
            <v>0</v>
          </cell>
          <cell r="D760">
            <v>0</v>
          </cell>
          <cell r="E760" t="str">
            <v xml:space="preserve">   Otros activos</v>
          </cell>
        </row>
        <row r="761">
          <cell r="C761">
            <v>2894282.42</v>
          </cell>
          <cell r="D761">
            <v>3328764.15</v>
          </cell>
          <cell r="E761" t="str">
            <v/>
          </cell>
        </row>
        <row r="762">
          <cell r="C762">
            <v>2894282.42</v>
          </cell>
          <cell r="D762">
            <v>3328764.15</v>
          </cell>
          <cell r="E762" t="str">
            <v/>
          </cell>
        </row>
        <row r="763">
          <cell r="C763">
            <v>320835.17</v>
          </cell>
          <cell r="D763">
            <v>712737.37</v>
          </cell>
          <cell r="E763" t="str">
            <v xml:space="preserve">   Pasivo por impuesto diferido, neto</v>
          </cell>
        </row>
        <row r="764">
          <cell r="C764">
            <v>58960.63</v>
          </cell>
          <cell r="D764">
            <v>127870.21</v>
          </cell>
          <cell r="E764" t="str">
            <v xml:space="preserve">   Pasivo por impuesto diferido, neto</v>
          </cell>
        </row>
        <row r="765">
          <cell r="C765">
            <v>1901052.56</v>
          </cell>
          <cell r="D765">
            <v>1974360.44</v>
          </cell>
          <cell r="E765" t="str">
            <v xml:space="preserve">   Pasivo por impuesto diferido, neto</v>
          </cell>
        </row>
        <row r="766">
          <cell r="C766">
            <v>564335.47</v>
          </cell>
          <cell r="D766">
            <v>527765.65</v>
          </cell>
          <cell r="E766" t="str">
            <v xml:space="preserve">   Pasivo por impuesto diferido, neto</v>
          </cell>
        </row>
        <row r="767">
          <cell r="C767">
            <v>42152.32</v>
          </cell>
          <cell r="D767">
            <v>-19342.759999999998</v>
          </cell>
          <cell r="E767" t="str">
            <v xml:space="preserve">   Pasivo por impuesto diferido, neto</v>
          </cell>
        </row>
        <row r="768">
          <cell r="C768">
            <v>6946.27</v>
          </cell>
          <cell r="D768">
            <v>5373.24</v>
          </cell>
          <cell r="E768" t="str">
            <v xml:space="preserve">   Pasivo por impuesto diferido, neto</v>
          </cell>
        </row>
        <row r="769">
          <cell r="C769">
            <v>0</v>
          </cell>
          <cell r="D769">
            <v>0</v>
          </cell>
          <cell r="E769" t="str">
            <v xml:space="preserve">   Pasivo por impuesto diferido, neto</v>
          </cell>
        </row>
        <row r="770">
          <cell r="C770">
            <v>-147887226.78</v>
          </cell>
          <cell r="D770">
            <v>-133563805.04000001</v>
          </cell>
          <cell r="E770" t="str">
            <v/>
          </cell>
        </row>
        <row r="771">
          <cell r="C771">
            <v>-61118631.969999999</v>
          </cell>
          <cell r="D771">
            <v>-80407023.810000002</v>
          </cell>
          <cell r="E771" t="str">
            <v/>
          </cell>
        </row>
        <row r="772">
          <cell r="C772">
            <v>-7315105.4199999999</v>
          </cell>
          <cell r="D772">
            <v>-28835803.039999999</v>
          </cell>
          <cell r="E772" t="str">
            <v/>
          </cell>
        </row>
        <row r="773">
          <cell r="C773">
            <v>-2315105.4300000002</v>
          </cell>
          <cell r="D773">
            <v>-2380676.08</v>
          </cell>
          <cell r="E773" t="str">
            <v xml:space="preserve">   Créditos y préstamos</v>
          </cell>
        </row>
        <row r="774">
          <cell r="C774">
            <v>-4000000</v>
          </cell>
          <cell r="D774">
            <v>-26455126.960000001</v>
          </cell>
          <cell r="E774" t="str">
            <v/>
          </cell>
        </row>
        <row r="775">
          <cell r="C775">
            <v>0</v>
          </cell>
          <cell r="D775">
            <v>0</v>
          </cell>
          <cell r="E775" t="str">
            <v xml:space="preserve">   Créditos y préstamos</v>
          </cell>
        </row>
        <row r="776">
          <cell r="C776">
            <v>0</v>
          </cell>
          <cell r="D776">
            <v>0</v>
          </cell>
          <cell r="E776" t="str">
            <v xml:space="preserve">   Créditos y préstamos</v>
          </cell>
        </row>
        <row r="777">
          <cell r="C777">
            <v>0</v>
          </cell>
          <cell r="D777">
            <v>0</v>
          </cell>
          <cell r="E777" t="str">
            <v xml:space="preserve">   Créditos y préstamos</v>
          </cell>
        </row>
        <row r="778">
          <cell r="C778">
            <v>-4000000</v>
          </cell>
          <cell r="D778">
            <v>-26455126.960000001</v>
          </cell>
          <cell r="E778" t="str">
            <v xml:space="preserve">   Créditos y préstamos</v>
          </cell>
        </row>
        <row r="779">
          <cell r="C779">
            <v>0</v>
          </cell>
          <cell r="D779">
            <v>0</v>
          </cell>
          <cell r="E779" t="str">
            <v/>
          </cell>
        </row>
        <row r="780">
          <cell r="C780">
            <v>0</v>
          </cell>
          <cell r="D780">
            <v>0</v>
          </cell>
          <cell r="E780" t="str">
            <v/>
          </cell>
        </row>
        <row r="781">
          <cell r="C781">
            <v>0</v>
          </cell>
          <cell r="D781">
            <v>0</v>
          </cell>
          <cell r="E781" t="str">
            <v/>
          </cell>
        </row>
        <row r="782">
          <cell r="C782">
            <v>0</v>
          </cell>
          <cell r="D782">
            <v>0</v>
          </cell>
          <cell r="E782" t="str">
            <v/>
          </cell>
        </row>
        <row r="783">
          <cell r="C783">
            <v>0</v>
          </cell>
          <cell r="D783">
            <v>0</v>
          </cell>
          <cell r="E783" t="str">
            <v xml:space="preserve">   Créditos y préstamos</v>
          </cell>
        </row>
        <row r="784">
          <cell r="C784">
            <v>-999999.99</v>
          </cell>
          <cell r="D784">
            <v>0</v>
          </cell>
          <cell r="E784" t="str">
            <v/>
          </cell>
        </row>
        <row r="785">
          <cell r="C785">
            <v>-999999.99</v>
          </cell>
          <cell r="D785">
            <v>0</v>
          </cell>
          <cell r="E785" t="str">
            <v xml:space="preserve">   Créditos y préstamos</v>
          </cell>
        </row>
        <row r="786">
          <cell r="C786">
            <v>-40327769.649999999</v>
          </cell>
          <cell r="D786">
            <v>-35604597.340000004</v>
          </cell>
          <cell r="E786" t="str">
            <v/>
          </cell>
        </row>
        <row r="787">
          <cell r="C787">
            <v>-15181033.85</v>
          </cell>
          <cell r="D787">
            <v>-8972261.2899999991</v>
          </cell>
          <cell r="E787" t="str">
            <v xml:space="preserve">   Cuentas por pagar a proveedores de energía</v>
          </cell>
        </row>
        <row r="788">
          <cell r="C788">
            <v>-18225309.969999999</v>
          </cell>
          <cell r="D788">
            <v>-15433216.01</v>
          </cell>
          <cell r="E788" t="str">
            <v xml:space="preserve">   Cuentas por pagar a proveedores de energía</v>
          </cell>
        </row>
        <row r="789">
          <cell r="C789">
            <v>-551416.93999999994</v>
          </cell>
          <cell r="D789">
            <v>-267731.34999999998</v>
          </cell>
          <cell r="E789" t="str">
            <v/>
          </cell>
        </row>
        <row r="790">
          <cell r="C790">
            <v>-504315.25</v>
          </cell>
          <cell r="D790">
            <v>-234976.64000000001</v>
          </cell>
          <cell r="E790" t="str">
            <v/>
          </cell>
        </row>
        <row r="791">
          <cell r="C791">
            <v>-108872.9</v>
          </cell>
          <cell r="D791">
            <v>-24744.240000000002</v>
          </cell>
          <cell r="E791" t="str">
            <v xml:space="preserve">   Acreedores y otras cuentas por pagar</v>
          </cell>
        </row>
        <row r="792">
          <cell r="C792">
            <v>-158526.92000000001</v>
          </cell>
          <cell r="D792">
            <v>-73252.429999999993</v>
          </cell>
          <cell r="E792" t="str">
            <v xml:space="preserve">   Acreedores y otras cuentas por pagar</v>
          </cell>
        </row>
        <row r="793">
          <cell r="C793">
            <v>-37905.82</v>
          </cell>
          <cell r="D793">
            <v>-32021.06</v>
          </cell>
          <cell r="E793" t="str">
            <v xml:space="preserve">   Acreedores y otras cuentas por pagar</v>
          </cell>
        </row>
        <row r="794">
          <cell r="C794">
            <v>0</v>
          </cell>
          <cell r="D794">
            <v>0</v>
          </cell>
          <cell r="E794" t="str">
            <v xml:space="preserve">   Acreedores y otras cuentas por pagar</v>
          </cell>
        </row>
        <row r="795">
          <cell r="C795">
            <v>-11230.88</v>
          </cell>
          <cell r="D795">
            <v>-6389.3</v>
          </cell>
          <cell r="E795" t="str">
            <v xml:space="preserve">   Acreedores y otras cuentas por pagar</v>
          </cell>
        </row>
        <row r="796">
          <cell r="C796">
            <v>-8014.26</v>
          </cell>
          <cell r="D796">
            <v>-4679.1499999999996</v>
          </cell>
          <cell r="E796" t="str">
            <v xml:space="preserve">   Acreedores y otras cuentas por pagar</v>
          </cell>
        </row>
        <row r="797">
          <cell r="C797">
            <v>-52559.42</v>
          </cell>
          <cell r="D797">
            <v>-4103</v>
          </cell>
          <cell r="E797" t="str">
            <v xml:space="preserve">   Acreedores y otras cuentas por pagar</v>
          </cell>
        </row>
        <row r="798">
          <cell r="C798">
            <v>-5030.59</v>
          </cell>
          <cell r="D798">
            <v>-4142.76</v>
          </cell>
          <cell r="E798" t="str">
            <v xml:space="preserve">   Acreedores y otras cuentas por pagar</v>
          </cell>
        </row>
        <row r="799">
          <cell r="C799">
            <v>-572.27</v>
          </cell>
          <cell r="D799">
            <v>-593.49</v>
          </cell>
          <cell r="E799" t="str">
            <v xml:space="preserve">   Acreedores y otras cuentas por pagar</v>
          </cell>
        </row>
        <row r="800">
          <cell r="C800">
            <v>-6718.55</v>
          </cell>
          <cell r="D800">
            <v>-2677.98</v>
          </cell>
          <cell r="E800" t="str">
            <v xml:space="preserve">   Acreedores y otras cuentas por pagar</v>
          </cell>
        </row>
        <row r="801">
          <cell r="C801">
            <v>-13301.95</v>
          </cell>
          <cell r="D801">
            <v>-9549.77</v>
          </cell>
          <cell r="E801" t="str">
            <v xml:space="preserve">   Acreedores y otras cuentas por pagar</v>
          </cell>
        </row>
        <row r="802">
          <cell r="C802">
            <v>-4641.8500000000004</v>
          </cell>
          <cell r="D802">
            <v>-3361.64</v>
          </cell>
          <cell r="E802" t="str">
            <v xml:space="preserve">   Acreedores y otras cuentas por pagar</v>
          </cell>
        </row>
        <row r="803">
          <cell r="C803">
            <v>-5527.05</v>
          </cell>
          <cell r="D803">
            <v>-2833.07</v>
          </cell>
          <cell r="E803" t="str">
            <v xml:space="preserve">   Acreedores y otras cuentas por pagar</v>
          </cell>
        </row>
        <row r="804">
          <cell r="C804">
            <v>-22371.82</v>
          </cell>
          <cell r="D804">
            <v>-19602.89</v>
          </cell>
          <cell r="E804" t="str">
            <v xml:space="preserve">   Acreedores y otras cuentas por pagar</v>
          </cell>
        </row>
        <row r="805">
          <cell r="C805">
            <v>-4158.95</v>
          </cell>
          <cell r="D805">
            <v>-1756.54</v>
          </cell>
          <cell r="E805" t="str">
            <v xml:space="preserve">   Acreedores y otras cuentas por pagar</v>
          </cell>
        </row>
        <row r="806">
          <cell r="C806">
            <v>-6122.71</v>
          </cell>
          <cell r="D806">
            <v>-5738.04</v>
          </cell>
          <cell r="E806" t="str">
            <v xml:space="preserve">   Acreedores y otras cuentas por pagar</v>
          </cell>
        </row>
        <row r="807">
          <cell r="C807">
            <v>-12376.33</v>
          </cell>
          <cell r="D807">
            <v>-4932.6499999999996</v>
          </cell>
          <cell r="E807" t="str">
            <v xml:space="preserve">   Acreedores y otras cuentas por pagar</v>
          </cell>
        </row>
        <row r="808">
          <cell r="C808">
            <v>-4649.87</v>
          </cell>
          <cell r="D808">
            <v>-1941.48</v>
          </cell>
          <cell r="E808" t="str">
            <v xml:space="preserve">   Acreedores y otras cuentas por pagar</v>
          </cell>
        </row>
        <row r="809">
          <cell r="C809">
            <v>-2684.09</v>
          </cell>
          <cell r="D809">
            <v>-1295.26</v>
          </cell>
          <cell r="E809" t="str">
            <v xml:space="preserve">   Acreedores y otras cuentas por pagar</v>
          </cell>
        </row>
        <row r="810">
          <cell r="C810">
            <v>-7393.83</v>
          </cell>
          <cell r="D810">
            <v>-5272.33</v>
          </cell>
          <cell r="E810" t="str">
            <v xml:space="preserve">   Acreedores y otras cuentas por pagar</v>
          </cell>
        </row>
        <row r="811">
          <cell r="C811">
            <v>-1318.92</v>
          </cell>
          <cell r="D811">
            <v>-865.73</v>
          </cell>
          <cell r="E811" t="str">
            <v xml:space="preserve">   Acreedores y otras cuentas por pagar</v>
          </cell>
        </row>
        <row r="812">
          <cell r="C812">
            <v>-1624.8</v>
          </cell>
          <cell r="D812">
            <v>-1249.92</v>
          </cell>
          <cell r="E812" t="str">
            <v xml:space="preserve">   Acreedores y otras cuentas por pagar</v>
          </cell>
        </row>
        <row r="813">
          <cell r="C813">
            <v>-376.28</v>
          </cell>
          <cell r="D813">
            <v>-276.89</v>
          </cell>
          <cell r="E813" t="str">
            <v xml:space="preserve">   Acreedores y otras cuentas por pagar</v>
          </cell>
        </row>
        <row r="814">
          <cell r="C814">
            <v>-272.5</v>
          </cell>
          <cell r="D814">
            <v>-280.31</v>
          </cell>
          <cell r="E814" t="str">
            <v xml:space="preserve">   Acreedores y otras cuentas por pagar</v>
          </cell>
        </row>
        <row r="815">
          <cell r="C815">
            <v>-8391.19</v>
          </cell>
          <cell r="D815">
            <v>-4906.74</v>
          </cell>
          <cell r="E815" t="str">
            <v xml:space="preserve">   Acreedores y otras cuentas por pagar</v>
          </cell>
        </row>
        <row r="816">
          <cell r="C816">
            <v>-1085.6500000000001</v>
          </cell>
          <cell r="D816">
            <v>-1159.44</v>
          </cell>
          <cell r="E816" t="str">
            <v xml:space="preserve">   Acreedores y otras cuentas por pagar</v>
          </cell>
        </row>
        <row r="817">
          <cell r="C817">
            <v>-1296.6600000000001</v>
          </cell>
          <cell r="D817">
            <v>-1516.09</v>
          </cell>
          <cell r="E817" t="str">
            <v xml:space="preserve">   Acreedores y otras cuentas por pagar</v>
          </cell>
        </row>
        <row r="818">
          <cell r="C818">
            <v>-6420.85</v>
          </cell>
          <cell r="D818">
            <v>-6012.45</v>
          </cell>
          <cell r="E818" t="str">
            <v xml:space="preserve">   Acreedores y otras cuentas por pagar</v>
          </cell>
        </row>
        <row r="819">
          <cell r="C819">
            <v>-2482.7399999999998</v>
          </cell>
          <cell r="D819">
            <v>-3313.29</v>
          </cell>
          <cell r="E819" t="str">
            <v xml:space="preserve">   Acreedores y otras cuentas por pagar</v>
          </cell>
        </row>
        <row r="820">
          <cell r="C820">
            <v>-494.12</v>
          </cell>
          <cell r="D820">
            <v>-525.9</v>
          </cell>
          <cell r="E820" t="str">
            <v xml:space="preserve">   Acreedores y otras cuentas por pagar</v>
          </cell>
        </row>
        <row r="821">
          <cell r="C821">
            <v>-405.6</v>
          </cell>
          <cell r="D821">
            <v>-269.51</v>
          </cell>
          <cell r="E821" t="str">
            <v xml:space="preserve">   Acreedores y otras cuentas por pagar</v>
          </cell>
        </row>
        <row r="822">
          <cell r="C822">
            <v>-4829.42</v>
          </cell>
          <cell r="D822">
            <v>-3541.51</v>
          </cell>
          <cell r="E822" t="str">
            <v xml:space="preserve">   Acreedores y otras cuentas por pagar</v>
          </cell>
        </row>
        <row r="823">
          <cell r="C823">
            <v>-1671.05</v>
          </cell>
          <cell r="D823">
            <v>-1152.24</v>
          </cell>
          <cell r="E823" t="str">
            <v xml:space="preserve">   Acreedores y otras cuentas por pagar</v>
          </cell>
        </row>
        <row r="824">
          <cell r="C824">
            <v>-688.11</v>
          </cell>
          <cell r="D824">
            <v>-746.15</v>
          </cell>
          <cell r="E824" t="str">
            <v xml:space="preserve">   Acreedores y otras cuentas por pagar</v>
          </cell>
        </row>
        <row r="825">
          <cell r="C825">
            <v>-297.3</v>
          </cell>
          <cell r="D825">
            <v>-273.39</v>
          </cell>
          <cell r="E825" t="str">
            <v xml:space="preserve">   Acreedores y otras cuentas por pagar</v>
          </cell>
        </row>
        <row r="826">
          <cell r="C826">
            <v>-47101.69</v>
          </cell>
          <cell r="D826">
            <v>-32754.71</v>
          </cell>
          <cell r="E826" t="str">
            <v/>
          </cell>
        </row>
        <row r="827">
          <cell r="C827">
            <v>-1359.75</v>
          </cell>
          <cell r="D827">
            <v>-311.14999999999998</v>
          </cell>
          <cell r="E827" t="str">
            <v xml:space="preserve">   Acreedores y otras cuentas por pagar</v>
          </cell>
        </row>
        <row r="828">
          <cell r="C828">
            <v>-45741.94</v>
          </cell>
          <cell r="D828">
            <v>-32443.56</v>
          </cell>
          <cell r="E828" t="str">
            <v xml:space="preserve">   Acreedores y otras cuentas por pagar</v>
          </cell>
        </row>
        <row r="829">
          <cell r="C829">
            <v>-2475075.5</v>
          </cell>
          <cell r="D829">
            <v>-2150376.8199999998</v>
          </cell>
          <cell r="E829" t="str">
            <v/>
          </cell>
        </row>
        <row r="830">
          <cell r="C830">
            <v>-2376055.15</v>
          </cell>
          <cell r="D830">
            <v>-1493488.56</v>
          </cell>
          <cell r="E830" t="str">
            <v/>
          </cell>
        </row>
        <row r="831">
          <cell r="C831">
            <v>-2376055.15</v>
          </cell>
          <cell r="D831">
            <v>-1493488.56</v>
          </cell>
          <cell r="E831" t="str">
            <v xml:space="preserve">   Acreedores y otras cuentas por pagar</v>
          </cell>
        </row>
        <row r="832">
          <cell r="C832">
            <v>0</v>
          </cell>
          <cell r="D832">
            <v>0</v>
          </cell>
          <cell r="E832" t="str">
            <v xml:space="preserve">   Acreedores y otras cuentas por pagar</v>
          </cell>
        </row>
        <row r="833">
          <cell r="C833">
            <v>0</v>
          </cell>
          <cell r="D833">
            <v>0</v>
          </cell>
          <cell r="E833" t="str">
            <v xml:space="preserve">   Acreedores y otras cuentas por pagar</v>
          </cell>
        </row>
        <row r="834">
          <cell r="C834">
            <v>-99020.35</v>
          </cell>
          <cell r="D834">
            <v>-656888.26</v>
          </cell>
          <cell r="E834" t="str">
            <v/>
          </cell>
        </row>
        <row r="835">
          <cell r="C835">
            <v>-99020.35</v>
          </cell>
          <cell r="D835">
            <v>-656888.26</v>
          </cell>
          <cell r="E835" t="str">
            <v xml:space="preserve">   Acreedores y otras cuentas por pagar</v>
          </cell>
        </row>
        <row r="836">
          <cell r="C836">
            <v>0</v>
          </cell>
          <cell r="D836">
            <v>0</v>
          </cell>
          <cell r="E836" t="str">
            <v xml:space="preserve">   Acreedores y otras cuentas por pagar</v>
          </cell>
        </row>
        <row r="837">
          <cell r="C837">
            <v>-3894933.39</v>
          </cell>
          <cell r="D837">
            <v>-4194081.9</v>
          </cell>
          <cell r="E837" t="str">
            <v/>
          </cell>
        </row>
        <row r="838">
          <cell r="C838">
            <v>-3842603.2</v>
          </cell>
          <cell r="D838">
            <v>-4113913.77</v>
          </cell>
          <cell r="E838" t="str">
            <v xml:space="preserve">   Acreedores y otras cuentas por pagar</v>
          </cell>
        </row>
        <row r="839">
          <cell r="C839">
            <v>-52162.06</v>
          </cell>
          <cell r="D839">
            <v>-80000</v>
          </cell>
          <cell r="E839" t="str">
            <v xml:space="preserve">   Acreedores y otras cuentas por pagar</v>
          </cell>
        </row>
        <row r="840">
          <cell r="C840">
            <v>0</v>
          </cell>
          <cell r="D840">
            <v>0</v>
          </cell>
          <cell r="E840" t="str">
            <v xml:space="preserve">   Acreedores y otras cuentas por pagar</v>
          </cell>
        </row>
        <row r="841">
          <cell r="C841">
            <v>-168.13</v>
          </cell>
          <cell r="D841">
            <v>-168.13</v>
          </cell>
          <cell r="E841" t="str">
            <v xml:space="preserve">   Acreedores y otras cuentas por pagar</v>
          </cell>
        </row>
        <row r="842">
          <cell r="C842">
            <v>0</v>
          </cell>
          <cell r="D842">
            <v>-4586929.97</v>
          </cell>
          <cell r="E842" t="str">
            <v/>
          </cell>
        </row>
        <row r="843">
          <cell r="C843">
            <v>0</v>
          </cell>
          <cell r="D843">
            <v>-4586929.97</v>
          </cell>
          <cell r="E843" t="str">
            <v xml:space="preserve">   Acreedores y otras cuentas por pagar</v>
          </cell>
        </row>
        <row r="844">
          <cell r="C844">
            <v>-573722.17000000004</v>
          </cell>
          <cell r="D844">
            <v>-412992.31</v>
          </cell>
          <cell r="E844" t="str">
            <v/>
          </cell>
        </row>
        <row r="845">
          <cell r="C845">
            <v>-573722.17000000004</v>
          </cell>
          <cell r="D845">
            <v>-412992.31</v>
          </cell>
          <cell r="E845" t="str">
            <v/>
          </cell>
        </row>
        <row r="846">
          <cell r="C846">
            <v>-234691.35</v>
          </cell>
          <cell r="D846">
            <v>-179001.19</v>
          </cell>
          <cell r="E846" t="str">
            <v xml:space="preserve">   Acreedores y otras cuentas por pagar</v>
          </cell>
        </row>
        <row r="847">
          <cell r="C847">
            <v>-214871.31</v>
          </cell>
          <cell r="D847">
            <v>-233991.12</v>
          </cell>
          <cell r="E847" t="str">
            <v xml:space="preserve">   Acreedores y otras cuentas por pagar</v>
          </cell>
        </row>
        <row r="848">
          <cell r="C848">
            <v>-124159.51</v>
          </cell>
          <cell r="D848">
            <v>0</v>
          </cell>
          <cell r="E848" t="str">
            <v xml:space="preserve">   Acreedores y otras cuentas por pagar</v>
          </cell>
        </row>
        <row r="849">
          <cell r="C849">
            <v>0</v>
          </cell>
          <cell r="D849">
            <v>0</v>
          </cell>
          <cell r="E849" t="str">
            <v xml:space="preserve">   Acreedores y otras cuentas por pagar</v>
          </cell>
        </row>
        <row r="850">
          <cell r="C850">
            <v>0</v>
          </cell>
          <cell r="D850">
            <v>0</v>
          </cell>
          <cell r="E850" t="str">
            <v/>
          </cell>
        </row>
        <row r="851">
          <cell r="C851">
            <v>0</v>
          </cell>
          <cell r="D851">
            <v>0</v>
          </cell>
          <cell r="E851" t="str">
            <v xml:space="preserve">   Acreedores y otras cuentas por pagar</v>
          </cell>
        </row>
        <row r="852">
          <cell r="C852">
            <v>0</v>
          </cell>
          <cell r="D852">
            <v>0</v>
          </cell>
          <cell r="E852" t="str">
            <v xml:space="preserve">   Acreedores y otras cuentas por pagar</v>
          </cell>
        </row>
        <row r="853">
          <cell r="C853">
            <v>-1349655.82</v>
          </cell>
          <cell r="D853">
            <v>-1568818.29</v>
          </cell>
          <cell r="E853" t="str">
            <v/>
          </cell>
        </row>
        <row r="854">
          <cell r="C854">
            <v>-35270.449999999997</v>
          </cell>
          <cell r="D854">
            <v>-35166.550000000003</v>
          </cell>
          <cell r="E854" t="str">
            <v xml:space="preserve">   Pasivo por beneficios a empleados</v>
          </cell>
        </row>
        <row r="855">
          <cell r="C855">
            <v>-98992.34</v>
          </cell>
          <cell r="D855">
            <v>-99196.57</v>
          </cell>
          <cell r="E855" t="str">
            <v xml:space="preserve">   Pasivo por beneficios a empleados</v>
          </cell>
        </row>
        <row r="856">
          <cell r="C856">
            <v>0</v>
          </cell>
          <cell r="D856">
            <v>0</v>
          </cell>
          <cell r="E856" t="str">
            <v/>
          </cell>
        </row>
        <row r="857">
          <cell r="C857">
            <v>0</v>
          </cell>
          <cell r="D857">
            <v>0</v>
          </cell>
          <cell r="E857" t="str">
            <v xml:space="preserve">   Pasivo por beneficios a empleados</v>
          </cell>
        </row>
        <row r="858">
          <cell r="C858">
            <v>0</v>
          </cell>
          <cell r="D858">
            <v>0</v>
          </cell>
          <cell r="E858" t="str">
            <v xml:space="preserve">   Pasivo por beneficios a empleados</v>
          </cell>
        </row>
        <row r="859">
          <cell r="C859">
            <v>0</v>
          </cell>
          <cell r="D859">
            <v>0</v>
          </cell>
          <cell r="E859" t="str">
            <v xml:space="preserve">   Pasivo por beneficios a empleados</v>
          </cell>
        </row>
        <row r="860">
          <cell r="C860">
            <v>0</v>
          </cell>
          <cell r="D860">
            <v>0</v>
          </cell>
          <cell r="E860" t="str">
            <v xml:space="preserve">   Pasivo por beneficios a empleados</v>
          </cell>
        </row>
        <row r="861">
          <cell r="C861">
            <v>0</v>
          </cell>
          <cell r="D861">
            <v>0</v>
          </cell>
          <cell r="E861" t="str">
            <v xml:space="preserve">   Pasivo por beneficios a empleados</v>
          </cell>
        </row>
        <row r="862">
          <cell r="C862">
            <v>0</v>
          </cell>
          <cell r="D862">
            <v>0</v>
          </cell>
          <cell r="E862" t="str">
            <v xml:space="preserve">   Pasivo por beneficios a empleados</v>
          </cell>
        </row>
        <row r="863">
          <cell r="C863">
            <v>0</v>
          </cell>
          <cell r="D863">
            <v>0</v>
          </cell>
          <cell r="E863" t="str">
            <v xml:space="preserve">   Pasivo por beneficios a empleados</v>
          </cell>
        </row>
        <row r="864">
          <cell r="C864">
            <v>0</v>
          </cell>
          <cell r="D864">
            <v>0</v>
          </cell>
          <cell r="E864" t="str">
            <v xml:space="preserve">   Pasivo por beneficios a empleados</v>
          </cell>
        </row>
        <row r="865">
          <cell r="C865">
            <v>0</v>
          </cell>
          <cell r="D865">
            <v>0</v>
          </cell>
          <cell r="E865" t="str">
            <v xml:space="preserve">   Pasivo por beneficios a empleados</v>
          </cell>
        </row>
        <row r="866">
          <cell r="C866">
            <v>-1215393.03</v>
          </cell>
          <cell r="D866">
            <v>-1432083.92</v>
          </cell>
          <cell r="E866" t="str">
            <v/>
          </cell>
        </row>
        <row r="867">
          <cell r="C867">
            <v>-201616.55</v>
          </cell>
          <cell r="D867">
            <v>-208918.21</v>
          </cell>
          <cell r="E867" t="str">
            <v xml:space="preserve">   Pasivo por beneficios a empleados</v>
          </cell>
        </row>
        <row r="868">
          <cell r="C868">
            <v>-226486.93</v>
          </cell>
          <cell r="D868">
            <v>-321212.7</v>
          </cell>
          <cell r="E868" t="str">
            <v xml:space="preserve">   Pasivo por beneficios a empleados</v>
          </cell>
        </row>
        <row r="869">
          <cell r="C869">
            <v>-477694.5</v>
          </cell>
          <cell r="D869">
            <v>-491287.97</v>
          </cell>
          <cell r="E869" t="str">
            <v xml:space="preserve">   Pasivo por beneficios a empleados</v>
          </cell>
        </row>
        <row r="870">
          <cell r="C870">
            <v>0</v>
          </cell>
          <cell r="D870">
            <v>0</v>
          </cell>
          <cell r="E870" t="str">
            <v xml:space="preserve">   Pasivo por beneficios a empleados</v>
          </cell>
        </row>
        <row r="871">
          <cell r="C871">
            <v>-309595.05</v>
          </cell>
          <cell r="D871">
            <v>-410665.04</v>
          </cell>
          <cell r="E871" t="str">
            <v xml:space="preserve">   Pasivo por beneficios a empleados</v>
          </cell>
        </row>
        <row r="872">
          <cell r="C872">
            <v>0</v>
          </cell>
          <cell r="D872">
            <v>-2371.25</v>
          </cell>
          <cell r="E872" t="str">
            <v/>
          </cell>
        </row>
        <row r="873">
          <cell r="C873">
            <v>0</v>
          </cell>
          <cell r="D873">
            <v>-2371.25</v>
          </cell>
          <cell r="E873" t="str">
            <v xml:space="preserve">   Acreedores y otras cuentas por pagar</v>
          </cell>
        </row>
        <row r="874">
          <cell r="C874">
            <v>-117878.27</v>
          </cell>
          <cell r="D874">
            <v>-93929.51</v>
          </cell>
          <cell r="E874" t="str">
            <v/>
          </cell>
        </row>
        <row r="875">
          <cell r="C875">
            <v>-117878.27</v>
          </cell>
          <cell r="D875">
            <v>-93929.51</v>
          </cell>
          <cell r="E875" t="str">
            <v/>
          </cell>
        </row>
        <row r="876">
          <cell r="C876">
            <v>-7920.84</v>
          </cell>
          <cell r="D876">
            <v>-4290.34</v>
          </cell>
          <cell r="E876" t="str">
            <v xml:space="preserve">   Acreedores y otras cuentas por pagar</v>
          </cell>
        </row>
        <row r="877">
          <cell r="C877">
            <v>-109957.43</v>
          </cell>
          <cell r="D877">
            <v>-89639.17</v>
          </cell>
          <cell r="E877" t="str">
            <v xml:space="preserve">   Acreedores y otras cuentas por pagar</v>
          </cell>
        </row>
        <row r="878">
          <cell r="C878">
            <v>-1806810.46</v>
          </cell>
          <cell r="D878">
            <v>-1568663.58</v>
          </cell>
          <cell r="E878" t="str">
            <v/>
          </cell>
        </row>
        <row r="879">
          <cell r="C879">
            <v>-1806810.46</v>
          </cell>
          <cell r="D879">
            <v>-1568663.58</v>
          </cell>
          <cell r="E879" t="str">
            <v/>
          </cell>
        </row>
        <row r="880">
          <cell r="C880">
            <v>-768652.58</v>
          </cell>
          <cell r="D880">
            <v>-545317.31000000006</v>
          </cell>
          <cell r="E880" t="str">
            <v xml:space="preserve">   Acreedores y otras cuentas por pagar</v>
          </cell>
        </row>
        <row r="881">
          <cell r="C881">
            <v>-27031</v>
          </cell>
          <cell r="D881">
            <v>-33671.129999999997</v>
          </cell>
          <cell r="E881" t="str">
            <v xml:space="preserve">   Acreedores y otras cuentas por pagar</v>
          </cell>
        </row>
        <row r="882">
          <cell r="C882">
            <v>0</v>
          </cell>
          <cell r="D882">
            <v>0</v>
          </cell>
          <cell r="E882" t="str">
            <v xml:space="preserve">   Acreedores y otras cuentas por pagar</v>
          </cell>
        </row>
        <row r="883">
          <cell r="C883">
            <v>0</v>
          </cell>
          <cell r="D883">
            <v>0</v>
          </cell>
          <cell r="E883" t="str">
            <v xml:space="preserve">   Acreedores y otras cuentas por pagar</v>
          </cell>
        </row>
        <row r="884">
          <cell r="C884">
            <v>-191157.38</v>
          </cell>
          <cell r="D884">
            <v>-408751.25</v>
          </cell>
          <cell r="E884" t="str">
            <v xml:space="preserve">   Provisiones</v>
          </cell>
        </row>
        <row r="885">
          <cell r="C885">
            <v>-234379.26</v>
          </cell>
          <cell r="D885">
            <v>-92027.29</v>
          </cell>
          <cell r="E885" t="str">
            <v xml:space="preserve">   Provisiones</v>
          </cell>
        </row>
        <row r="886">
          <cell r="C886">
            <v>0</v>
          </cell>
          <cell r="D886">
            <v>0</v>
          </cell>
          <cell r="E886" t="str">
            <v xml:space="preserve">   Acreedores y otras cuentas por pagar</v>
          </cell>
        </row>
        <row r="887">
          <cell r="C887">
            <v>-8171.73</v>
          </cell>
          <cell r="D887">
            <v>-40084.06</v>
          </cell>
          <cell r="E887" t="str">
            <v xml:space="preserve">   Provisiones</v>
          </cell>
        </row>
        <row r="888">
          <cell r="C888">
            <v>0</v>
          </cell>
          <cell r="D888">
            <v>0</v>
          </cell>
          <cell r="E888" t="str">
            <v xml:space="preserve">   Acreedores y otras cuentas por pagar</v>
          </cell>
        </row>
        <row r="889">
          <cell r="C889">
            <v>0</v>
          </cell>
          <cell r="D889">
            <v>0</v>
          </cell>
          <cell r="E889" t="str">
            <v xml:space="preserve">   Provisiones</v>
          </cell>
        </row>
        <row r="890">
          <cell r="C890">
            <v>-321039.96000000002</v>
          </cell>
          <cell r="D890">
            <v>-190716.98</v>
          </cell>
          <cell r="E890" t="str">
            <v xml:space="preserve">   Provisiones</v>
          </cell>
        </row>
        <row r="891">
          <cell r="C891">
            <v>-82524.460000000006</v>
          </cell>
          <cell r="D891">
            <v>-55758.33</v>
          </cell>
          <cell r="E891" t="str">
            <v xml:space="preserve">   Provisiones</v>
          </cell>
        </row>
        <row r="892">
          <cell r="C892">
            <v>-173854.09</v>
          </cell>
          <cell r="D892">
            <v>-200092.48</v>
          </cell>
          <cell r="E892" t="str">
            <v xml:space="preserve">   Acreedores y otras cuentas por pagar</v>
          </cell>
        </row>
        <row r="893">
          <cell r="C893">
            <v>0</v>
          </cell>
          <cell r="D893">
            <v>-2244.75</v>
          </cell>
          <cell r="E893" t="str">
            <v xml:space="preserve">   Acreedores y otras cuentas por pagar</v>
          </cell>
        </row>
        <row r="894">
          <cell r="C894">
            <v>0</v>
          </cell>
          <cell r="D894">
            <v>0</v>
          </cell>
          <cell r="E894" t="str">
            <v xml:space="preserve">   Acreedores y otras cuentas por pagar</v>
          </cell>
        </row>
        <row r="895">
          <cell r="C895">
            <v>-708025.98</v>
          </cell>
          <cell r="D895">
            <v>-776315.57</v>
          </cell>
          <cell r="E895" t="str">
            <v/>
          </cell>
        </row>
        <row r="896">
          <cell r="C896">
            <v>-708025.98</v>
          </cell>
          <cell r="D896">
            <v>-776315.57</v>
          </cell>
          <cell r="E896" t="str">
            <v/>
          </cell>
        </row>
        <row r="897">
          <cell r="C897">
            <v>-173684.65</v>
          </cell>
          <cell r="D897">
            <v>-206584.4</v>
          </cell>
          <cell r="E897" t="str">
            <v xml:space="preserve">   Pasivos por arrendamientos</v>
          </cell>
        </row>
        <row r="898">
          <cell r="C898">
            <v>-142741.13</v>
          </cell>
          <cell r="D898">
            <v>-151890.85999999999</v>
          </cell>
          <cell r="E898" t="str">
            <v xml:space="preserve">   Pasivos por arrendamientos</v>
          </cell>
        </row>
        <row r="899">
          <cell r="C899">
            <v>-11869.13</v>
          </cell>
          <cell r="D899">
            <v>-12615.94</v>
          </cell>
          <cell r="E899" t="str">
            <v xml:space="preserve">   Pasivos por arrendamientos</v>
          </cell>
        </row>
        <row r="900">
          <cell r="C900">
            <v>-337057.95</v>
          </cell>
          <cell r="D900">
            <v>-359815.86</v>
          </cell>
          <cell r="E900" t="str">
            <v xml:space="preserve">   Pasivos por arrendamientos</v>
          </cell>
        </row>
        <row r="901">
          <cell r="C901">
            <v>-42673.120000000003</v>
          </cell>
          <cell r="D901">
            <v>-45408.51</v>
          </cell>
          <cell r="E901" t="str">
            <v xml:space="preserve">   Pasivos por arrendamientos</v>
          </cell>
        </row>
        <row r="902">
          <cell r="C902">
            <v>-405339.18</v>
          </cell>
          <cell r="D902">
            <v>-1115905.93</v>
          </cell>
          <cell r="E902" t="str">
            <v/>
          </cell>
        </row>
        <row r="903">
          <cell r="C903">
            <v>0</v>
          </cell>
          <cell r="D903">
            <v>0</v>
          </cell>
          <cell r="E903" t="str">
            <v xml:space="preserve">   Acreedores y otras cuentas por pagar</v>
          </cell>
        </row>
        <row r="904">
          <cell r="C904">
            <v>0</v>
          </cell>
          <cell r="D904">
            <v>-226.92</v>
          </cell>
          <cell r="E904" t="str">
            <v xml:space="preserve">   Acreedores y otras cuentas por pagar</v>
          </cell>
        </row>
        <row r="905">
          <cell r="C905">
            <v>-167266.06</v>
          </cell>
          <cell r="D905">
            <v>-800650.16</v>
          </cell>
          <cell r="E905" t="str">
            <v/>
          </cell>
        </row>
        <row r="906">
          <cell r="C906">
            <v>-129836.78</v>
          </cell>
          <cell r="D906">
            <v>-119850.05</v>
          </cell>
          <cell r="E906" t="str">
            <v xml:space="preserve">   Impuestos contribuciones y tasas por pagar</v>
          </cell>
        </row>
        <row r="907">
          <cell r="C907">
            <v>-37429.279999999999</v>
          </cell>
          <cell r="D907">
            <v>-18629.41</v>
          </cell>
          <cell r="E907" t="str">
            <v xml:space="preserve">   Impuestos contribuciones y tasas por pagar</v>
          </cell>
        </row>
        <row r="908">
          <cell r="C908">
            <v>0</v>
          </cell>
          <cell r="D908">
            <v>-662170.69999999995</v>
          </cell>
          <cell r="E908" t="str">
            <v xml:space="preserve">   Impuestos contribuciones y tasas por pagar</v>
          </cell>
        </row>
        <row r="909">
          <cell r="C909">
            <v>0</v>
          </cell>
          <cell r="D909">
            <v>0</v>
          </cell>
          <cell r="E909" t="str">
            <v xml:space="preserve">   Impuestos contribuciones y tasas por pagar</v>
          </cell>
        </row>
        <row r="910">
          <cell r="C910">
            <v>-238073.12</v>
          </cell>
          <cell r="D910">
            <v>-315028.84999999998</v>
          </cell>
          <cell r="E910" t="str">
            <v/>
          </cell>
        </row>
        <row r="911">
          <cell r="C911">
            <v>-221139.32</v>
          </cell>
          <cell r="D911">
            <v>-291957.53999999998</v>
          </cell>
          <cell r="E911" t="str">
            <v xml:space="preserve">   Pasivo por beneficios a empleados</v>
          </cell>
        </row>
        <row r="912">
          <cell r="C912">
            <v>0</v>
          </cell>
          <cell r="D912">
            <v>0</v>
          </cell>
          <cell r="E912" t="str">
            <v xml:space="preserve">   Impuestos contribuciones y tasas por pagar</v>
          </cell>
        </row>
        <row r="913">
          <cell r="C913">
            <v>-16933.8</v>
          </cell>
          <cell r="D913">
            <v>-23071.31</v>
          </cell>
          <cell r="E913" t="str">
            <v xml:space="preserve">   Impuestos contribuciones y tasas por pagar</v>
          </cell>
        </row>
        <row r="914">
          <cell r="C914">
            <v>0</v>
          </cell>
          <cell r="D914">
            <v>0</v>
          </cell>
          <cell r="E914" t="str">
            <v xml:space="preserve">   Acreedores y otras cuentas por pagar</v>
          </cell>
        </row>
        <row r="915">
          <cell r="C915">
            <v>0</v>
          </cell>
          <cell r="D915">
            <v>0</v>
          </cell>
          <cell r="E915" t="str">
            <v xml:space="preserve">   Acreedores y otras cuentas por pagar</v>
          </cell>
        </row>
        <row r="916">
          <cell r="C916">
            <v>-7150851.6600000001</v>
          </cell>
          <cell r="D916">
            <v>-8789484.1699999999</v>
          </cell>
          <cell r="E916" t="str">
            <v/>
          </cell>
        </row>
        <row r="917">
          <cell r="C917">
            <v>-5240492.5199999996</v>
          </cell>
          <cell r="D917">
            <v>-6197677.8700000001</v>
          </cell>
          <cell r="E917" t="str">
            <v/>
          </cell>
        </row>
        <row r="918">
          <cell r="C918">
            <v>-5240492.5199999996</v>
          </cell>
          <cell r="D918">
            <v>-6197677.8700000001</v>
          </cell>
          <cell r="E918" t="str">
            <v xml:space="preserve">   Impuesto sobre la renta por pagar</v>
          </cell>
        </row>
        <row r="919">
          <cell r="C919">
            <v>0</v>
          </cell>
          <cell r="D919">
            <v>0</v>
          </cell>
          <cell r="E919" t="str">
            <v xml:space="preserve">   Impuestos contribuciones y tasas por pagar</v>
          </cell>
        </row>
        <row r="920">
          <cell r="C920">
            <v>-309619.25</v>
          </cell>
          <cell r="D920">
            <v>-65600.039999999994</v>
          </cell>
          <cell r="E920" t="str">
            <v/>
          </cell>
        </row>
        <row r="921">
          <cell r="C921">
            <v>-290059.45</v>
          </cell>
          <cell r="D921">
            <v>-40812.550000000003</v>
          </cell>
          <cell r="E921" t="str">
            <v xml:space="preserve">   Impuestos contribuciones y tasas por pagar</v>
          </cell>
        </row>
        <row r="922">
          <cell r="C922">
            <v>-19559.8</v>
          </cell>
          <cell r="D922">
            <v>-24787.49</v>
          </cell>
          <cell r="E922" t="str">
            <v xml:space="preserve">   Impuestos contribuciones y tasas por pagar</v>
          </cell>
        </row>
        <row r="923">
          <cell r="C923">
            <v>-981432.78</v>
          </cell>
          <cell r="D923">
            <v>-1907124.8</v>
          </cell>
          <cell r="E923" t="str">
            <v/>
          </cell>
        </row>
        <row r="924">
          <cell r="C924">
            <v>-36271.99</v>
          </cell>
          <cell r="D924">
            <v>-228334.15</v>
          </cell>
          <cell r="E924" t="str">
            <v xml:space="preserve">   Impuestos contribuciones y tasas por pagar</v>
          </cell>
        </row>
        <row r="925">
          <cell r="C925">
            <v>-939510.8</v>
          </cell>
          <cell r="D925">
            <v>-1642235.91</v>
          </cell>
          <cell r="E925" t="str">
            <v xml:space="preserve">   Impuestos contribuciones y tasas por pagar</v>
          </cell>
        </row>
        <row r="926">
          <cell r="C926">
            <v>-3551.69</v>
          </cell>
          <cell r="D926">
            <v>-4929.24</v>
          </cell>
          <cell r="E926" t="str">
            <v xml:space="preserve">   Impuestos contribuciones y tasas por pagar</v>
          </cell>
        </row>
        <row r="927">
          <cell r="C927">
            <v>-2098.3000000000002</v>
          </cell>
          <cell r="D927">
            <v>-31625.5</v>
          </cell>
          <cell r="E927" t="str">
            <v xml:space="preserve">   Impuestos contribuciones y tasas por pagar</v>
          </cell>
        </row>
        <row r="928">
          <cell r="C928">
            <v>-619307.11</v>
          </cell>
          <cell r="D928">
            <v>-619081.46</v>
          </cell>
          <cell r="E928" t="str">
            <v/>
          </cell>
        </row>
        <row r="929">
          <cell r="C929">
            <v>-619307.11</v>
          </cell>
          <cell r="D929">
            <v>-619081.46</v>
          </cell>
          <cell r="E929" t="str">
            <v xml:space="preserve">   Impuestos contribuciones y tasas por pagar</v>
          </cell>
        </row>
        <row r="930">
          <cell r="C930">
            <v>0</v>
          </cell>
          <cell r="D930">
            <v>0</v>
          </cell>
          <cell r="E930" t="str">
            <v/>
          </cell>
        </row>
        <row r="931">
          <cell r="C931">
            <v>0</v>
          </cell>
          <cell r="D931">
            <v>0</v>
          </cell>
          <cell r="E931" t="str">
            <v xml:space="preserve">   Acreedores y otras cuentas por pagar</v>
          </cell>
        </row>
        <row r="932">
          <cell r="C932">
            <v>-330772.61</v>
          </cell>
          <cell r="D932">
            <v>-334653.52</v>
          </cell>
          <cell r="E932" t="str">
            <v/>
          </cell>
        </row>
        <row r="933">
          <cell r="C933">
            <v>-291659.34000000003</v>
          </cell>
          <cell r="D933">
            <v>-305818.03000000003</v>
          </cell>
          <cell r="E933" t="str">
            <v>Dividendos por pagar</v>
          </cell>
        </row>
        <row r="934">
          <cell r="C934">
            <v>-39113.269999999997</v>
          </cell>
          <cell r="D934">
            <v>-28835.49</v>
          </cell>
          <cell r="E934" t="str">
            <v xml:space="preserve">   Acreedores y otras cuentas por pagar</v>
          </cell>
        </row>
        <row r="935">
          <cell r="C935">
            <v>-261525.11</v>
          </cell>
          <cell r="D935">
            <v>-245505.57</v>
          </cell>
          <cell r="E935" t="str">
            <v/>
          </cell>
        </row>
        <row r="936">
          <cell r="C936">
            <v>0</v>
          </cell>
          <cell r="D936">
            <v>0</v>
          </cell>
          <cell r="E936" t="str">
            <v xml:space="preserve">   Acreedores y otras cuentas por pagar</v>
          </cell>
        </row>
        <row r="937">
          <cell r="C937">
            <v>0</v>
          </cell>
          <cell r="D937">
            <v>0</v>
          </cell>
          <cell r="E937" t="str">
            <v xml:space="preserve">   Acreedores y otras cuentas por pagar</v>
          </cell>
        </row>
        <row r="938">
          <cell r="C938">
            <v>0</v>
          </cell>
          <cell r="D938">
            <v>0</v>
          </cell>
          <cell r="E938" t="str">
            <v xml:space="preserve">   Acreedores y otras cuentas por pagar</v>
          </cell>
        </row>
        <row r="939">
          <cell r="C939">
            <v>-261525.11</v>
          </cell>
          <cell r="D939">
            <v>-245505.57</v>
          </cell>
          <cell r="E939" t="str">
            <v/>
          </cell>
        </row>
        <row r="940">
          <cell r="C940">
            <v>-261525.11</v>
          </cell>
          <cell r="D940">
            <v>-245505.57</v>
          </cell>
          <cell r="E940" t="str">
            <v xml:space="preserve">   Acreedores y otras cuentas por pagar</v>
          </cell>
        </row>
        <row r="941">
          <cell r="C941">
            <v>0</v>
          </cell>
          <cell r="D941">
            <v>0</v>
          </cell>
          <cell r="E941" t="str">
            <v/>
          </cell>
        </row>
        <row r="942">
          <cell r="C942">
            <v>0</v>
          </cell>
          <cell r="D942">
            <v>0</v>
          </cell>
          <cell r="E942" t="str">
            <v xml:space="preserve">   Acreedores y otras cuentas por pagar</v>
          </cell>
        </row>
        <row r="943">
          <cell r="C943">
            <v>0</v>
          </cell>
          <cell r="D943">
            <v>0</v>
          </cell>
          <cell r="E943" t="str">
            <v xml:space="preserve">   Acreedores y otras cuentas por pagar</v>
          </cell>
        </row>
        <row r="944">
          <cell r="C944">
            <v>0</v>
          </cell>
          <cell r="D944">
            <v>0</v>
          </cell>
          <cell r="E944" t="str">
            <v xml:space="preserve">   Acreedores y otras cuentas por pagar</v>
          </cell>
        </row>
        <row r="945">
          <cell r="C945">
            <v>-771175.64</v>
          </cell>
          <cell r="D945">
            <v>-1060354.98</v>
          </cell>
          <cell r="E945" t="str">
            <v/>
          </cell>
        </row>
        <row r="946">
          <cell r="C946">
            <v>-622307.4</v>
          </cell>
          <cell r="D946">
            <v>-742635.28</v>
          </cell>
          <cell r="E946" t="str">
            <v/>
          </cell>
        </row>
        <row r="947">
          <cell r="C947">
            <v>-620959.34</v>
          </cell>
          <cell r="D947">
            <v>-741407.92</v>
          </cell>
          <cell r="E947" t="str">
            <v xml:space="preserve">   Ingresos diferidos</v>
          </cell>
        </row>
        <row r="948">
          <cell r="C948">
            <v>-1348.06</v>
          </cell>
          <cell r="D948">
            <v>-1227.3599999999999</v>
          </cell>
          <cell r="E948" t="str">
            <v xml:space="preserve">   Ingresos diferidos</v>
          </cell>
        </row>
        <row r="949">
          <cell r="C949">
            <v>-148868.24</v>
          </cell>
          <cell r="D949">
            <v>-147007.87</v>
          </cell>
          <cell r="E949" t="str">
            <v/>
          </cell>
        </row>
        <row r="950">
          <cell r="C950">
            <v>-148868.24</v>
          </cell>
          <cell r="D950">
            <v>-147007.87</v>
          </cell>
          <cell r="E950" t="str">
            <v xml:space="preserve">   Ingresos diferidos</v>
          </cell>
        </row>
        <row r="951">
          <cell r="C951">
            <v>0</v>
          </cell>
          <cell r="D951">
            <v>0</v>
          </cell>
          <cell r="E951" t="str">
            <v/>
          </cell>
        </row>
        <row r="952">
          <cell r="C952">
            <v>0</v>
          </cell>
          <cell r="D952">
            <v>-170711.83</v>
          </cell>
          <cell r="E952" t="str">
            <v xml:space="preserve">   Ingresos diferidos</v>
          </cell>
        </row>
        <row r="953">
          <cell r="C953">
            <v>-86768594.810000002</v>
          </cell>
          <cell r="D953">
            <v>-53156781.229999997</v>
          </cell>
          <cell r="E953" t="str">
            <v/>
          </cell>
        </row>
        <row r="954">
          <cell r="C954">
            <v>-44375000</v>
          </cell>
          <cell r="D954">
            <v>-20830127.129999999</v>
          </cell>
          <cell r="E954" t="str">
            <v/>
          </cell>
        </row>
        <row r="955">
          <cell r="C955">
            <v>-23375000</v>
          </cell>
          <cell r="D955">
            <v>-20830127.129999999</v>
          </cell>
          <cell r="E955" t="str">
            <v/>
          </cell>
        </row>
        <row r="956">
          <cell r="C956">
            <v>0</v>
          </cell>
          <cell r="D956">
            <v>0</v>
          </cell>
          <cell r="E956" t="str">
            <v xml:space="preserve">   Créditos y préstamos.</v>
          </cell>
        </row>
        <row r="957">
          <cell r="C957">
            <v>0</v>
          </cell>
          <cell r="D957">
            <v>0</v>
          </cell>
          <cell r="E957" t="str">
            <v xml:space="preserve">   Créditos y préstamos.</v>
          </cell>
        </row>
        <row r="958">
          <cell r="C958">
            <v>0</v>
          </cell>
          <cell r="D958">
            <v>0</v>
          </cell>
          <cell r="E958" t="str">
            <v xml:space="preserve">   Créditos y préstamos.</v>
          </cell>
        </row>
        <row r="959">
          <cell r="C959">
            <v>-23375000</v>
          </cell>
          <cell r="D959">
            <v>-20830127.129999999</v>
          </cell>
          <cell r="E959" t="str">
            <v xml:space="preserve">   Créditos y préstamos.</v>
          </cell>
        </row>
        <row r="960">
          <cell r="C960">
            <v>-21000000</v>
          </cell>
          <cell r="D960">
            <v>0</v>
          </cell>
          <cell r="E960" t="str">
            <v/>
          </cell>
        </row>
        <row r="961">
          <cell r="C961">
            <v>-21000000</v>
          </cell>
          <cell r="D961">
            <v>0</v>
          </cell>
          <cell r="E961" t="str">
            <v xml:space="preserve">   Créditos y préstamos.</v>
          </cell>
        </row>
        <row r="962">
          <cell r="C962">
            <v>0</v>
          </cell>
          <cell r="D962">
            <v>0</v>
          </cell>
          <cell r="E962" t="str">
            <v/>
          </cell>
        </row>
        <row r="963">
          <cell r="C963">
            <v>0</v>
          </cell>
          <cell r="D963">
            <v>0</v>
          </cell>
          <cell r="E963" t="str">
            <v/>
          </cell>
        </row>
        <row r="964">
          <cell r="C964">
            <v>-8926917.0099999998</v>
          </cell>
          <cell r="D964">
            <v>-8243603.5999999996</v>
          </cell>
          <cell r="E964" t="str">
            <v/>
          </cell>
        </row>
        <row r="965">
          <cell r="C965">
            <v>-8926917.0099999998</v>
          </cell>
          <cell r="D965">
            <v>-8243603.5999999996</v>
          </cell>
          <cell r="E965" t="str">
            <v/>
          </cell>
        </row>
        <row r="966">
          <cell r="C966">
            <v>-8926917.0099999998</v>
          </cell>
          <cell r="D966">
            <v>-8243603.5999999996</v>
          </cell>
          <cell r="E966" t="str">
            <v>Pasivos por arrendamientos.</v>
          </cell>
        </row>
        <row r="967">
          <cell r="C967">
            <v>-6269048.1600000001</v>
          </cell>
          <cell r="D967">
            <v>-6537945.5800000001</v>
          </cell>
          <cell r="E967" t="str">
            <v/>
          </cell>
        </row>
        <row r="968">
          <cell r="C968">
            <v>-6269048.1600000001</v>
          </cell>
          <cell r="D968">
            <v>-6537945.5800000001</v>
          </cell>
          <cell r="E968" t="str">
            <v/>
          </cell>
        </row>
        <row r="969">
          <cell r="C969">
            <v>-6269048.1600000001</v>
          </cell>
          <cell r="D969">
            <v>-6537945.5800000001</v>
          </cell>
          <cell r="E969" t="str">
            <v xml:space="preserve">   Pasivo por beneficios a empleados.</v>
          </cell>
        </row>
        <row r="970">
          <cell r="C970">
            <v>0</v>
          </cell>
          <cell r="D970">
            <v>0</v>
          </cell>
          <cell r="E970" t="str">
            <v/>
          </cell>
        </row>
        <row r="971">
          <cell r="C971">
            <v>0</v>
          </cell>
          <cell r="D971">
            <v>0</v>
          </cell>
          <cell r="E971" t="str">
            <v/>
          </cell>
        </row>
        <row r="972">
          <cell r="C972">
            <v>0</v>
          </cell>
          <cell r="D972">
            <v>0</v>
          </cell>
          <cell r="E972" t="str">
            <v/>
          </cell>
        </row>
        <row r="973">
          <cell r="C973">
            <v>0</v>
          </cell>
          <cell r="D973">
            <v>0</v>
          </cell>
          <cell r="E973" t="str">
            <v/>
          </cell>
        </row>
        <row r="974">
          <cell r="C974">
            <v>0</v>
          </cell>
          <cell r="D974">
            <v>0</v>
          </cell>
          <cell r="E974" t="str">
            <v/>
          </cell>
        </row>
        <row r="975">
          <cell r="C975">
            <v>0</v>
          </cell>
          <cell r="D975">
            <v>0</v>
          </cell>
          <cell r="E975" t="str">
            <v/>
          </cell>
        </row>
        <row r="976">
          <cell r="C976">
            <v>0</v>
          </cell>
          <cell r="D976">
            <v>0</v>
          </cell>
          <cell r="E976" t="str">
            <v/>
          </cell>
        </row>
        <row r="977">
          <cell r="C977">
            <v>0</v>
          </cell>
          <cell r="D977">
            <v>0</v>
          </cell>
          <cell r="E977" t="str">
            <v/>
          </cell>
        </row>
        <row r="978">
          <cell r="C978">
            <v>0</v>
          </cell>
          <cell r="D978">
            <v>0</v>
          </cell>
          <cell r="E978" t="str">
            <v/>
          </cell>
        </row>
        <row r="979">
          <cell r="C979">
            <v>0</v>
          </cell>
          <cell r="D979">
            <v>0</v>
          </cell>
          <cell r="E979" t="str">
            <v/>
          </cell>
        </row>
        <row r="980">
          <cell r="C980">
            <v>0</v>
          </cell>
          <cell r="D980">
            <v>0</v>
          </cell>
          <cell r="E980" t="str">
            <v/>
          </cell>
        </row>
        <row r="981">
          <cell r="C981">
            <v>-3400278.74</v>
          </cell>
          <cell r="D981">
            <v>-3266256.3</v>
          </cell>
          <cell r="E981" t="str">
            <v/>
          </cell>
        </row>
        <row r="982">
          <cell r="C982">
            <v>0</v>
          </cell>
          <cell r="D982">
            <v>0</v>
          </cell>
          <cell r="E982" t="str">
            <v/>
          </cell>
        </row>
        <row r="983">
          <cell r="C983">
            <v>0</v>
          </cell>
          <cell r="D983">
            <v>0</v>
          </cell>
          <cell r="E983" t="str">
            <v xml:space="preserve">   Ingresos diferidos.</v>
          </cell>
        </row>
        <row r="984">
          <cell r="C984">
            <v>-3400278.74</v>
          </cell>
          <cell r="D984">
            <v>-3266256.3</v>
          </cell>
          <cell r="E984" t="str">
            <v/>
          </cell>
        </row>
        <row r="985">
          <cell r="C985">
            <v>-3378473.14</v>
          </cell>
          <cell r="D985">
            <v>-3249553.4</v>
          </cell>
          <cell r="E985" t="str">
            <v xml:space="preserve">   Ingresos diferidos.</v>
          </cell>
        </row>
        <row r="986">
          <cell r="C986">
            <v>-21805.599999999999</v>
          </cell>
          <cell r="D986">
            <v>-16702.900000000001</v>
          </cell>
          <cell r="E986" t="str">
            <v xml:space="preserve">   Ingresos diferidos.</v>
          </cell>
        </row>
        <row r="987">
          <cell r="C987">
            <v>0</v>
          </cell>
          <cell r="D987">
            <v>0</v>
          </cell>
          <cell r="E987" t="str">
            <v/>
          </cell>
        </row>
        <row r="988">
          <cell r="C988">
            <v>0</v>
          </cell>
          <cell r="D988">
            <v>0</v>
          </cell>
          <cell r="E988" t="str">
            <v xml:space="preserve">   Ingresos diferidos.</v>
          </cell>
        </row>
        <row r="989">
          <cell r="C989">
            <v>-165844.54999999999</v>
          </cell>
          <cell r="D989">
            <v>-153509.29</v>
          </cell>
          <cell r="E989" t="str">
            <v/>
          </cell>
        </row>
        <row r="990">
          <cell r="C990">
            <v>0</v>
          </cell>
          <cell r="D990">
            <v>0</v>
          </cell>
          <cell r="E990" t="str">
            <v/>
          </cell>
        </row>
        <row r="991">
          <cell r="C991">
            <v>0</v>
          </cell>
          <cell r="D991">
            <v>0</v>
          </cell>
          <cell r="E991" t="str">
            <v xml:space="preserve">   Ingresos diferidos.</v>
          </cell>
        </row>
        <row r="992">
          <cell r="C992">
            <v>0</v>
          </cell>
          <cell r="D992">
            <v>0</v>
          </cell>
          <cell r="E992" t="str">
            <v/>
          </cell>
        </row>
        <row r="993">
          <cell r="C993">
            <v>-580.42999999999995</v>
          </cell>
          <cell r="D993">
            <v>-1212.47</v>
          </cell>
          <cell r="E993" t="str">
            <v/>
          </cell>
        </row>
        <row r="994">
          <cell r="C994">
            <v>-580.42999999999995</v>
          </cell>
          <cell r="D994">
            <v>-1212.47</v>
          </cell>
          <cell r="E994" t="str">
            <v xml:space="preserve">   Acreedores y otras cuentas por pagar</v>
          </cell>
        </row>
        <row r="995">
          <cell r="C995">
            <v>-136595.45000000001</v>
          </cell>
          <cell r="D995">
            <v>-117475.08</v>
          </cell>
          <cell r="E995" t="str">
            <v/>
          </cell>
        </row>
        <row r="996">
          <cell r="C996">
            <v>0</v>
          </cell>
          <cell r="D996">
            <v>0</v>
          </cell>
          <cell r="E996" t="str">
            <v xml:space="preserve">   Acreedores y otras cuentas por pagar</v>
          </cell>
        </row>
        <row r="997">
          <cell r="C997">
            <v>0</v>
          </cell>
          <cell r="D997">
            <v>0</v>
          </cell>
          <cell r="E997" t="str">
            <v xml:space="preserve">   Acreedores y otras cuentas por pagar</v>
          </cell>
        </row>
        <row r="998">
          <cell r="C998">
            <v>-85392.54</v>
          </cell>
          <cell r="D998">
            <v>-32860</v>
          </cell>
          <cell r="E998" t="str">
            <v xml:space="preserve">   Acreedores y otras cuentas por pagar</v>
          </cell>
        </row>
        <row r="999">
          <cell r="C999">
            <v>-51202.91</v>
          </cell>
          <cell r="D999">
            <v>-84615.08</v>
          </cell>
          <cell r="E999" t="str">
            <v xml:space="preserve">   Acreedores y otras cuentas por pagar</v>
          </cell>
        </row>
        <row r="1000">
          <cell r="C1000">
            <v>0</v>
          </cell>
          <cell r="D1000">
            <v>0</v>
          </cell>
          <cell r="E1000" t="str">
            <v/>
          </cell>
        </row>
        <row r="1001">
          <cell r="C1001">
            <v>0</v>
          </cell>
          <cell r="D1001">
            <v>0</v>
          </cell>
          <cell r="E1001" t="str">
            <v xml:space="preserve">   Acreedores y otras cuentas por pagar</v>
          </cell>
        </row>
        <row r="1002">
          <cell r="C1002">
            <v>0</v>
          </cell>
          <cell r="D1002">
            <v>0</v>
          </cell>
          <cell r="E1002" t="str">
            <v xml:space="preserve">   Acreedores y otras cuentas por pagar</v>
          </cell>
        </row>
        <row r="1003">
          <cell r="C1003">
            <v>0</v>
          </cell>
          <cell r="D1003">
            <v>0</v>
          </cell>
          <cell r="E1003" t="str">
            <v xml:space="preserve">   Acreedores y otras cuentas por pagar</v>
          </cell>
        </row>
        <row r="1004">
          <cell r="C1004">
            <v>0</v>
          </cell>
          <cell r="D1004">
            <v>0</v>
          </cell>
          <cell r="E1004" t="str">
            <v xml:space="preserve">   Acreedores y otras cuentas por pagar</v>
          </cell>
        </row>
        <row r="1005">
          <cell r="C1005">
            <v>0</v>
          </cell>
          <cell r="D1005">
            <v>0</v>
          </cell>
          <cell r="E1005" t="str">
            <v xml:space="preserve">   Acreedores y otras cuentas por pagar</v>
          </cell>
        </row>
        <row r="1006">
          <cell r="C1006">
            <v>0</v>
          </cell>
          <cell r="D1006">
            <v>0</v>
          </cell>
          <cell r="E1006" t="str">
            <v xml:space="preserve">   Acreedores y otras cuentas por pagar</v>
          </cell>
        </row>
        <row r="1007">
          <cell r="C1007">
            <v>0</v>
          </cell>
          <cell r="D1007">
            <v>0</v>
          </cell>
          <cell r="E1007" t="str">
            <v xml:space="preserve">   Acreedores y otras cuentas por pagar</v>
          </cell>
        </row>
        <row r="1008">
          <cell r="C1008">
            <v>0</v>
          </cell>
          <cell r="D1008">
            <v>0</v>
          </cell>
          <cell r="E1008" t="str">
            <v xml:space="preserve">   Acreedores y otras cuentas por pagar</v>
          </cell>
        </row>
        <row r="1009">
          <cell r="C1009">
            <v>0</v>
          </cell>
          <cell r="D1009">
            <v>0</v>
          </cell>
          <cell r="E1009" t="str">
            <v xml:space="preserve">   Acreedores y otras cuentas por pagar</v>
          </cell>
        </row>
        <row r="1010">
          <cell r="C1010">
            <v>0</v>
          </cell>
          <cell r="D1010">
            <v>0</v>
          </cell>
          <cell r="E1010" t="str">
            <v xml:space="preserve">   Acreedores y otras cuentas por pagar</v>
          </cell>
        </row>
        <row r="1011">
          <cell r="C1011">
            <v>0</v>
          </cell>
          <cell r="D1011">
            <v>0</v>
          </cell>
          <cell r="E1011" t="str">
            <v xml:space="preserve">   Acreedores y otras cuentas por pagar</v>
          </cell>
        </row>
        <row r="1012">
          <cell r="C1012">
            <v>0</v>
          </cell>
          <cell r="D1012">
            <v>0</v>
          </cell>
          <cell r="E1012" t="str">
            <v xml:space="preserve">   Acreedores y otras cuentas por pagar</v>
          </cell>
        </row>
        <row r="1013">
          <cell r="C1013">
            <v>-28668.67</v>
          </cell>
          <cell r="D1013">
            <v>-34821.74</v>
          </cell>
          <cell r="E1013" t="str">
            <v/>
          </cell>
        </row>
        <row r="1014">
          <cell r="C1014">
            <v>-28668.67</v>
          </cell>
          <cell r="D1014">
            <v>-34821.74</v>
          </cell>
          <cell r="E1014" t="str">
            <v xml:space="preserve">   Acreedores y otras cuentas por pagar</v>
          </cell>
        </row>
        <row r="1015">
          <cell r="C1015">
            <v>0</v>
          </cell>
          <cell r="D1015">
            <v>0</v>
          </cell>
          <cell r="E1015" t="str">
            <v xml:space="preserve">   Acreedores y otras cuentas por pagar</v>
          </cell>
        </row>
        <row r="1016">
          <cell r="C1016">
            <v>0</v>
          </cell>
          <cell r="D1016">
            <v>0</v>
          </cell>
          <cell r="E1016" t="str">
            <v xml:space="preserve">   Acreedores y otras cuentas por pagar</v>
          </cell>
        </row>
        <row r="1017">
          <cell r="C1017">
            <v>0</v>
          </cell>
          <cell r="D1017">
            <v>0</v>
          </cell>
          <cell r="E1017" t="str">
            <v xml:space="preserve">   Acreedores y otras cuentas por pagar</v>
          </cell>
        </row>
        <row r="1018">
          <cell r="C1018">
            <v>0</v>
          </cell>
          <cell r="D1018">
            <v>0</v>
          </cell>
          <cell r="E1018" t="str">
            <v xml:space="preserve">   Acreedores y otras cuentas por pagar</v>
          </cell>
        </row>
        <row r="1019">
          <cell r="C1019">
            <v>0</v>
          </cell>
          <cell r="D1019">
            <v>0</v>
          </cell>
          <cell r="E1019" t="str">
            <v xml:space="preserve">   Acreedores y otras cuentas por pagar</v>
          </cell>
        </row>
        <row r="1020">
          <cell r="C1020">
            <v>0</v>
          </cell>
          <cell r="D1020">
            <v>0</v>
          </cell>
          <cell r="E1020" t="str">
            <v xml:space="preserve">   Acreedores y otras cuentas por pagar</v>
          </cell>
        </row>
        <row r="1021">
          <cell r="C1021">
            <v>0</v>
          </cell>
          <cell r="D1021">
            <v>0</v>
          </cell>
          <cell r="E1021" t="str">
            <v xml:space="preserve">   Acreedores y otras cuentas por pagar</v>
          </cell>
        </row>
        <row r="1022">
          <cell r="C1022">
            <v>0</v>
          </cell>
          <cell r="D1022">
            <v>0</v>
          </cell>
          <cell r="E1022" t="str">
            <v xml:space="preserve">   Acreedores y otras cuentas por pagar</v>
          </cell>
        </row>
        <row r="1023">
          <cell r="C1023">
            <v>0</v>
          </cell>
          <cell r="D1023">
            <v>0</v>
          </cell>
          <cell r="E1023" t="str">
            <v/>
          </cell>
        </row>
        <row r="1024">
          <cell r="C1024">
            <v>0</v>
          </cell>
          <cell r="D1024">
            <v>0</v>
          </cell>
          <cell r="E1024" t="str">
            <v xml:space="preserve">   Acreedores y otras cuentas por pagar</v>
          </cell>
        </row>
        <row r="1025">
          <cell r="C1025">
            <v>0</v>
          </cell>
          <cell r="D1025">
            <v>0</v>
          </cell>
          <cell r="E1025" t="str">
            <v/>
          </cell>
        </row>
        <row r="1026">
          <cell r="C1026">
            <v>0</v>
          </cell>
          <cell r="D1026">
            <v>0</v>
          </cell>
          <cell r="E1026" t="str">
            <v/>
          </cell>
        </row>
        <row r="1027">
          <cell r="C1027">
            <v>-23631506.350000001</v>
          </cell>
          <cell r="D1027">
            <v>-14125339.33</v>
          </cell>
          <cell r="E1027" t="str">
            <v/>
          </cell>
        </row>
        <row r="1028">
          <cell r="C1028">
            <v>-23631506.350000001</v>
          </cell>
          <cell r="D1028">
            <v>-14125339.33</v>
          </cell>
          <cell r="E1028" t="str">
            <v/>
          </cell>
        </row>
        <row r="1029">
          <cell r="C1029">
            <v>-3093253.22</v>
          </cell>
          <cell r="D1029">
            <v>1276885.24</v>
          </cell>
          <cell r="E1029" t="str">
            <v xml:space="preserve">   Pasivo por impuesto diferido, neto</v>
          </cell>
        </row>
        <row r="1030">
          <cell r="C1030">
            <v>-14012.84</v>
          </cell>
          <cell r="D1030">
            <v>-8497.0300000000007</v>
          </cell>
          <cell r="E1030" t="str">
            <v xml:space="preserve">   Pasivo por impuesto diferido, neto</v>
          </cell>
        </row>
        <row r="1031">
          <cell r="C1031">
            <v>-12932014.68</v>
          </cell>
          <cell r="D1031">
            <v>-14413352.630000001</v>
          </cell>
          <cell r="E1031" t="str">
            <v xml:space="preserve">   Pasivo por impuesto diferido, neto</v>
          </cell>
        </row>
        <row r="1032">
          <cell r="C1032">
            <v>-815499.01</v>
          </cell>
          <cell r="D1032">
            <v>-980453.96</v>
          </cell>
          <cell r="E1032" t="str">
            <v xml:space="preserve">   Pasivo por impuesto diferido, neto</v>
          </cell>
        </row>
        <row r="1033">
          <cell r="C1033">
            <v>-6776187.4299999997</v>
          </cell>
          <cell r="D1033">
            <v>0</v>
          </cell>
          <cell r="E1033" t="str">
            <v xml:space="preserve">   Pasivo por impuesto diferido, neto</v>
          </cell>
        </row>
        <row r="1034">
          <cell r="C1034">
            <v>-0.01</v>
          </cell>
          <cell r="D1034">
            <v>0</v>
          </cell>
          <cell r="E1034" t="str">
            <v xml:space="preserve">   Pasivo por impuesto diferido, neto</v>
          </cell>
        </row>
        <row r="1035">
          <cell r="C1035">
            <v>-539.16</v>
          </cell>
          <cell r="D1035">
            <v>79.05</v>
          </cell>
          <cell r="E1035" t="str">
            <v xml:space="preserve">   Pasivo por impuesto diferido, neto</v>
          </cell>
        </row>
        <row r="1036">
          <cell r="C1036">
            <v>0</v>
          </cell>
          <cell r="D1036">
            <v>0</v>
          </cell>
          <cell r="E1036" t="str">
            <v xml:space="preserve">   Pasivo por impuesto diferido, neto</v>
          </cell>
        </row>
        <row r="1037">
          <cell r="C1037">
            <v>0</v>
          </cell>
          <cell r="D1037">
            <v>0</v>
          </cell>
          <cell r="E1037" t="str">
            <v xml:space="preserve">   Pasivo por impuesto diferido, neto</v>
          </cell>
        </row>
        <row r="1038">
          <cell r="C1038">
            <v>-50519365.060000002</v>
          </cell>
          <cell r="D1038">
            <v>-29791446.640000001</v>
          </cell>
          <cell r="E1038" t="str">
            <v/>
          </cell>
        </row>
        <row r="1039">
          <cell r="C1039">
            <v>-50519365.060000002</v>
          </cell>
          <cell r="D1039">
            <v>-29791446.640000001</v>
          </cell>
          <cell r="E1039" t="str">
            <v/>
          </cell>
        </row>
        <row r="1040">
          <cell r="C1040">
            <v>-12282292</v>
          </cell>
          <cell r="D1040">
            <v>-12282292</v>
          </cell>
          <cell r="E1040" t="str">
            <v/>
          </cell>
        </row>
        <row r="1041">
          <cell r="C1041">
            <v>-9000000</v>
          </cell>
          <cell r="D1041">
            <v>-9000000</v>
          </cell>
          <cell r="E1041" t="str">
            <v/>
          </cell>
        </row>
        <row r="1042">
          <cell r="C1042">
            <v>-9000000</v>
          </cell>
          <cell r="D1042">
            <v>-9000000</v>
          </cell>
          <cell r="E1042" t="str">
            <v xml:space="preserve">  Capital social</v>
          </cell>
        </row>
        <row r="1043">
          <cell r="C1043">
            <v>0</v>
          </cell>
          <cell r="D1043">
            <v>0</v>
          </cell>
          <cell r="E1043" t="str">
            <v/>
          </cell>
        </row>
        <row r="1044">
          <cell r="C1044">
            <v>-3282292</v>
          </cell>
          <cell r="D1044">
            <v>-3282292</v>
          </cell>
          <cell r="E1044" t="str">
            <v/>
          </cell>
        </row>
        <row r="1045">
          <cell r="C1045">
            <v>-3282292</v>
          </cell>
          <cell r="D1045">
            <v>-3282292</v>
          </cell>
          <cell r="E1045" t="str">
            <v xml:space="preserve">  Capital social</v>
          </cell>
        </row>
        <row r="1046">
          <cell r="C1046">
            <v>0</v>
          </cell>
          <cell r="D1046">
            <v>0</v>
          </cell>
          <cell r="E1046" t="str">
            <v/>
          </cell>
        </row>
        <row r="1047">
          <cell r="C1047">
            <v>-13427231.6</v>
          </cell>
          <cell r="D1047">
            <v>-11619579.439999999</v>
          </cell>
          <cell r="E1047" t="str">
            <v/>
          </cell>
        </row>
        <row r="1048">
          <cell r="C1048">
            <v>0</v>
          </cell>
          <cell r="D1048">
            <v>-11619579.439999999</v>
          </cell>
          <cell r="E1048" t="str">
            <v>Utilidades retenidas</v>
          </cell>
        </row>
        <row r="1049">
          <cell r="C1049">
            <v>0</v>
          </cell>
          <cell r="D1049">
            <v>0</v>
          </cell>
          <cell r="E1049" t="str">
            <v/>
          </cell>
        </row>
        <row r="1050">
          <cell r="C1050">
            <v>-13427231.6</v>
          </cell>
          <cell r="D1050">
            <v>0</v>
          </cell>
          <cell r="E1050" t="str">
            <v>Utilidades retenidas</v>
          </cell>
        </row>
        <row r="1051">
          <cell r="C1051">
            <v>-7018452.5700000003</v>
          </cell>
          <cell r="D1051">
            <v>-7018452.5700000003</v>
          </cell>
          <cell r="E1051" t="str">
            <v/>
          </cell>
        </row>
        <row r="1052">
          <cell r="C1052">
            <v>-7018452.5700000003</v>
          </cell>
          <cell r="D1052">
            <v>-7018452.5700000003</v>
          </cell>
          <cell r="E1052" t="str">
            <v>Reserval legal</v>
          </cell>
        </row>
        <row r="1053">
          <cell r="C1053">
            <v>0</v>
          </cell>
          <cell r="D1053">
            <v>0</v>
          </cell>
          <cell r="E1053" t="str">
            <v/>
          </cell>
        </row>
        <row r="1054">
          <cell r="C1054">
            <v>0</v>
          </cell>
          <cell r="D1054">
            <v>0</v>
          </cell>
          <cell r="E1054" t="str">
            <v/>
          </cell>
        </row>
        <row r="1055">
          <cell r="C1055">
            <v>-18733644.350000001</v>
          </cell>
          <cell r="D1055">
            <v>0</v>
          </cell>
          <cell r="E1055" t="str">
            <v/>
          </cell>
        </row>
        <row r="1056">
          <cell r="C1056">
            <v>-18733644.350000001</v>
          </cell>
          <cell r="D1056">
            <v>0</v>
          </cell>
          <cell r="E1056" t="str">
            <v/>
          </cell>
        </row>
        <row r="1057">
          <cell r="C1057">
            <v>-18733644.350000001</v>
          </cell>
          <cell r="D1057">
            <v>0</v>
          </cell>
          <cell r="E1057" t="str">
            <v/>
          </cell>
        </row>
        <row r="1058">
          <cell r="C1058">
            <v>0</v>
          </cell>
          <cell r="D1058">
            <v>0</v>
          </cell>
        </row>
        <row r="1059">
          <cell r="C1059">
            <v>0</v>
          </cell>
          <cell r="D1059">
            <v>0</v>
          </cell>
        </row>
        <row r="1060">
          <cell r="C1060">
            <v>0</v>
          </cell>
          <cell r="D1060">
            <v>0</v>
          </cell>
        </row>
        <row r="1061">
          <cell r="C1061">
            <v>0</v>
          </cell>
          <cell r="D1061">
            <v>0</v>
          </cell>
        </row>
        <row r="1062">
          <cell r="C1062">
            <v>0</v>
          </cell>
          <cell r="D1062">
            <v>0</v>
          </cell>
        </row>
        <row r="1063">
          <cell r="C1063">
            <v>-18733644.350000001</v>
          </cell>
          <cell r="D1063">
            <v>0</v>
          </cell>
          <cell r="E1063" t="str">
            <v>Otros componentes del patrimonio</v>
          </cell>
        </row>
        <row r="1064">
          <cell r="C1064">
            <v>0</v>
          </cell>
          <cell r="D1064">
            <v>0</v>
          </cell>
          <cell r="E1064" t="str">
            <v/>
          </cell>
        </row>
        <row r="1065">
          <cell r="C1065">
            <v>0</v>
          </cell>
          <cell r="D1065">
            <v>0</v>
          </cell>
        </row>
        <row r="1066">
          <cell r="C1066">
            <v>0</v>
          </cell>
          <cell r="D1066">
            <v>0</v>
          </cell>
        </row>
        <row r="1067">
          <cell r="C1067">
            <v>0</v>
          </cell>
          <cell r="D1067">
            <v>0</v>
          </cell>
        </row>
        <row r="1068">
          <cell r="C1068">
            <v>0</v>
          </cell>
          <cell r="D1068">
            <v>0</v>
          </cell>
        </row>
        <row r="1069">
          <cell r="C1069">
            <v>0</v>
          </cell>
          <cell r="D1069">
            <v>0</v>
          </cell>
        </row>
        <row r="1070">
          <cell r="C1070">
            <v>0</v>
          </cell>
          <cell r="D1070">
            <v>0</v>
          </cell>
        </row>
        <row r="1071">
          <cell r="C1071">
            <v>0</v>
          </cell>
          <cell r="D1071">
            <v>0</v>
          </cell>
        </row>
        <row r="1072">
          <cell r="C1072">
            <v>0</v>
          </cell>
          <cell r="D1072">
            <v>0</v>
          </cell>
        </row>
        <row r="1073">
          <cell r="C1073">
            <v>0</v>
          </cell>
          <cell r="D1073">
            <v>0</v>
          </cell>
        </row>
        <row r="1074">
          <cell r="C1074">
            <v>0</v>
          </cell>
          <cell r="D1074">
            <v>0</v>
          </cell>
        </row>
        <row r="1075">
          <cell r="C1075">
            <v>0</v>
          </cell>
          <cell r="D1075">
            <v>0</v>
          </cell>
        </row>
        <row r="1076">
          <cell r="C1076">
            <v>0</v>
          </cell>
          <cell r="D1076">
            <v>0</v>
          </cell>
        </row>
        <row r="1077">
          <cell r="C1077">
            <v>0</v>
          </cell>
          <cell r="D1077">
            <v>0</v>
          </cell>
        </row>
        <row r="1078">
          <cell r="C1078">
            <v>0</v>
          </cell>
          <cell r="D1078">
            <v>0</v>
          </cell>
        </row>
        <row r="1079">
          <cell r="C1079">
            <v>0</v>
          </cell>
          <cell r="D1079">
            <v>0</v>
          </cell>
        </row>
        <row r="1080">
          <cell r="C1080">
            <v>0</v>
          </cell>
          <cell r="D1080">
            <v>0</v>
          </cell>
        </row>
        <row r="1081">
          <cell r="C1081">
            <v>0</v>
          </cell>
          <cell r="D1081">
            <v>0</v>
          </cell>
        </row>
        <row r="1082">
          <cell r="C1082">
            <v>0</v>
          </cell>
          <cell r="D1082">
            <v>0</v>
          </cell>
        </row>
        <row r="1083">
          <cell r="C1083">
            <v>0</v>
          </cell>
          <cell r="D1083">
            <v>0</v>
          </cell>
        </row>
        <row r="1084">
          <cell r="C1084">
            <v>0</v>
          </cell>
          <cell r="D1084">
            <v>0</v>
          </cell>
        </row>
        <row r="1085">
          <cell r="C1085">
            <v>0</v>
          </cell>
          <cell r="D1085">
            <v>0</v>
          </cell>
        </row>
        <row r="1086">
          <cell r="C1086">
            <v>0</v>
          </cell>
          <cell r="D1086">
            <v>0</v>
          </cell>
        </row>
        <row r="1087">
          <cell r="C1087">
            <v>0</v>
          </cell>
          <cell r="D1087">
            <v>0</v>
          </cell>
          <cell r="E1087" t="str">
            <v/>
          </cell>
        </row>
        <row r="1088">
          <cell r="C1088">
            <v>0</v>
          </cell>
          <cell r="D1088">
            <v>0</v>
          </cell>
          <cell r="E1088" t="str">
            <v/>
          </cell>
        </row>
        <row r="1089">
          <cell r="C1089">
            <v>942255.46</v>
          </cell>
          <cell r="D1089">
            <v>1128877.3700000001</v>
          </cell>
          <cell r="E1089" t="str">
            <v/>
          </cell>
        </row>
        <row r="1090">
          <cell r="C1090">
            <v>1346079.23</v>
          </cell>
          <cell r="D1090">
            <v>1612681.96</v>
          </cell>
          <cell r="E1090" t="str">
            <v/>
          </cell>
        </row>
        <row r="1091">
          <cell r="C1091">
            <v>1346079.23</v>
          </cell>
          <cell r="D1091">
            <v>1612681.96</v>
          </cell>
          <cell r="E1091" t="str">
            <v>Otros componentes del patrimonio</v>
          </cell>
        </row>
        <row r="1092">
          <cell r="C1092">
            <v>-403823.77</v>
          </cell>
          <cell r="D1092">
            <v>-483804.59</v>
          </cell>
          <cell r="E1092" t="str">
            <v/>
          </cell>
        </row>
        <row r="1093">
          <cell r="C1093">
            <v>-403823.77</v>
          </cell>
          <cell r="D1093">
            <v>-483804.59</v>
          </cell>
          <cell r="E1093" t="str">
            <v>Otros componentes del patrimonio</v>
          </cell>
        </row>
        <row r="1094">
          <cell r="C1094">
            <v>-244103537.88</v>
          </cell>
          <cell r="D1094">
            <v>-189100570.96000001</v>
          </cell>
          <cell r="E1094" t="str">
            <v/>
          </cell>
        </row>
        <row r="1095">
          <cell r="C1095">
            <v>-242129118.71000001</v>
          </cell>
          <cell r="D1095">
            <v>-186934285.22999999</v>
          </cell>
          <cell r="E1095" t="str">
            <v/>
          </cell>
        </row>
        <row r="1096">
          <cell r="C1096">
            <v>-238280592.03999999</v>
          </cell>
          <cell r="D1096">
            <v>-183315882.87</v>
          </cell>
          <cell r="E1096" t="str">
            <v/>
          </cell>
        </row>
        <row r="1097">
          <cell r="C1097">
            <v>0</v>
          </cell>
          <cell r="D1097">
            <v>0</v>
          </cell>
          <cell r="E1097" t="str">
            <v/>
          </cell>
        </row>
        <row r="1098">
          <cell r="C1098">
            <v>0</v>
          </cell>
          <cell r="D1098">
            <v>0</v>
          </cell>
          <cell r="E1098" t="str">
            <v/>
          </cell>
        </row>
        <row r="1099">
          <cell r="C1099">
            <v>0</v>
          </cell>
          <cell r="D1099">
            <v>0</v>
          </cell>
          <cell r="E1099" t="str">
            <v/>
          </cell>
        </row>
        <row r="1100">
          <cell r="C1100">
            <v>0</v>
          </cell>
          <cell r="D1100">
            <v>0</v>
          </cell>
          <cell r="E1100" t="str">
            <v/>
          </cell>
        </row>
        <row r="1101">
          <cell r="C1101">
            <v>0</v>
          </cell>
          <cell r="D1101">
            <v>0</v>
          </cell>
          <cell r="E1101" t="str">
            <v/>
          </cell>
        </row>
        <row r="1102">
          <cell r="C1102">
            <v>-45929833.200000003</v>
          </cell>
          <cell r="D1102">
            <v>-44980240.829999998</v>
          </cell>
          <cell r="E1102" t="str">
            <v/>
          </cell>
        </row>
        <row r="1103">
          <cell r="C1103">
            <v>0</v>
          </cell>
          <cell r="D1103">
            <v>0</v>
          </cell>
          <cell r="E1103" t="str">
            <v/>
          </cell>
        </row>
        <row r="1104">
          <cell r="C1104">
            <v>0</v>
          </cell>
          <cell r="D1104">
            <v>0</v>
          </cell>
          <cell r="E1104" t="str">
            <v>Utilidades retenidas</v>
          </cell>
          <cell r="F1104" t="str">
            <v>Servicios por distribución de energía</v>
          </cell>
        </row>
        <row r="1105">
          <cell r="C1105">
            <v>0</v>
          </cell>
          <cell r="D1105">
            <v>0</v>
          </cell>
          <cell r="E1105" t="str">
            <v>Utilidades retenidas</v>
          </cell>
          <cell r="F1105" t="str">
            <v>Servicios por distribución de energía</v>
          </cell>
        </row>
        <row r="1106">
          <cell r="C1106">
            <v>0</v>
          </cell>
          <cell r="D1106">
            <v>0</v>
          </cell>
          <cell r="E1106" t="str">
            <v>Utilidades retenidas</v>
          </cell>
          <cell r="F1106" t="str">
            <v>Servicios por distribución de energía</v>
          </cell>
        </row>
        <row r="1107">
          <cell r="C1107">
            <v>0</v>
          </cell>
          <cell r="D1107">
            <v>0</v>
          </cell>
          <cell r="E1107" t="str">
            <v>Utilidades retenidas</v>
          </cell>
          <cell r="F1107" t="str">
            <v>Servicios por distribución de energía</v>
          </cell>
        </row>
        <row r="1108">
          <cell r="C1108">
            <v>-30763552.609999999</v>
          </cell>
          <cell r="D1108">
            <v>-31421774.059999999</v>
          </cell>
          <cell r="E1108" t="str">
            <v/>
          </cell>
        </row>
        <row r="1109">
          <cell r="C1109">
            <v>-20177384.530000001</v>
          </cell>
          <cell r="D1109">
            <v>-21258172.239999998</v>
          </cell>
          <cell r="E1109" t="str">
            <v>Utilidades retenidas</v>
          </cell>
          <cell r="F1109" t="str">
            <v>Servicios por distribución de energía</v>
          </cell>
        </row>
        <row r="1110">
          <cell r="C1110">
            <v>-3481915.2</v>
          </cell>
          <cell r="D1110">
            <v>-3011344.47</v>
          </cell>
          <cell r="E1110" t="str">
            <v>Utilidades retenidas</v>
          </cell>
          <cell r="F1110" t="str">
            <v>Servicios por distribución de energía</v>
          </cell>
        </row>
        <row r="1111">
          <cell r="C1111">
            <v>-1347613.31</v>
          </cell>
          <cell r="D1111">
            <v>-1266288.48</v>
          </cell>
          <cell r="E1111" t="str">
            <v>Utilidades retenidas</v>
          </cell>
          <cell r="F1111" t="str">
            <v>Servicios por distribución de energía</v>
          </cell>
        </row>
        <row r="1112">
          <cell r="C1112">
            <v>0</v>
          </cell>
          <cell r="D1112">
            <v>0</v>
          </cell>
          <cell r="E1112" t="str">
            <v>Utilidades retenidas</v>
          </cell>
          <cell r="F1112" t="str">
            <v>Servicios por distribución de energía</v>
          </cell>
        </row>
        <row r="1113">
          <cell r="C1113">
            <v>-5756639.5700000003</v>
          </cell>
          <cell r="D1113">
            <v>-5885968.8700000001</v>
          </cell>
          <cell r="E1113" t="str">
            <v>Utilidades retenidas</v>
          </cell>
          <cell r="F1113" t="str">
            <v>Servicios por distribución de energía</v>
          </cell>
        </row>
        <row r="1114">
          <cell r="C1114">
            <v>-16043754.74</v>
          </cell>
          <cell r="D1114">
            <v>-14099533.83</v>
          </cell>
          <cell r="E1114" t="str">
            <v/>
          </cell>
        </row>
        <row r="1115">
          <cell r="C1115">
            <v>-3809170.12</v>
          </cell>
          <cell r="D1115">
            <v>-3431913.18</v>
          </cell>
          <cell r="E1115" t="str">
            <v/>
          </cell>
        </row>
        <row r="1116">
          <cell r="C1116">
            <v>0</v>
          </cell>
          <cell r="D1116">
            <v>0</v>
          </cell>
          <cell r="E1116" t="str">
            <v>Utilidades retenidas</v>
          </cell>
          <cell r="F1116" t="str">
            <v>Servicios por distribución de energía</v>
          </cell>
        </row>
        <row r="1117">
          <cell r="C1117">
            <v>-1440202.35</v>
          </cell>
          <cell r="D1117">
            <v>-1241419.73</v>
          </cell>
          <cell r="E1117" t="str">
            <v>Utilidades retenidas</v>
          </cell>
          <cell r="F1117" t="str">
            <v>Servicios por distribución de energía</v>
          </cell>
        </row>
        <row r="1118">
          <cell r="C1118">
            <v>0</v>
          </cell>
          <cell r="D1118">
            <v>0</v>
          </cell>
          <cell r="E1118" t="str">
            <v>Utilidades retenidas</v>
          </cell>
          <cell r="F1118" t="str">
            <v>Servicios por distribución de energía</v>
          </cell>
        </row>
        <row r="1119">
          <cell r="C1119">
            <v>-1316738.51</v>
          </cell>
          <cell r="D1119">
            <v>-1203968.5900000001</v>
          </cell>
          <cell r="E1119" t="str">
            <v>Utilidades retenidas</v>
          </cell>
          <cell r="F1119" t="str">
            <v>Servicios por distribución de energía</v>
          </cell>
        </row>
        <row r="1120">
          <cell r="C1120">
            <v>-62190</v>
          </cell>
          <cell r="D1120">
            <v>-67012.62</v>
          </cell>
          <cell r="E1120" t="str">
            <v>Utilidades retenidas</v>
          </cell>
          <cell r="F1120" t="str">
            <v>Servicios por distribución de energía</v>
          </cell>
        </row>
        <row r="1121">
          <cell r="C1121">
            <v>-990039.26</v>
          </cell>
          <cell r="D1121">
            <v>-919512.24</v>
          </cell>
          <cell r="E1121" t="str">
            <v>Utilidades retenidas</v>
          </cell>
          <cell r="F1121" t="str">
            <v>Servicios por distribución de energía</v>
          </cell>
        </row>
        <row r="1122">
          <cell r="C1122">
            <v>-12234584.619999999</v>
          </cell>
          <cell r="D1122">
            <v>-10667620.65</v>
          </cell>
          <cell r="E1122" t="str">
            <v/>
          </cell>
        </row>
        <row r="1123">
          <cell r="C1123">
            <v>0</v>
          </cell>
          <cell r="D1123">
            <v>0</v>
          </cell>
          <cell r="E1123" t="str">
            <v>Utilidades retenidas</v>
          </cell>
          <cell r="F1123" t="str">
            <v>Servicios por distribución de energía</v>
          </cell>
        </row>
        <row r="1124">
          <cell r="C1124">
            <v>-30711.67</v>
          </cell>
          <cell r="D1124">
            <v>-26619.79</v>
          </cell>
          <cell r="E1124" t="str">
            <v>Utilidades retenidas</v>
          </cell>
          <cell r="F1124" t="str">
            <v>Servicios por distribución de energía</v>
          </cell>
        </row>
        <row r="1125">
          <cell r="C1125">
            <v>0</v>
          </cell>
          <cell r="D1125">
            <v>0</v>
          </cell>
          <cell r="E1125" t="str">
            <v>Utilidades retenidas</v>
          </cell>
          <cell r="F1125" t="str">
            <v>Servicios por distribución de energía</v>
          </cell>
        </row>
        <row r="1126">
          <cell r="C1126">
            <v>-12203872.949999999</v>
          </cell>
          <cell r="D1126">
            <v>-10641000.859999999</v>
          </cell>
          <cell r="E1126" t="str">
            <v>Utilidades retenidas</v>
          </cell>
          <cell r="F1126" t="str">
            <v>Servicios por distribución de energía</v>
          </cell>
        </row>
        <row r="1127">
          <cell r="C1127">
            <v>-337827.23</v>
          </cell>
          <cell r="D1127">
            <v>-297155.05</v>
          </cell>
          <cell r="E1127" t="str">
            <v/>
          </cell>
        </row>
        <row r="1128">
          <cell r="C1128">
            <v>-126197.33</v>
          </cell>
          <cell r="D1128">
            <v>-95071.71</v>
          </cell>
          <cell r="E1128" t="str">
            <v/>
          </cell>
        </row>
        <row r="1129">
          <cell r="C1129">
            <v>-30596.01</v>
          </cell>
          <cell r="D1129">
            <v>-16312.22</v>
          </cell>
          <cell r="E1129" t="str">
            <v>Utilidades retenidas</v>
          </cell>
          <cell r="F1129" t="str">
            <v>Servicios por distribución de energía</v>
          </cell>
        </row>
        <row r="1130">
          <cell r="C1130">
            <v>-60886.41</v>
          </cell>
          <cell r="D1130">
            <v>-51953.83</v>
          </cell>
          <cell r="E1130" t="str">
            <v>Utilidades retenidas</v>
          </cell>
          <cell r="F1130" t="str">
            <v>Servicios por distribución de energía</v>
          </cell>
        </row>
        <row r="1131">
          <cell r="C1131">
            <v>-254.78</v>
          </cell>
          <cell r="D1131">
            <v>-401.98</v>
          </cell>
          <cell r="E1131" t="str">
            <v>Utilidades retenidas</v>
          </cell>
          <cell r="F1131" t="str">
            <v>Servicios por distribución de energía</v>
          </cell>
        </row>
        <row r="1132">
          <cell r="C1132">
            <v>-34460.129999999997</v>
          </cell>
          <cell r="D1132">
            <v>-26403.68</v>
          </cell>
          <cell r="E1132" t="str">
            <v>Utilidades retenidas</v>
          </cell>
          <cell r="F1132" t="str">
            <v>Servicios por distribución de energía</v>
          </cell>
        </row>
        <row r="1133">
          <cell r="C1133">
            <v>-211629.9</v>
          </cell>
          <cell r="D1133">
            <v>-202083.34</v>
          </cell>
          <cell r="E1133" t="str">
            <v/>
          </cell>
        </row>
        <row r="1134">
          <cell r="C1134">
            <v>-1078.25</v>
          </cell>
          <cell r="D1134">
            <v>-379.65</v>
          </cell>
          <cell r="E1134" t="str">
            <v>Utilidades retenidas</v>
          </cell>
          <cell r="F1134" t="str">
            <v>Servicios por distribución de energía</v>
          </cell>
        </row>
        <row r="1135">
          <cell r="C1135">
            <v>-210551.65</v>
          </cell>
          <cell r="D1135">
            <v>-201703.69</v>
          </cell>
          <cell r="E1135" t="str">
            <v>Utilidades retenidas</v>
          </cell>
          <cell r="F1135" t="str">
            <v>Servicios por distribución de energía</v>
          </cell>
        </row>
        <row r="1136">
          <cell r="C1136">
            <v>1215301.3799999999</v>
          </cell>
          <cell r="D1136">
            <v>838222.11</v>
          </cell>
          <cell r="E1136" t="str">
            <v/>
          </cell>
        </row>
        <row r="1137">
          <cell r="C1137">
            <v>1215301.3799999999</v>
          </cell>
          <cell r="D1137">
            <v>838222.11</v>
          </cell>
          <cell r="E1137" t="str">
            <v>Utilidades retenidas</v>
          </cell>
          <cell r="F1137" t="str">
            <v>Servicios por distribución de energía</v>
          </cell>
        </row>
        <row r="1138">
          <cell r="C1138">
            <v>-181400489.47999999</v>
          </cell>
          <cell r="D1138">
            <v>-129566842.84999999</v>
          </cell>
          <cell r="E1138" t="str">
            <v/>
          </cell>
        </row>
        <row r="1139">
          <cell r="C1139">
            <v>-177809593.06999999</v>
          </cell>
          <cell r="D1139">
            <v>-125924878.31999999</v>
          </cell>
          <cell r="E1139" t="str">
            <v/>
          </cell>
        </row>
        <row r="1140">
          <cell r="C1140">
            <v>-76406814.969999999</v>
          </cell>
          <cell r="D1140">
            <v>-61441837.219999999</v>
          </cell>
          <cell r="E1140" t="str">
            <v/>
          </cell>
        </row>
        <row r="1141">
          <cell r="C1141">
            <v>-59175516.289999999</v>
          </cell>
          <cell r="D1141">
            <v>-49306252.280000001</v>
          </cell>
          <cell r="E1141" t="str">
            <v>Utilidades retenidas</v>
          </cell>
          <cell r="F1141" t="str">
            <v>Servicios por distribución de energía</v>
          </cell>
        </row>
        <row r="1142">
          <cell r="C1142">
            <v>-3582454.1</v>
          </cell>
          <cell r="D1142">
            <v>-2710849.03</v>
          </cell>
          <cell r="E1142" t="str">
            <v>Utilidades retenidas</v>
          </cell>
          <cell r="F1142" t="str">
            <v>Servicios por distribución de energía</v>
          </cell>
        </row>
        <row r="1143">
          <cell r="C1143">
            <v>-13648844.58</v>
          </cell>
          <cell r="D1143">
            <v>-9424735.9100000001</v>
          </cell>
          <cell r="E1143" t="str">
            <v>Utilidades retenidas</v>
          </cell>
          <cell r="F1143" t="str">
            <v>Servicios por distribución de energía</v>
          </cell>
        </row>
        <row r="1144">
          <cell r="C1144">
            <v>0</v>
          </cell>
          <cell r="D1144">
            <v>0</v>
          </cell>
          <cell r="E1144" t="str">
            <v>Utilidades retenidas</v>
          </cell>
          <cell r="F1144" t="str">
            <v>Servicios por distribución de energía</v>
          </cell>
        </row>
        <row r="1145">
          <cell r="C1145">
            <v>-13521243.390000001</v>
          </cell>
          <cell r="D1145">
            <v>-10045481.6</v>
          </cell>
          <cell r="E1145" t="str">
            <v/>
          </cell>
        </row>
        <row r="1146">
          <cell r="C1146">
            <v>0</v>
          </cell>
          <cell r="D1146">
            <v>0</v>
          </cell>
          <cell r="E1146" t="str">
            <v>Utilidades retenidas</v>
          </cell>
          <cell r="F1146" t="str">
            <v>Servicios por distribución de energía</v>
          </cell>
        </row>
        <row r="1147">
          <cell r="C1147">
            <v>-2088103.01</v>
          </cell>
          <cell r="D1147">
            <v>-1328290.33</v>
          </cell>
          <cell r="E1147" t="str">
            <v>Utilidades retenidas</v>
          </cell>
          <cell r="F1147" t="str">
            <v>Servicios por distribución de energía</v>
          </cell>
        </row>
        <row r="1148">
          <cell r="C1148">
            <v>0</v>
          </cell>
          <cell r="D1148">
            <v>0</v>
          </cell>
          <cell r="E1148" t="str">
            <v>Utilidades retenidas</v>
          </cell>
          <cell r="F1148" t="str">
            <v>Servicios por distribución de energía</v>
          </cell>
        </row>
        <row r="1149">
          <cell r="C1149">
            <v>-6229106.9800000004</v>
          </cell>
          <cell r="D1149">
            <v>-4637744.92</v>
          </cell>
          <cell r="E1149" t="str">
            <v>Utilidades retenidas</v>
          </cell>
          <cell r="F1149" t="str">
            <v>Servicios por distribución de energía</v>
          </cell>
        </row>
        <row r="1150">
          <cell r="C1150">
            <v>-104050.62</v>
          </cell>
          <cell r="D1150">
            <v>-95143.53</v>
          </cell>
          <cell r="E1150" t="str">
            <v>Utilidades retenidas</v>
          </cell>
          <cell r="F1150" t="str">
            <v>Servicios por distribución de energía</v>
          </cell>
        </row>
        <row r="1151">
          <cell r="C1151">
            <v>-5099982.78</v>
          </cell>
          <cell r="D1151">
            <v>-3984302.82</v>
          </cell>
          <cell r="E1151" t="str">
            <v>Utilidades retenidas</v>
          </cell>
          <cell r="F1151" t="str">
            <v>Servicios por distribución de energía</v>
          </cell>
        </row>
        <row r="1152">
          <cell r="C1152">
            <v>-87901014.469999999</v>
          </cell>
          <cell r="D1152">
            <v>-57816240.450000003</v>
          </cell>
          <cell r="E1152" t="str">
            <v/>
          </cell>
        </row>
        <row r="1153">
          <cell r="C1153">
            <v>0</v>
          </cell>
          <cell r="D1153">
            <v>0</v>
          </cell>
          <cell r="E1153" t="str">
            <v>Utilidades retenidas</v>
          </cell>
          <cell r="F1153" t="str">
            <v>Servicios por distribución de energía</v>
          </cell>
        </row>
        <row r="1154">
          <cell r="C1154">
            <v>-35420.5</v>
          </cell>
          <cell r="D1154">
            <v>-20729.73</v>
          </cell>
          <cell r="E1154" t="str">
            <v>Utilidades retenidas</v>
          </cell>
          <cell r="F1154" t="str">
            <v>Servicios por distribución de energía</v>
          </cell>
        </row>
        <row r="1155">
          <cell r="C1155">
            <v>0</v>
          </cell>
          <cell r="D1155">
            <v>0</v>
          </cell>
          <cell r="E1155" t="str">
            <v>Utilidades retenidas</v>
          </cell>
          <cell r="F1155" t="str">
            <v>Servicios por distribución de energía</v>
          </cell>
        </row>
        <row r="1156">
          <cell r="C1156">
            <v>-87865593.969999999</v>
          </cell>
          <cell r="D1156">
            <v>-57795510.719999999</v>
          </cell>
          <cell r="E1156" t="str">
            <v>Utilidades retenidas</v>
          </cell>
          <cell r="F1156" t="str">
            <v>Servicios por distribución de energía</v>
          </cell>
        </row>
        <row r="1157">
          <cell r="C1157">
            <v>-1000609.98</v>
          </cell>
          <cell r="D1157">
            <v>2211018.1800000002</v>
          </cell>
          <cell r="E1157" t="str">
            <v/>
          </cell>
        </row>
        <row r="1158">
          <cell r="C1158">
            <v>-29913.14</v>
          </cell>
          <cell r="D1158">
            <v>-15197.95</v>
          </cell>
          <cell r="E1158" t="str">
            <v>Utilidades retenidas</v>
          </cell>
          <cell r="F1158" t="str">
            <v>Servicios por distribución de energía</v>
          </cell>
        </row>
        <row r="1159">
          <cell r="C1159">
            <v>-970696.84</v>
          </cell>
          <cell r="D1159">
            <v>2226216.13</v>
          </cell>
          <cell r="E1159" t="str">
            <v>Utilidades retenidas</v>
          </cell>
          <cell r="F1159" t="str">
            <v>Servicios por distribución de energía</v>
          </cell>
        </row>
        <row r="1160">
          <cell r="C1160">
            <v>1020089.74</v>
          </cell>
          <cell r="D1160">
            <v>1167662.77</v>
          </cell>
          <cell r="E1160" t="str">
            <v/>
          </cell>
        </row>
        <row r="1161">
          <cell r="C1161">
            <v>784979.86</v>
          </cell>
          <cell r="D1161">
            <v>551066.71</v>
          </cell>
          <cell r="E1161" t="str">
            <v>Utilidades retenidas</v>
          </cell>
          <cell r="F1161" t="str">
            <v>Servicios por distribución de energía</v>
          </cell>
        </row>
        <row r="1162">
          <cell r="C1162">
            <v>235109.88</v>
          </cell>
          <cell r="D1162">
            <v>616596.06000000006</v>
          </cell>
          <cell r="E1162" t="str">
            <v>Utilidades retenidas</v>
          </cell>
          <cell r="F1162" t="str">
            <v>Servicios por distribución de energía</v>
          </cell>
        </row>
        <row r="1163">
          <cell r="C1163">
            <v>-3590896.41</v>
          </cell>
          <cell r="D1163">
            <v>-3641964.53</v>
          </cell>
          <cell r="E1163" t="str">
            <v/>
          </cell>
        </row>
        <row r="1164">
          <cell r="C1164">
            <v>-3438278.73</v>
          </cell>
          <cell r="D1164">
            <v>-3487315.81</v>
          </cell>
          <cell r="E1164" t="str">
            <v/>
          </cell>
        </row>
        <row r="1165">
          <cell r="C1165">
            <v>-3197788.72</v>
          </cell>
          <cell r="D1165">
            <v>-3240764.62</v>
          </cell>
          <cell r="E1165" t="str">
            <v>Utilidades retenidas</v>
          </cell>
          <cell r="F1165" t="str">
            <v>Servicios por distribución de energía</v>
          </cell>
        </row>
        <row r="1166">
          <cell r="C1166">
            <v>-5309.8</v>
          </cell>
          <cell r="D1166">
            <v>-5332.19</v>
          </cell>
          <cell r="E1166" t="str">
            <v>Utilidades retenidas</v>
          </cell>
          <cell r="F1166" t="str">
            <v>Servicios por distribución de energía</v>
          </cell>
        </row>
        <row r="1167">
          <cell r="C1167">
            <v>-235180.21</v>
          </cell>
          <cell r="D1167">
            <v>-241219</v>
          </cell>
          <cell r="E1167" t="str">
            <v>Utilidades retenidas</v>
          </cell>
          <cell r="F1167" t="str">
            <v>Servicios por distribución de energía</v>
          </cell>
        </row>
        <row r="1168">
          <cell r="C1168">
            <v>0</v>
          </cell>
          <cell r="D1168">
            <v>0</v>
          </cell>
          <cell r="E1168" t="str">
            <v>Utilidades retenidas</v>
          </cell>
          <cell r="F1168" t="str">
            <v>Servicios por distribución de energía</v>
          </cell>
        </row>
        <row r="1169">
          <cell r="C1169">
            <v>-20288.169999999998</v>
          </cell>
          <cell r="D1169">
            <v>-20486.91</v>
          </cell>
          <cell r="E1169" t="str">
            <v/>
          </cell>
        </row>
        <row r="1170">
          <cell r="C1170">
            <v>0</v>
          </cell>
          <cell r="D1170">
            <v>0</v>
          </cell>
          <cell r="E1170" t="str">
            <v>Utilidades retenidas</v>
          </cell>
          <cell r="F1170" t="str">
            <v>Servicios por distribución de energía</v>
          </cell>
        </row>
        <row r="1171">
          <cell r="C1171">
            <v>-4428.41</v>
          </cell>
          <cell r="D1171">
            <v>-4531.3900000000003</v>
          </cell>
          <cell r="E1171" t="str">
            <v>Utilidades retenidas</v>
          </cell>
          <cell r="F1171" t="str">
            <v>Servicios por distribución de energía</v>
          </cell>
        </row>
        <row r="1172">
          <cell r="C1172">
            <v>0</v>
          </cell>
          <cell r="D1172">
            <v>0</v>
          </cell>
          <cell r="E1172" t="str">
            <v>Utilidades retenidas</v>
          </cell>
          <cell r="F1172" t="str">
            <v>Servicios por distribución de energía</v>
          </cell>
        </row>
        <row r="1173">
          <cell r="C1173">
            <v>-11679.32</v>
          </cell>
          <cell r="D1173">
            <v>-11745.56</v>
          </cell>
          <cell r="E1173" t="str">
            <v>Utilidades retenidas</v>
          </cell>
          <cell r="F1173" t="str">
            <v>Servicios por distribución de energía</v>
          </cell>
        </row>
        <row r="1174">
          <cell r="C1174">
            <v>-110.43</v>
          </cell>
          <cell r="D1174">
            <v>-132.52000000000001</v>
          </cell>
          <cell r="E1174" t="str">
            <v>Utilidades retenidas</v>
          </cell>
          <cell r="F1174" t="str">
            <v>Servicios por distribución de energía</v>
          </cell>
        </row>
        <row r="1175">
          <cell r="C1175">
            <v>-4070.01</v>
          </cell>
          <cell r="D1175">
            <v>-4077.44</v>
          </cell>
          <cell r="E1175" t="str">
            <v>Utilidades retenidas</v>
          </cell>
          <cell r="F1175" t="str">
            <v>Servicios por distribución de energía</v>
          </cell>
        </row>
        <row r="1176">
          <cell r="C1176">
            <v>-132329.51</v>
          </cell>
          <cell r="D1176">
            <v>-134161.81</v>
          </cell>
          <cell r="E1176" t="str">
            <v/>
          </cell>
        </row>
        <row r="1177">
          <cell r="C1177">
            <v>0</v>
          </cell>
          <cell r="D1177">
            <v>0</v>
          </cell>
          <cell r="E1177" t="str">
            <v>Utilidades retenidas</v>
          </cell>
          <cell r="F1177" t="str">
            <v>Servicios por distribución de energía</v>
          </cell>
        </row>
        <row r="1178">
          <cell r="C1178">
            <v>-651.04</v>
          </cell>
          <cell r="D1178">
            <v>-647.42999999999995</v>
          </cell>
          <cell r="E1178" t="str">
            <v>Utilidades retenidas</v>
          </cell>
          <cell r="F1178" t="str">
            <v>Servicios por distribución de energía</v>
          </cell>
        </row>
        <row r="1179">
          <cell r="C1179">
            <v>0</v>
          </cell>
          <cell r="D1179">
            <v>0</v>
          </cell>
          <cell r="E1179" t="str">
            <v>Utilidades retenidas</v>
          </cell>
          <cell r="F1179" t="str">
            <v>Servicios por distribución de energía</v>
          </cell>
        </row>
        <row r="1180">
          <cell r="C1180">
            <v>-131678.47</v>
          </cell>
          <cell r="D1180">
            <v>-133514.38</v>
          </cell>
          <cell r="E1180" t="str">
            <v>Utilidades retenidas</v>
          </cell>
          <cell r="F1180" t="str">
            <v>Servicios por distribución de energía</v>
          </cell>
        </row>
        <row r="1181">
          <cell r="C1181">
            <v>-2929371.14</v>
          </cell>
          <cell r="D1181">
            <v>-2342331.81</v>
          </cell>
          <cell r="E1181" t="str">
            <v/>
          </cell>
        </row>
        <row r="1182">
          <cell r="C1182">
            <v>-2929371.14</v>
          </cell>
          <cell r="D1182">
            <v>-2342331.81</v>
          </cell>
          <cell r="E1182" t="str">
            <v>Utilidades retenidas</v>
          </cell>
          <cell r="F1182" t="str">
            <v>Servicios por distribución de energía</v>
          </cell>
        </row>
        <row r="1183">
          <cell r="C1183">
            <v>0</v>
          </cell>
          <cell r="D1183">
            <v>0</v>
          </cell>
          <cell r="E1183" t="str">
            <v>Utilidades retenidas</v>
          </cell>
        </row>
        <row r="1184">
          <cell r="C1184">
            <v>-8020898.2199999997</v>
          </cell>
          <cell r="D1184">
            <v>-6426467.3799999999</v>
          </cell>
          <cell r="E1184" t="str">
            <v/>
          </cell>
        </row>
        <row r="1185">
          <cell r="C1185">
            <v>-8020898.2199999997</v>
          </cell>
          <cell r="D1185">
            <v>-6426467.3799999999</v>
          </cell>
          <cell r="E1185" t="str">
            <v>Utilidades retenidas</v>
          </cell>
          <cell r="F1185" t="str">
            <v>Servicios por distribución de energía</v>
          </cell>
        </row>
        <row r="1186">
          <cell r="C1186">
            <v>-3848526.67</v>
          </cell>
          <cell r="D1186">
            <v>-3618402.36</v>
          </cell>
          <cell r="E1186" t="str">
            <v/>
          </cell>
        </row>
        <row r="1187">
          <cell r="C1187">
            <v>-2639240.63</v>
          </cell>
          <cell r="D1187">
            <v>-2528337.2200000002</v>
          </cell>
          <cell r="E1187" t="str">
            <v/>
          </cell>
        </row>
        <row r="1188">
          <cell r="C1188">
            <v>-74842.789999999994</v>
          </cell>
          <cell r="D1188">
            <v>-85454.12</v>
          </cell>
          <cell r="E1188" t="str">
            <v>Utilidades retenidas</v>
          </cell>
          <cell r="F1188" t="str">
            <v>Otros ingresos operacionales</v>
          </cell>
        </row>
        <row r="1189">
          <cell r="C1189">
            <v>-177874.82</v>
          </cell>
          <cell r="D1189">
            <v>-97951.13</v>
          </cell>
          <cell r="E1189" t="str">
            <v>Utilidades retenidas</v>
          </cell>
          <cell r="F1189" t="str">
            <v>Otros ingresos operacionales</v>
          </cell>
        </row>
        <row r="1190">
          <cell r="C1190">
            <v>-2935.5</v>
          </cell>
          <cell r="D1190">
            <v>-2550</v>
          </cell>
          <cell r="E1190" t="str">
            <v>Utilidades retenidas</v>
          </cell>
          <cell r="F1190" t="str">
            <v>Otros ingresos operacionales</v>
          </cell>
        </row>
        <row r="1191">
          <cell r="C1191">
            <v>-653888.80000000005</v>
          </cell>
          <cell r="D1191">
            <v>-488318.3</v>
          </cell>
          <cell r="E1191" t="str">
            <v>Utilidades retenidas</v>
          </cell>
          <cell r="F1191" t="str">
            <v>Otros ingresos operacionales</v>
          </cell>
        </row>
        <row r="1192">
          <cell r="C1192">
            <v>-1680638.56</v>
          </cell>
          <cell r="D1192">
            <v>-1796544</v>
          </cell>
          <cell r="E1192" t="str">
            <v>Utilidades retenidas</v>
          </cell>
          <cell r="F1192" t="str">
            <v>Otros ingresos operacionales</v>
          </cell>
        </row>
        <row r="1193">
          <cell r="C1193">
            <v>0</v>
          </cell>
          <cell r="D1193">
            <v>0</v>
          </cell>
          <cell r="E1193" t="str">
            <v>Utilidades retenidas</v>
          </cell>
          <cell r="F1193" t="str">
            <v>Otros ingresos operacionales</v>
          </cell>
        </row>
        <row r="1194">
          <cell r="C1194">
            <v>-21754.51</v>
          </cell>
          <cell r="D1194">
            <v>-15920.87</v>
          </cell>
          <cell r="E1194" t="str">
            <v>Utilidades retenidas</v>
          </cell>
          <cell r="F1194" t="str">
            <v>Otros ingresos operacionales</v>
          </cell>
        </row>
        <row r="1195">
          <cell r="C1195">
            <v>-21764.93</v>
          </cell>
          <cell r="D1195">
            <v>-32518.2</v>
          </cell>
          <cell r="E1195" t="str">
            <v>Utilidades retenidas</v>
          </cell>
          <cell r="F1195" t="str">
            <v>Otros ingresos operacionales</v>
          </cell>
        </row>
        <row r="1196">
          <cell r="C1196">
            <v>-5540.72</v>
          </cell>
          <cell r="D1196">
            <v>-9080.6</v>
          </cell>
          <cell r="E1196" t="str">
            <v>Utilidades retenidas</v>
          </cell>
          <cell r="F1196" t="str">
            <v>Otros ingresos operacionales</v>
          </cell>
        </row>
        <row r="1197">
          <cell r="C1197">
            <v>0</v>
          </cell>
          <cell r="D1197">
            <v>0</v>
          </cell>
          <cell r="E1197" t="str">
            <v>Utilidades retenidas</v>
          </cell>
          <cell r="F1197" t="str">
            <v>Otros ingresos operacionales</v>
          </cell>
        </row>
        <row r="1198">
          <cell r="C1198">
            <v>-948327.87</v>
          </cell>
          <cell r="D1198">
            <v>-781829.32</v>
          </cell>
          <cell r="E1198" t="str">
            <v/>
          </cell>
        </row>
        <row r="1199">
          <cell r="C1199">
            <v>-924788.75</v>
          </cell>
          <cell r="D1199">
            <v>-758854.4</v>
          </cell>
          <cell r="E1199" t="str">
            <v>Utilidades retenidas</v>
          </cell>
          <cell r="F1199" t="str">
            <v>Otros ingresos operacionales</v>
          </cell>
        </row>
        <row r="1200">
          <cell r="C1200">
            <v>-23539.119999999999</v>
          </cell>
          <cell r="D1200">
            <v>-22974.92</v>
          </cell>
          <cell r="E1200" t="str">
            <v>Utilidades retenidas</v>
          </cell>
          <cell r="F1200" t="str">
            <v>Otros ingresos operacionales</v>
          </cell>
        </row>
        <row r="1201">
          <cell r="C1201">
            <v>0</v>
          </cell>
          <cell r="D1201">
            <v>0</v>
          </cell>
          <cell r="E1201" t="str">
            <v>Utilidades retenidas</v>
          </cell>
          <cell r="F1201" t="str">
            <v>Otros ingresos operacionales</v>
          </cell>
        </row>
        <row r="1202">
          <cell r="C1202">
            <v>0</v>
          </cell>
          <cell r="D1202">
            <v>0</v>
          </cell>
          <cell r="E1202" t="str">
            <v/>
          </cell>
        </row>
        <row r="1203">
          <cell r="C1203">
            <v>0</v>
          </cell>
          <cell r="D1203">
            <v>0</v>
          </cell>
          <cell r="E1203" t="str">
            <v>Utilidades retenidas</v>
          </cell>
          <cell r="F1203" t="str">
            <v>Otros ingresos operacionales</v>
          </cell>
        </row>
        <row r="1204">
          <cell r="C1204">
            <v>0</v>
          </cell>
          <cell r="D1204">
            <v>0</v>
          </cell>
          <cell r="E1204" t="str">
            <v>Utilidades retenidas</v>
          </cell>
          <cell r="F1204" t="str">
            <v>Otros ingresos operacionales</v>
          </cell>
        </row>
        <row r="1205">
          <cell r="C1205">
            <v>0</v>
          </cell>
          <cell r="D1205">
            <v>0</v>
          </cell>
          <cell r="E1205" t="str">
            <v>Utilidades retenidas</v>
          </cell>
          <cell r="F1205" t="str">
            <v>Otros ingresos operacionales</v>
          </cell>
        </row>
        <row r="1206">
          <cell r="C1206">
            <v>0</v>
          </cell>
          <cell r="D1206">
            <v>0</v>
          </cell>
          <cell r="E1206" t="str">
            <v>Utilidades retenidas</v>
          </cell>
          <cell r="F1206" t="str">
            <v>Otros ingresos operacionales</v>
          </cell>
        </row>
        <row r="1207">
          <cell r="C1207">
            <v>0</v>
          </cell>
          <cell r="D1207">
            <v>0</v>
          </cell>
          <cell r="E1207" t="str">
            <v>Utilidades retenidas</v>
          </cell>
          <cell r="F1207" t="str">
            <v>Otros ingresos operacionales</v>
          </cell>
        </row>
        <row r="1208">
          <cell r="C1208">
            <v>0</v>
          </cell>
          <cell r="D1208">
            <v>0</v>
          </cell>
          <cell r="E1208" t="str">
            <v/>
          </cell>
        </row>
        <row r="1209">
          <cell r="C1209">
            <v>-260958.17</v>
          </cell>
          <cell r="D1209">
            <v>-308235.82</v>
          </cell>
          <cell r="E1209" t="str">
            <v>Utilidades retenidas</v>
          </cell>
          <cell r="F1209" t="str">
            <v>Otros ingresos operacionales</v>
          </cell>
        </row>
        <row r="1210">
          <cell r="C1210">
            <v>-1974419.17</v>
          </cell>
          <cell r="D1210">
            <v>-2166285.73</v>
          </cell>
          <cell r="E1210" t="str">
            <v/>
          </cell>
        </row>
        <row r="1211">
          <cell r="C1211">
            <v>-1176543.33</v>
          </cell>
          <cell r="D1211">
            <v>-1382107.5</v>
          </cell>
          <cell r="E1211" t="str">
            <v/>
          </cell>
        </row>
        <row r="1212">
          <cell r="C1212">
            <v>-372390.77</v>
          </cell>
          <cell r="D1212">
            <v>-595798.52</v>
          </cell>
          <cell r="E1212" t="str">
            <v/>
          </cell>
        </row>
        <row r="1213">
          <cell r="C1213">
            <v>-19561.650000000001</v>
          </cell>
          <cell r="D1213">
            <v>-162360.85999999999</v>
          </cell>
          <cell r="E1213" t="str">
            <v>Utilidades retenidas</v>
          </cell>
          <cell r="F1213" t="str">
            <v>Ingresos financieros</v>
          </cell>
        </row>
        <row r="1214">
          <cell r="C1214">
            <v>-251478.73</v>
          </cell>
          <cell r="D1214">
            <v>-279885.44</v>
          </cell>
          <cell r="E1214" t="str">
            <v>Utilidades retenidas</v>
          </cell>
          <cell r="F1214" t="str">
            <v>Ingresos financieros</v>
          </cell>
        </row>
        <row r="1215">
          <cell r="C1215">
            <v>0</v>
          </cell>
          <cell r="D1215">
            <v>-43184.68</v>
          </cell>
          <cell r="E1215" t="str">
            <v>Utilidades retenidas</v>
          </cell>
          <cell r="F1215" t="str">
            <v>Ingresos financieros</v>
          </cell>
        </row>
        <row r="1216">
          <cell r="C1216">
            <v>-101350.39</v>
          </cell>
          <cell r="D1216">
            <v>-110367.54</v>
          </cell>
          <cell r="E1216" t="str">
            <v>Utilidades retenidas</v>
          </cell>
          <cell r="F1216" t="str">
            <v>Ingresos financieros</v>
          </cell>
        </row>
        <row r="1217">
          <cell r="C1217">
            <v>-39759.199999999997</v>
          </cell>
          <cell r="D1217">
            <v>-22773.33</v>
          </cell>
          <cell r="E1217" t="str">
            <v/>
          </cell>
        </row>
        <row r="1218">
          <cell r="C1218">
            <v>-39759.199999999997</v>
          </cell>
          <cell r="D1218">
            <v>-22773.33</v>
          </cell>
          <cell r="E1218" t="str">
            <v>Utilidades retenidas</v>
          </cell>
          <cell r="F1218" t="str">
            <v>Ingresos financieros</v>
          </cell>
        </row>
        <row r="1219">
          <cell r="C1219">
            <v>0</v>
          </cell>
          <cell r="D1219">
            <v>0</v>
          </cell>
          <cell r="E1219" t="str">
            <v/>
          </cell>
        </row>
        <row r="1220">
          <cell r="C1220">
            <v>0</v>
          </cell>
          <cell r="D1220">
            <v>0</v>
          </cell>
          <cell r="E1220" t="str">
            <v/>
          </cell>
        </row>
        <row r="1221">
          <cell r="C1221">
            <v>0</v>
          </cell>
          <cell r="D1221">
            <v>0</v>
          </cell>
          <cell r="E1221" t="str">
            <v>Utilidades retenidas</v>
          </cell>
          <cell r="F1221" t="str">
            <v>Ingresos financieros</v>
          </cell>
        </row>
        <row r="1222">
          <cell r="C1222">
            <v>0</v>
          </cell>
          <cell r="D1222">
            <v>0</v>
          </cell>
          <cell r="E1222" t="str">
            <v>Utilidades retenidas</v>
          </cell>
          <cell r="F1222" t="str">
            <v>Ingresos financieros</v>
          </cell>
        </row>
        <row r="1223">
          <cell r="C1223">
            <v>-764393.36</v>
          </cell>
          <cell r="D1223">
            <v>-763535.65</v>
          </cell>
          <cell r="E1223" t="str">
            <v/>
          </cell>
        </row>
        <row r="1224">
          <cell r="C1224">
            <v>-686604.7</v>
          </cell>
          <cell r="D1224">
            <v>-676119.58</v>
          </cell>
          <cell r="E1224" t="str">
            <v>Utilidades retenidas</v>
          </cell>
          <cell r="F1224" t="str">
            <v>Ingresos financieros</v>
          </cell>
        </row>
        <row r="1225">
          <cell r="C1225">
            <v>-35784.18</v>
          </cell>
          <cell r="D1225">
            <v>-43899.22</v>
          </cell>
          <cell r="E1225" t="str">
            <v>Utilidades retenidas</v>
          </cell>
          <cell r="F1225" t="str">
            <v>Ingresos financieros</v>
          </cell>
        </row>
        <row r="1226">
          <cell r="C1226">
            <v>-39065.01</v>
          </cell>
          <cell r="D1226">
            <v>-41206.730000000003</v>
          </cell>
          <cell r="E1226" t="str">
            <v>Utilidades retenidas</v>
          </cell>
          <cell r="F1226" t="str">
            <v>Ingresos financieros</v>
          </cell>
        </row>
        <row r="1227">
          <cell r="C1227">
            <v>-2939.47</v>
          </cell>
          <cell r="D1227">
            <v>-2310.12</v>
          </cell>
          <cell r="E1227" t="str">
            <v>Utilidades retenidas</v>
          </cell>
          <cell r="F1227" t="str">
            <v>Ingresos financieros</v>
          </cell>
        </row>
        <row r="1228">
          <cell r="C1228">
            <v>0</v>
          </cell>
          <cell r="D1228">
            <v>0</v>
          </cell>
          <cell r="E1228" t="str">
            <v>Utilidades retenidas</v>
          </cell>
          <cell r="F1228" t="str">
            <v>Ingresos financieros</v>
          </cell>
        </row>
        <row r="1229">
          <cell r="C1229">
            <v>-154197.69</v>
          </cell>
          <cell r="D1229">
            <v>-238529.09</v>
          </cell>
          <cell r="E1229" t="str">
            <v/>
          </cell>
        </row>
        <row r="1230">
          <cell r="C1230">
            <v>0</v>
          </cell>
          <cell r="D1230">
            <v>0</v>
          </cell>
          <cell r="E1230" t="str">
            <v>Utilidades retenidas</v>
          </cell>
        </row>
        <row r="1231">
          <cell r="C1231">
            <v>-154197.69</v>
          </cell>
          <cell r="D1231">
            <v>-238529.09</v>
          </cell>
          <cell r="E1231" t="str">
            <v>Utilidades retenidas</v>
          </cell>
          <cell r="F1231" t="str">
            <v>Ingresos por dividendos</v>
          </cell>
        </row>
        <row r="1232">
          <cell r="C1232">
            <v>-639607.17000000004</v>
          </cell>
          <cell r="D1232">
            <v>-541538.54</v>
          </cell>
          <cell r="E1232" t="str">
            <v/>
          </cell>
        </row>
        <row r="1233">
          <cell r="C1233">
            <v>0</v>
          </cell>
          <cell r="D1233">
            <v>0</v>
          </cell>
          <cell r="E1233" t="str">
            <v/>
          </cell>
          <cell r="F1233" t="str">
            <v>Otros ingresos operacionales</v>
          </cell>
        </row>
        <row r="1234">
          <cell r="C1234">
            <v>0</v>
          </cell>
          <cell r="D1234">
            <v>0</v>
          </cell>
          <cell r="E1234" t="str">
            <v/>
          </cell>
          <cell r="F1234" t="str">
            <v>Otros ingresos operacionales</v>
          </cell>
        </row>
        <row r="1235">
          <cell r="C1235">
            <v>0</v>
          </cell>
          <cell r="D1235">
            <v>0</v>
          </cell>
          <cell r="E1235" t="str">
            <v/>
          </cell>
          <cell r="F1235" t="str">
            <v>Otros ingresos operacionales</v>
          </cell>
        </row>
        <row r="1236">
          <cell r="C1236">
            <v>-639607.17000000004</v>
          </cell>
          <cell r="D1236">
            <v>-541538.54</v>
          </cell>
          <cell r="E1236" t="str">
            <v/>
          </cell>
        </row>
        <row r="1237">
          <cell r="C1237">
            <v>-14644.25</v>
          </cell>
          <cell r="D1237">
            <v>-10257.58</v>
          </cell>
          <cell r="E1237" t="str">
            <v>Utilidades retenidas</v>
          </cell>
          <cell r="F1237" t="str">
            <v>Otros ingresos operacionales</v>
          </cell>
        </row>
        <row r="1238">
          <cell r="C1238">
            <v>-451118.79</v>
          </cell>
          <cell r="D1238">
            <v>-460116.31</v>
          </cell>
          <cell r="E1238" t="str">
            <v>Utilidades retenidas</v>
          </cell>
          <cell r="F1238" t="str">
            <v>Otros ingresos operacionales</v>
          </cell>
        </row>
        <row r="1239">
          <cell r="C1239">
            <v>-173844.13</v>
          </cell>
          <cell r="D1239">
            <v>-71164.649999999994</v>
          </cell>
          <cell r="E1239" t="str">
            <v>Utilidades retenidas</v>
          </cell>
          <cell r="F1239" t="str">
            <v>Otros ingresos operacionales</v>
          </cell>
        </row>
        <row r="1240">
          <cell r="C1240">
            <v>0</v>
          </cell>
          <cell r="D1240">
            <v>0</v>
          </cell>
          <cell r="E1240" t="str">
            <v>Utilidades retenidas</v>
          </cell>
          <cell r="F1240" t="str">
            <v>Otros ingresos operacionales</v>
          </cell>
        </row>
        <row r="1241">
          <cell r="C1241">
            <v>-4070.98</v>
          </cell>
          <cell r="D1241">
            <v>-4110.6000000000004</v>
          </cell>
          <cell r="E1241" t="str">
            <v/>
          </cell>
        </row>
        <row r="1242">
          <cell r="C1242">
            <v>0</v>
          </cell>
          <cell r="D1242">
            <v>-4110.6000000000004</v>
          </cell>
          <cell r="E1242" t="str">
            <v>Utilidades retenidas</v>
          </cell>
          <cell r="F1242" t="str">
            <v>Otros ingresos operacionales</v>
          </cell>
        </row>
        <row r="1243">
          <cell r="C1243">
            <v>-4070.98</v>
          </cell>
          <cell r="D1243">
            <v>0</v>
          </cell>
          <cell r="E1243" t="str">
            <v>Utilidades retenidas</v>
          </cell>
          <cell r="F1243" t="str">
            <v>Otros ingresos operacionales</v>
          </cell>
        </row>
        <row r="1244">
          <cell r="C1244">
            <v>0</v>
          </cell>
          <cell r="D1244">
            <v>0</v>
          </cell>
          <cell r="E1244" t="str">
            <v>Utilidades retenidas</v>
          </cell>
        </row>
        <row r="1245">
          <cell r="C1245">
            <v>0</v>
          </cell>
          <cell r="D1245">
            <v>0</v>
          </cell>
          <cell r="E1245" t="str">
            <v>Utilidades retenidas</v>
          </cell>
        </row>
        <row r="1246">
          <cell r="C1246">
            <v>0</v>
          </cell>
          <cell r="D1246">
            <v>0</v>
          </cell>
          <cell r="E1246" t="str">
            <v>Utilidades retenidas</v>
          </cell>
        </row>
        <row r="1247">
          <cell r="C1247">
            <v>0</v>
          </cell>
          <cell r="D1247">
            <v>0</v>
          </cell>
          <cell r="E1247" t="str">
            <v/>
          </cell>
        </row>
        <row r="1248">
          <cell r="C1248">
            <v>0</v>
          </cell>
          <cell r="D1248">
            <v>0</v>
          </cell>
          <cell r="E1248" t="str">
            <v/>
          </cell>
        </row>
        <row r="1249">
          <cell r="C1249">
            <v>234732330.12</v>
          </cell>
          <cell r="D1249">
            <v>180883045.00999999</v>
          </cell>
          <cell r="E1249" t="str">
            <v/>
          </cell>
        </row>
        <row r="1250">
          <cell r="C1250">
            <v>225076836.21000001</v>
          </cell>
          <cell r="D1250">
            <v>172513822.58000001</v>
          </cell>
          <cell r="E1250" t="str">
            <v/>
          </cell>
        </row>
        <row r="1251">
          <cell r="C1251">
            <v>187972172.69</v>
          </cell>
          <cell r="D1251">
            <v>137620548.06999999</v>
          </cell>
          <cell r="E1251" t="str">
            <v/>
          </cell>
        </row>
        <row r="1252">
          <cell r="C1252">
            <v>187972172.69</v>
          </cell>
          <cell r="D1252">
            <v>137620548.06999999</v>
          </cell>
          <cell r="E1252" t="str">
            <v/>
          </cell>
        </row>
        <row r="1253">
          <cell r="C1253">
            <v>184024694.88999999</v>
          </cell>
          <cell r="D1253">
            <v>131043603.31</v>
          </cell>
          <cell r="E1253" t="str">
            <v>Utilidades retenidas</v>
          </cell>
          <cell r="F1253" t="str">
            <v>Compra de energía</v>
          </cell>
        </row>
        <row r="1254">
          <cell r="C1254">
            <v>3832635.98</v>
          </cell>
          <cell r="D1254">
            <v>6458035.2999999998</v>
          </cell>
          <cell r="E1254" t="str">
            <v>Utilidades retenidas</v>
          </cell>
          <cell r="F1254" t="str">
            <v>Compra de energía</v>
          </cell>
        </row>
        <row r="1255">
          <cell r="C1255">
            <v>114841.82</v>
          </cell>
          <cell r="D1255">
            <v>118909.46</v>
          </cell>
          <cell r="E1255" t="str">
            <v>Utilidades retenidas</v>
          </cell>
          <cell r="F1255" t="str">
            <v>Compra de energía</v>
          </cell>
        </row>
        <row r="1256">
          <cell r="C1256">
            <v>22135160.27</v>
          </cell>
          <cell r="D1256">
            <v>21988941.350000001</v>
          </cell>
          <cell r="E1256" t="str">
            <v/>
          </cell>
        </row>
        <row r="1257">
          <cell r="C1257">
            <v>0</v>
          </cell>
          <cell r="D1257">
            <v>0</v>
          </cell>
          <cell r="E1257" t="str">
            <v/>
          </cell>
        </row>
        <row r="1258">
          <cell r="C1258">
            <v>0</v>
          </cell>
          <cell r="D1258">
            <v>0</v>
          </cell>
          <cell r="E1258" t="str">
            <v/>
          </cell>
        </row>
        <row r="1259">
          <cell r="C1259">
            <v>0</v>
          </cell>
          <cell r="D1259">
            <v>0</v>
          </cell>
          <cell r="E1259" t="str">
            <v/>
          </cell>
        </row>
        <row r="1260">
          <cell r="C1260">
            <v>0</v>
          </cell>
          <cell r="D1260">
            <v>0</v>
          </cell>
          <cell r="E1260" t="str">
            <v/>
          </cell>
        </row>
        <row r="1261">
          <cell r="C1261">
            <v>0</v>
          </cell>
          <cell r="D1261">
            <v>0</v>
          </cell>
          <cell r="E1261" t="str">
            <v/>
          </cell>
        </row>
        <row r="1262">
          <cell r="C1262">
            <v>0</v>
          </cell>
          <cell r="D1262">
            <v>0</v>
          </cell>
          <cell r="E1262" t="str">
            <v/>
          </cell>
        </row>
        <row r="1263">
          <cell r="C1263">
            <v>13052868.439999999</v>
          </cell>
          <cell r="D1263">
            <v>13311745.1</v>
          </cell>
          <cell r="E1263" t="str">
            <v/>
          </cell>
        </row>
        <row r="1264">
          <cell r="C1264">
            <v>13052274.65</v>
          </cell>
          <cell r="D1264">
            <v>13311041.789999999</v>
          </cell>
          <cell r="E1264" t="str">
            <v>Utilidades retenidas</v>
          </cell>
        </row>
        <row r="1265">
          <cell r="C1265">
            <v>593.79</v>
          </cell>
          <cell r="D1265">
            <v>703.31</v>
          </cell>
          <cell r="E1265" t="str">
            <v>Utilidades retenidas</v>
          </cell>
        </row>
        <row r="1266">
          <cell r="C1266">
            <v>1719548.58</v>
          </cell>
          <cell r="D1266">
            <v>1705329.38</v>
          </cell>
          <cell r="E1266" t="str">
            <v/>
          </cell>
        </row>
        <row r="1267">
          <cell r="C1267">
            <v>1717240.7</v>
          </cell>
          <cell r="D1267">
            <v>1703213.71</v>
          </cell>
          <cell r="E1267" t="str">
            <v>Utilidades retenidas</v>
          </cell>
        </row>
        <row r="1268">
          <cell r="C1268">
            <v>2307.88</v>
          </cell>
          <cell r="D1268">
            <v>2115.67</v>
          </cell>
          <cell r="E1268" t="str">
            <v>Utilidades retenidas</v>
          </cell>
        </row>
        <row r="1269">
          <cell r="C1269">
            <v>80.13</v>
          </cell>
          <cell r="D1269">
            <v>9564.09</v>
          </cell>
          <cell r="E1269" t="str">
            <v/>
          </cell>
        </row>
        <row r="1270">
          <cell r="C1270">
            <v>80.13</v>
          </cell>
          <cell r="D1270">
            <v>9564.09</v>
          </cell>
          <cell r="E1270" t="str">
            <v>Utilidades retenidas</v>
          </cell>
        </row>
        <row r="1271">
          <cell r="C1271">
            <v>7362663.1200000001</v>
          </cell>
          <cell r="D1271">
            <v>6962302.7800000003</v>
          </cell>
          <cell r="E1271" t="str">
            <v/>
          </cell>
        </row>
        <row r="1272">
          <cell r="C1272">
            <v>3472567.14</v>
          </cell>
          <cell r="D1272">
            <v>3186238.48</v>
          </cell>
          <cell r="E1272" t="str">
            <v>Utilidades retenidas</v>
          </cell>
        </row>
        <row r="1273">
          <cell r="C1273">
            <v>1195504.17</v>
          </cell>
          <cell r="D1273">
            <v>1225239.2</v>
          </cell>
          <cell r="E1273" t="str">
            <v>Utilidades retenidas</v>
          </cell>
        </row>
        <row r="1274">
          <cell r="C1274">
            <v>204611.47</v>
          </cell>
          <cell r="D1274">
            <v>190266.05</v>
          </cell>
          <cell r="E1274" t="str">
            <v>Utilidades retenidas</v>
          </cell>
        </row>
        <row r="1275">
          <cell r="C1275">
            <v>183600.14</v>
          </cell>
          <cell r="D1275">
            <v>106483.89</v>
          </cell>
          <cell r="E1275" t="str">
            <v>Utilidades retenidas</v>
          </cell>
        </row>
        <row r="1276">
          <cell r="C1276">
            <v>209448.9</v>
          </cell>
          <cell r="D1276">
            <v>103943.7</v>
          </cell>
          <cell r="E1276" t="str">
            <v>Utilidades retenidas</v>
          </cell>
        </row>
        <row r="1277">
          <cell r="C1277">
            <v>413961.05</v>
          </cell>
          <cell r="D1277">
            <v>224664.63</v>
          </cell>
          <cell r="E1277" t="str">
            <v>Utilidades retenidas</v>
          </cell>
        </row>
        <row r="1278">
          <cell r="C1278">
            <v>288191.40000000002</v>
          </cell>
          <cell r="D1278">
            <v>121951.54</v>
          </cell>
          <cell r="E1278" t="str">
            <v>Utilidades retenidas</v>
          </cell>
        </row>
        <row r="1279">
          <cell r="C1279">
            <v>251597.17</v>
          </cell>
          <cell r="D1279">
            <v>139768.35999999999</v>
          </cell>
          <cell r="E1279" t="str">
            <v>Utilidades retenidas</v>
          </cell>
        </row>
        <row r="1280">
          <cell r="C1280">
            <v>598034.6</v>
          </cell>
          <cell r="D1280">
            <v>1453133.49</v>
          </cell>
          <cell r="E1280" t="str">
            <v>Utilidades retenidas</v>
          </cell>
        </row>
        <row r="1281">
          <cell r="C1281">
            <v>306804.07</v>
          </cell>
          <cell r="D1281">
            <v>93455.24</v>
          </cell>
          <cell r="E1281" t="str">
            <v>Utilidades retenidas</v>
          </cell>
        </row>
        <row r="1282">
          <cell r="C1282">
            <v>238343.01</v>
          </cell>
          <cell r="D1282">
            <v>117158.2</v>
          </cell>
          <cell r="E1282" t="str">
            <v>Utilidades retenidas</v>
          </cell>
        </row>
        <row r="1283">
          <cell r="C1283">
            <v>6163854.0599999996</v>
          </cell>
          <cell r="D1283">
            <v>5953281.0700000003</v>
          </cell>
          <cell r="E1283" t="str">
            <v/>
          </cell>
        </row>
        <row r="1284">
          <cell r="C1284">
            <v>6163854.0599999996</v>
          </cell>
          <cell r="D1284">
            <v>5953281.0700000003</v>
          </cell>
          <cell r="E1284" t="str">
            <v/>
          </cell>
        </row>
        <row r="1285">
          <cell r="C1285">
            <v>6163854.0599999996</v>
          </cell>
          <cell r="D1285">
            <v>5953281.0700000003</v>
          </cell>
          <cell r="E1285" t="str">
            <v>Utilidades retenidas</v>
          </cell>
        </row>
        <row r="1286">
          <cell r="C1286">
            <v>1137691.6200000001</v>
          </cell>
          <cell r="D1286">
            <v>924746.1</v>
          </cell>
          <cell r="E1286" t="str">
            <v/>
          </cell>
        </row>
        <row r="1287">
          <cell r="C1287">
            <v>114.38</v>
          </cell>
          <cell r="D1287">
            <v>71.52</v>
          </cell>
          <cell r="E1287" t="str">
            <v>Utilidades retenidas</v>
          </cell>
        </row>
        <row r="1288">
          <cell r="C1288">
            <v>675116.39</v>
          </cell>
          <cell r="D1288">
            <v>578761.25</v>
          </cell>
          <cell r="E1288" t="str">
            <v>Utilidades retenidas</v>
          </cell>
        </row>
        <row r="1289">
          <cell r="C1289">
            <v>48525.65</v>
          </cell>
          <cell r="D1289">
            <v>52538.49</v>
          </cell>
          <cell r="E1289" t="str">
            <v>Utilidades retenidas</v>
          </cell>
        </row>
        <row r="1290">
          <cell r="C1290">
            <v>413935.2</v>
          </cell>
          <cell r="D1290">
            <v>293374.84000000003</v>
          </cell>
          <cell r="E1290" t="str">
            <v>Utilidades retenidas</v>
          </cell>
        </row>
        <row r="1291">
          <cell r="C1291">
            <v>7667957.5700000003</v>
          </cell>
          <cell r="D1291">
            <v>6026305.9900000002</v>
          </cell>
          <cell r="E1291" t="str">
            <v/>
          </cell>
        </row>
        <row r="1292">
          <cell r="C1292">
            <v>2729930.28</v>
          </cell>
          <cell r="D1292">
            <v>2780134.29</v>
          </cell>
          <cell r="E1292" t="str">
            <v/>
          </cell>
        </row>
        <row r="1293">
          <cell r="C1293">
            <v>0</v>
          </cell>
          <cell r="D1293">
            <v>0</v>
          </cell>
          <cell r="E1293" t="str">
            <v/>
          </cell>
        </row>
        <row r="1294">
          <cell r="C1294">
            <v>0</v>
          </cell>
          <cell r="D1294">
            <v>0</v>
          </cell>
          <cell r="E1294" t="str">
            <v/>
          </cell>
        </row>
        <row r="1295">
          <cell r="C1295">
            <v>0</v>
          </cell>
          <cell r="D1295">
            <v>0</v>
          </cell>
          <cell r="E1295" t="str">
            <v/>
          </cell>
        </row>
        <row r="1296">
          <cell r="C1296">
            <v>0</v>
          </cell>
          <cell r="D1296">
            <v>0</v>
          </cell>
          <cell r="E1296" t="str">
            <v/>
          </cell>
        </row>
        <row r="1297">
          <cell r="C1297">
            <v>0</v>
          </cell>
          <cell r="D1297">
            <v>0</v>
          </cell>
          <cell r="E1297" t="str">
            <v/>
          </cell>
        </row>
        <row r="1298">
          <cell r="C1298">
            <v>2729930.28</v>
          </cell>
          <cell r="D1298">
            <v>2780134.29</v>
          </cell>
          <cell r="E1298" t="str">
            <v/>
          </cell>
        </row>
        <row r="1299">
          <cell r="C1299">
            <v>71952.320000000007</v>
          </cell>
          <cell r="D1299">
            <v>71981.25</v>
          </cell>
          <cell r="E1299" t="str">
            <v>Utilidades retenidas</v>
          </cell>
          <cell r="F1299" t="str">
            <v>Depreciación</v>
          </cell>
        </row>
        <row r="1300">
          <cell r="C1300">
            <v>322582.28000000003</v>
          </cell>
          <cell r="D1300">
            <v>324914.07</v>
          </cell>
          <cell r="E1300" t="str">
            <v>Utilidades retenidas</v>
          </cell>
          <cell r="F1300" t="str">
            <v>Depreciación</v>
          </cell>
        </row>
        <row r="1301">
          <cell r="C1301">
            <v>966234.58</v>
          </cell>
          <cell r="D1301">
            <v>999504.43</v>
          </cell>
          <cell r="E1301" t="str">
            <v>Utilidades retenidas</v>
          </cell>
          <cell r="F1301" t="str">
            <v>Depreciación</v>
          </cell>
        </row>
        <row r="1302">
          <cell r="C1302">
            <v>605677.05000000005</v>
          </cell>
          <cell r="D1302">
            <v>624359.59</v>
          </cell>
          <cell r="E1302" t="str">
            <v>Utilidades retenidas</v>
          </cell>
          <cell r="F1302" t="str">
            <v>Depreciación</v>
          </cell>
        </row>
        <row r="1303">
          <cell r="C1303">
            <v>0</v>
          </cell>
          <cell r="D1303">
            <v>0</v>
          </cell>
          <cell r="E1303" t="str">
            <v>Utilidades retenidas</v>
          </cell>
          <cell r="F1303" t="str">
            <v>Depreciación</v>
          </cell>
        </row>
        <row r="1304">
          <cell r="C1304">
            <v>0</v>
          </cell>
          <cell r="D1304">
            <v>0</v>
          </cell>
          <cell r="E1304" t="str">
            <v>Utilidades retenidas</v>
          </cell>
          <cell r="F1304" t="str">
            <v>Depreciación</v>
          </cell>
        </row>
        <row r="1305">
          <cell r="C1305">
            <v>269276.05</v>
          </cell>
          <cell r="D1305">
            <v>277149.48</v>
          </cell>
          <cell r="E1305" t="str">
            <v>Utilidades retenidas</v>
          </cell>
          <cell r="F1305" t="str">
            <v>Depreciación</v>
          </cell>
        </row>
        <row r="1306">
          <cell r="C1306">
            <v>0</v>
          </cell>
          <cell r="D1306">
            <v>0</v>
          </cell>
          <cell r="E1306" t="str">
            <v>Utilidades retenidas</v>
          </cell>
          <cell r="F1306" t="str">
            <v>Depreciación</v>
          </cell>
        </row>
        <row r="1307">
          <cell r="C1307">
            <v>118884.56</v>
          </cell>
          <cell r="D1307">
            <v>123803.98</v>
          </cell>
          <cell r="E1307" t="str">
            <v>Utilidades retenidas</v>
          </cell>
          <cell r="F1307" t="str">
            <v>Depreciación</v>
          </cell>
        </row>
        <row r="1308">
          <cell r="C1308">
            <v>0</v>
          </cell>
          <cell r="D1308">
            <v>0</v>
          </cell>
          <cell r="E1308" t="str">
            <v>Utilidades retenidas</v>
          </cell>
          <cell r="F1308" t="str">
            <v>Depreciación</v>
          </cell>
        </row>
        <row r="1309">
          <cell r="C1309">
            <v>134.28</v>
          </cell>
          <cell r="D1309">
            <v>244.08</v>
          </cell>
          <cell r="E1309" t="str">
            <v>Utilidades retenidas</v>
          </cell>
          <cell r="F1309" t="str">
            <v>Depreciación</v>
          </cell>
        </row>
        <row r="1310">
          <cell r="C1310">
            <v>17407.919999999998</v>
          </cell>
          <cell r="D1310">
            <v>17408.93</v>
          </cell>
          <cell r="E1310" t="str">
            <v>Utilidades retenidas</v>
          </cell>
          <cell r="F1310" t="str">
            <v>Depreciación</v>
          </cell>
        </row>
        <row r="1311">
          <cell r="C1311">
            <v>50033.89</v>
          </cell>
          <cell r="D1311">
            <v>15049.59</v>
          </cell>
          <cell r="E1311" t="str">
            <v>Utilidades retenidas</v>
          </cell>
          <cell r="F1311" t="str">
            <v>Depreciación</v>
          </cell>
        </row>
        <row r="1312">
          <cell r="C1312">
            <v>147012.06</v>
          </cell>
          <cell r="D1312">
            <v>162215.66</v>
          </cell>
          <cell r="E1312" t="str">
            <v>Utilidades retenidas</v>
          </cell>
          <cell r="F1312" t="str">
            <v>Depreciación</v>
          </cell>
        </row>
        <row r="1313">
          <cell r="C1313">
            <v>27207.96</v>
          </cell>
          <cell r="D1313">
            <v>29585.5</v>
          </cell>
          <cell r="E1313" t="str">
            <v>Utilidades retenidas</v>
          </cell>
          <cell r="F1313" t="str">
            <v>Depreciación</v>
          </cell>
        </row>
        <row r="1314">
          <cell r="C1314">
            <v>133525.26</v>
          </cell>
          <cell r="D1314">
            <v>133336.51</v>
          </cell>
          <cell r="E1314" t="str">
            <v>Utilidades retenidas</v>
          </cell>
          <cell r="F1314" t="str">
            <v>Depreciación</v>
          </cell>
        </row>
        <row r="1315">
          <cell r="C1315">
            <v>0</v>
          </cell>
          <cell r="D1315">
            <v>0</v>
          </cell>
          <cell r="E1315" t="str">
            <v>Utilidades retenidas</v>
          </cell>
          <cell r="F1315" t="str">
            <v>Depreciación</v>
          </cell>
        </row>
        <row r="1316">
          <cell r="C1316">
            <v>2.0699999999999998</v>
          </cell>
          <cell r="D1316">
            <v>581.22</v>
          </cell>
          <cell r="E1316" t="str">
            <v>Utilidades retenidas</v>
          </cell>
          <cell r="F1316" t="str">
            <v>Depreciación</v>
          </cell>
        </row>
        <row r="1317">
          <cell r="C1317">
            <v>1455603.25</v>
          </cell>
          <cell r="D1317">
            <v>1450895.03</v>
          </cell>
          <cell r="E1317" t="str">
            <v/>
          </cell>
        </row>
        <row r="1318">
          <cell r="C1318">
            <v>0</v>
          </cell>
          <cell r="D1318">
            <v>0</v>
          </cell>
          <cell r="E1318" t="str">
            <v/>
          </cell>
        </row>
        <row r="1319">
          <cell r="C1319">
            <v>0</v>
          </cell>
          <cell r="D1319">
            <v>0</v>
          </cell>
          <cell r="E1319" t="str">
            <v/>
          </cell>
        </row>
        <row r="1320">
          <cell r="C1320">
            <v>0</v>
          </cell>
          <cell r="D1320">
            <v>0</v>
          </cell>
          <cell r="E1320" t="str">
            <v/>
          </cell>
        </row>
        <row r="1321">
          <cell r="C1321">
            <v>0</v>
          </cell>
          <cell r="D1321">
            <v>0</v>
          </cell>
          <cell r="E1321" t="str">
            <v/>
          </cell>
        </row>
        <row r="1322">
          <cell r="C1322">
            <v>0</v>
          </cell>
          <cell r="D1322">
            <v>0</v>
          </cell>
          <cell r="E1322" t="str">
            <v/>
          </cell>
        </row>
        <row r="1323">
          <cell r="C1323">
            <v>1455603.25</v>
          </cell>
          <cell r="D1323">
            <v>1450895.03</v>
          </cell>
          <cell r="E1323" t="str">
            <v/>
          </cell>
        </row>
        <row r="1324">
          <cell r="C1324">
            <v>164125.76000000001</v>
          </cell>
          <cell r="D1324">
            <v>157205.62</v>
          </cell>
          <cell r="E1324" t="str">
            <v>Utilidades retenidas</v>
          </cell>
          <cell r="F1324" t="str">
            <v>Depreciación</v>
          </cell>
        </row>
        <row r="1325">
          <cell r="C1325">
            <v>96760.69</v>
          </cell>
          <cell r="D1325">
            <v>100722.56</v>
          </cell>
          <cell r="E1325" t="str">
            <v>Utilidades retenidas</v>
          </cell>
          <cell r="F1325" t="str">
            <v>Depreciación</v>
          </cell>
        </row>
        <row r="1326">
          <cell r="C1326">
            <v>197736.74</v>
          </cell>
          <cell r="D1326">
            <v>140137.60000000001</v>
          </cell>
          <cell r="E1326" t="str">
            <v>Utilidades retenidas</v>
          </cell>
          <cell r="F1326" t="str">
            <v>Depreciación</v>
          </cell>
        </row>
        <row r="1327">
          <cell r="C1327">
            <v>0</v>
          </cell>
          <cell r="D1327">
            <v>0</v>
          </cell>
          <cell r="E1327" t="str">
            <v>Utilidades retenidas</v>
          </cell>
          <cell r="F1327" t="str">
            <v>Depreciación</v>
          </cell>
        </row>
        <row r="1328">
          <cell r="C1328">
            <v>98159.69</v>
          </cell>
          <cell r="D1328">
            <v>113869.87</v>
          </cell>
          <cell r="E1328" t="str">
            <v>Utilidades retenidas</v>
          </cell>
          <cell r="F1328" t="str">
            <v>Depreciación</v>
          </cell>
        </row>
        <row r="1329">
          <cell r="C1329">
            <v>1748.88</v>
          </cell>
          <cell r="D1329">
            <v>1748.88</v>
          </cell>
          <cell r="E1329" t="str">
            <v>Utilidades retenidas</v>
          </cell>
          <cell r="F1329" t="str">
            <v>Depreciación</v>
          </cell>
        </row>
        <row r="1330">
          <cell r="C1330">
            <v>172.8</v>
          </cell>
          <cell r="D1330">
            <v>172.8</v>
          </cell>
          <cell r="E1330" t="str">
            <v>Utilidades retenidas</v>
          </cell>
          <cell r="F1330" t="str">
            <v>Depreciación</v>
          </cell>
        </row>
        <row r="1331">
          <cell r="C1331">
            <v>220464.2</v>
          </cell>
          <cell r="D1331">
            <v>222853.63</v>
          </cell>
          <cell r="E1331" t="str">
            <v>Utilidades retenidas</v>
          </cell>
          <cell r="F1331" t="str">
            <v>Depreciación</v>
          </cell>
        </row>
        <row r="1332">
          <cell r="C1332">
            <v>372711.58</v>
          </cell>
          <cell r="D1332">
            <v>362719.64</v>
          </cell>
          <cell r="E1332" t="str">
            <v>Utilidades retenidas</v>
          </cell>
          <cell r="F1332" t="str">
            <v>Depreciación</v>
          </cell>
        </row>
        <row r="1333">
          <cell r="C1333">
            <v>303722.90999999997</v>
          </cell>
          <cell r="D1333">
            <v>351464.43</v>
          </cell>
          <cell r="E1333" t="str">
            <v>Utilidades retenidas</v>
          </cell>
          <cell r="F1333" t="str">
            <v>Depreciación</v>
          </cell>
        </row>
        <row r="1334">
          <cell r="C1334">
            <v>0</v>
          </cell>
          <cell r="D1334">
            <v>0</v>
          </cell>
          <cell r="E1334" t="str">
            <v/>
          </cell>
        </row>
        <row r="1335">
          <cell r="C1335">
            <v>0</v>
          </cell>
          <cell r="D1335">
            <v>0</v>
          </cell>
          <cell r="E1335" t="str">
            <v/>
          </cell>
        </row>
        <row r="1336">
          <cell r="C1336">
            <v>0</v>
          </cell>
          <cell r="D1336">
            <v>0</v>
          </cell>
          <cell r="E1336" t="str">
            <v/>
          </cell>
        </row>
        <row r="1337">
          <cell r="C1337">
            <v>0</v>
          </cell>
          <cell r="D1337">
            <v>0</v>
          </cell>
          <cell r="E1337" t="str">
            <v/>
          </cell>
        </row>
        <row r="1338">
          <cell r="C1338">
            <v>0</v>
          </cell>
          <cell r="D1338">
            <v>0</v>
          </cell>
          <cell r="E1338" t="str">
            <v/>
          </cell>
        </row>
        <row r="1339">
          <cell r="C1339">
            <v>0</v>
          </cell>
          <cell r="D1339">
            <v>0</v>
          </cell>
          <cell r="E1339" t="str">
            <v/>
          </cell>
        </row>
        <row r="1340">
          <cell r="C1340">
            <v>0</v>
          </cell>
          <cell r="D1340">
            <v>0</v>
          </cell>
          <cell r="E1340" t="str">
            <v/>
          </cell>
        </row>
        <row r="1341">
          <cell r="C1341">
            <v>0</v>
          </cell>
          <cell r="D1341">
            <v>0</v>
          </cell>
          <cell r="E1341" t="str">
            <v/>
          </cell>
        </row>
        <row r="1342">
          <cell r="C1342">
            <v>0</v>
          </cell>
          <cell r="D1342">
            <v>0</v>
          </cell>
          <cell r="E1342" t="str">
            <v/>
          </cell>
        </row>
        <row r="1343">
          <cell r="C1343">
            <v>0</v>
          </cell>
          <cell r="D1343">
            <v>0</v>
          </cell>
          <cell r="E1343" t="str">
            <v/>
          </cell>
        </row>
        <row r="1344">
          <cell r="C1344">
            <v>0</v>
          </cell>
          <cell r="D1344">
            <v>0</v>
          </cell>
          <cell r="E1344" t="str">
            <v/>
          </cell>
        </row>
        <row r="1345">
          <cell r="C1345">
            <v>0</v>
          </cell>
          <cell r="D1345">
            <v>0</v>
          </cell>
          <cell r="E1345" t="str">
            <v/>
          </cell>
        </row>
        <row r="1346">
          <cell r="C1346">
            <v>0</v>
          </cell>
          <cell r="D1346">
            <v>0</v>
          </cell>
          <cell r="E1346" t="str">
            <v/>
          </cell>
        </row>
        <row r="1347">
          <cell r="C1347">
            <v>0</v>
          </cell>
          <cell r="D1347">
            <v>0</v>
          </cell>
          <cell r="E1347" t="str">
            <v/>
          </cell>
        </row>
        <row r="1348">
          <cell r="C1348">
            <v>0</v>
          </cell>
          <cell r="D1348">
            <v>0</v>
          </cell>
          <cell r="E1348" t="str">
            <v/>
          </cell>
        </row>
        <row r="1349">
          <cell r="C1349">
            <v>528921.43999999994</v>
          </cell>
          <cell r="D1349">
            <v>0</v>
          </cell>
          <cell r="E1349" t="str">
            <v/>
          </cell>
        </row>
        <row r="1350">
          <cell r="C1350">
            <v>0</v>
          </cell>
          <cell r="D1350">
            <v>0</v>
          </cell>
          <cell r="E1350" t="str">
            <v>Utilidades retenidas</v>
          </cell>
          <cell r="F1350" t="str">
            <v>Depreciación</v>
          </cell>
        </row>
        <row r="1351">
          <cell r="C1351">
            <v>0</v>
          </cell>
          <cell r="D1351">
            <v>0</v>
          </cell>
          <cell r="E1351" t="str">
            <v>Utilidades retenidas</v>
          </cell>
          <cell r="F1351" t="str">
            <v>Depreciación</v>
          </cell>
        </row>
        <row r="1352">
          <cell r="C1352">
            <v>0</v>
          </cell>
          <cell r="D1352">
            <v>0</v>
          </cell>
          <cell r="E1352" t="str">
            <v>Utilidades retenidas</v>
          </cell>
          <cell r="F1352" t="str">
            <v>Depreciación</v>
          </cell>
        </row>
        <row r="1353">
          <cell r="C1353">
            <v>0</v>
          </cell>
          <cell r="D1353">
            <v>0</v>
          </cell>
          <cell r="E1353" t="str">
            <v>Utilidades retenidas</v>
          </cell>
          <cell r="F1353" t="str">
            <v>Depreciación</v>
          </cell>
        </row>
        <row r="1354">
          <cell r="C1354">
            <v>0</v>
          </cell>
          <cell r="D1354">
            <v>0</v>
          </cell>
          <cell r="E1354" t="str">
            <v>Utilidades retenidas</v>
          </cell>
          <cell r="F1354" t="str">
            <v>Depreciación</v>
          </cell>
        </row>
        <row r="1355">
          <cell r="C1355">
            <v>528921.43999999994</v>
          </cell>
          <cell r="D1355">
            <v>0</v>
          </cell>
        </row>
        <row r="1356">
          <cell r="C1356">
            <v>44305.17</v>
          </cell>
          <cell r="D1356">
            <v>0</v>
          </cell>
          <cell r="E1356" t="str">
            <v>Utilidades retenidas</v>
          </cell>
          <cell r="F1356" t="str">
            <v>Depreciación</v>
          </cell>
        </row>
        <row r="1357">
          <cell r="C1357">
            <v>60389.13</v>
          </cell>
          <cell r="D1357">
            <v>0</v>
          </cell>
          <cell r="E1357" t="str">
            <v>Utilidades retenidas</v>
          </cell>
          <cell r="F1357" t="str">
            <v>Depreciación</v>
          </cell>
        </row>
        <row r="1358">
          <cell r="C1358">
            <v>131349.20000000001</v>
          </cell>
          <cell r="D1358">
            <v>0</v>
          </cell>
          <cell r="E1358" t="str">
            <v>Utilidades retenidas</v>
          </cell>
          <cell r="F1358" t="str">
            <v>Depreciación</v>
          </cell>
        </row>
        <row r="1359">
          <cell r="C1359">
            <v>173256.25</v>
          </cell>
          <cell r="D1359">
            <v>0</v>
          </cell>
          <cell r="E1359" t="str">
            <v>Utilidades retenidas</v>
          </cell>
          <cell r="F1359" t="str">
            <v>Depreciación</v>
          </cell>
        </row>
        <row r="1360">
          <cell r="C1360">
            <v>0</v>
          </cell>
          <cell r="D1360">
            <v>0</v>
          </cell>
          <cell r="E1360" t="str">
            <v>Utilidades retenidas</v>
          </cell>
          <cell r="F1360" t="str">
            <v>Depreciación</v>
          </cell>
        </row>
        <row r="1361">
          <cell r="C1361">
            <v>0</v>
          </cell>
          <cell r="D1361">
            <v>0</v>
          </cell>
          <cell r="E1361" t="str">
            <v>Utilidades retenidas</v>
          </cell>
          <cell r="F1361" t="str">
            <v>Depreciación</v>
          </cell>
        </row>
        <row r="1362">
          <cell r="C1362">
            <v>32001.78</v>
          </cell>
          <cell r="D1362">
            <v>0</v>
          </cell>
          <cell r="E1362" t="str">
            <v>Utilidades retenidas</v>
          </cell>
          <cell r="F1362" t="str">
            <v>Depreciación</v>
          </cell>
        </row>
        <row r="1363">
          <cell r="C1363">
            <v>0</v>
          </cell>
          <cell r="D1363">
            <v>0</v>
          </cell>
          <cell r="E1363" t="str">
            <v>Utilidades retenidas</v>
          </cell>
          <cell r="F1363" t="str">
            <v>Depreciación</v>
          </cell>
        </row>
        <row r="1364">
          <cell r="C1364">
            <v>20.61</v>
          </cell>
          <cell r="D1364">
            <v>0</v>
          </cell>
          <cell r="E1364" t="str">
            <v>Utilidades retenidas</v>
          </cell>
          <cell r="F1364" t="str">
            <v>Depreciación</v>
          </cell>
        </row>
        <row r="1365">
          <cell r="C1365">
            <v>0</v>
          </cell>
          <cell r="D1365">
            <v>0</v>
          </cell>
          <cell r="E1365" t="str">
            <v>Utilidades retenidas</v>
          </cell>
          <cell r="F1365" t="str">
            <v>Depreciación</v>
          </cell>
        </row>
        <row r="1366">
          <cell r="C1366">
            <v>4.8600000000000003</v>
          </cell>
          <cell r="D1366">
            <v>0</v>
          </cell>
          <cell r="E1366" t="str">
            <v>Utilidades retenidas</v>
          </cell>
          <cell r="F1366" t="str">
            <v>Depreciación</v>
          </cell>
        </row>
        <row r="1367">
          <cell r="C1367">
            <v>4642.21</v>
          </cell>
          <cell r="D1367">
            <v>0</v>
          </cell>
          <cell r="E1367" t="str">
            <v>Utilidades retenidas</v>
          </cell>
          <cell r="F1367" t="str">
            <v>Depreciación</v>
          </cell>
        </row>
        <row r="1368">
          <cell r="C1368">
            <v>17899.48</v>
          </cell>
          <cell r="D1368">
            <v>0</v>
          </cell>
          <cell r="E1368" t="str">
            <v>Utilidades retenidas</v>
          </cell>
          <cell r="F1368" t="str">
            <v>Depreciación</v>
          </cell>
        </row>
        <row r="1369">
          <cell r="C1369">
            <v>34913.870000000003</v>
          </cell>
          <cell r="D1369">
            <v>0</v>
          </cell>
          <cell r="E1369" t="str">
            <v>Utilidades retenidas</v>
          </cell>
          <cell r="F1369" t="str">
            <v>Depreciación</v>
          </cell>
        </row>
        <row r="1370">
          <cell r="C1370">
            <v>2254.69</v>
          </cell>
          <cell r="D1370">
            <v>0</v>
          </cell>
          <cell r="E1370" t="str">
            <v>Utilidades retenidas</v>
          </cell>
          <cell r="F1370" t="str">
            <v>Depreciación</v>
          </cell>
        </row>
        <row r="1371">
          <cell r="C1371">
            <v>27884.19</v>
          </cell>
          <cell r="D1371">
            <v>0</v>
          </cell>
          <cell r="E1371" t="str">
            <v>Utilidades retenidas</v>
          </cell>
          <cell r="F1371" t="str">
            <v>Depreciación</v>
          </cell>
        </row>
        <row r="1372">
          <cell r="C1372">
            <v>0</v>
          </cell>
          <cell r="D1372">
            <v>0</v>
          </cell>
          <cell r="E1372" t="str">
            <v>Utilidades retenidas</v>
          </cell>
          <cell r="F1372" t="str">
            <v>Depreciación</v>
          </cell>
        </row>
        <row r="1373">
          <cell r="C1373">
            <v>1161339.93</v>
          </cell>
          <cell r="D1373">
            <v>0</v>
          </cell>
          <cell r="E1373" t="str">
            <v/>
          </cell>
        </row>
        <row r="1374">
          <cell r="C1374">
            <v>0</v>
          </cell>
          <cell r="D1374">
            <v>0</v>
          </cell>
          <cell r="E1374" t="str">
            <v/>
          </cell>
        </row>
        <row r="1375">
          <cell r="C1375">
            <v>0</v>
          </cell>
          <cell r="D1375">
            <v>0</v>
          </cell>
          <cell r="E1375" t="str">
            <v/>
          </cell>
        </row>
        <row r="1376">
          <cell r="C1376">
            <v>0</v>
          </cell>
          <cell r="D1376">
            <v>0</v>
          </cell>
          <cell r="E1376" t="str">
            <v/>
          </cell>
        </row>
        <row r="1377">
          <cell r="C1377">
            <v>0</v>
          </cell>
          <cell r="D1377">
            <v>0</v>
          </cell>
          <cell r="E1377" t="str">
            <v/>
          </cell>
        </row>
        <row r="1378">
          <cell r="C1378">
            <v>0</v>
          </cell>
          <cell r="D1378">
            <v>0</v>
          </cell>
          <cell r="E1378" t="str">
            <v/>
          </cell>
        </row>
        <row r="1379">
          <cell r="C1379">
            <v>1161339.93</v>
          </cell>
          <cell r="D1379">
            <v>0</v>
          </cell>
          <cell r="E1379" t="str">
            <v/>
          </cell>
        </row>
        <row r="1380">
          <cell r="C1380">
            <v>167979.79</v>
          </cell>
          <cell r="D1380">
            <v>0</v>
          </cell>
          <cell r="E1380" t="str">
            <v>Utilidades retenidas</v>
          </cell>
          <cell r="F1380" t="str">
            <v>Depreciación</v>
          </cell>
        </row>
        <row r="1381">
          <cell r="C1381">
            <v>50732.88</v>
          </cell>
          <cell r="D1381">
            <v>0</v>
          </cell>
          <cell r="E1381" t="str">
            <v>Utilidades retenidas</v>
          </cell>
          <cell r="F1381" t="str">
            <v>Depreciación</v>
          </cell>
        </row>
        <row r="1382">
          <cell r="C1382">
            <v>241022.69</v>
          </cell>
          <cell r="D1382">
            <v>0</v>
          </cell>
          <cell r="E1382" t="str">
            <v>Utilidades retenidas</v>
          </cell>
          <cell r="F1382" t="str">
            <v>Depreciación</v>
          </cell>
        </row>
        <row r="1383">
          <cell r="C1383">
            <v>1015.24</v>
          </cell>
          <cell r="D1383">
            <v>0</v>
          </cell>
          <cell r="E1383" t="str">
            <v>Utilidades retenidas</v>
          </cell>
          <cell r="F1383" t="str">
            <v>Depreciación</v>
          </cell>
        </row>
        <row r="1384">
          <cell r="C1384">
            <v>65585.3</v>
          </cell>
          <cell r="D1384">
            <v>0</v>
          </cell>
          <cell r="E1384" t="str">
            <v>Utilidades retenidas</v>
          </cell>
          <cell r="F1384" t="str">
            <v>Depreciación</v>
          </cell>
        </row>
        <row r="1385">
          <cell r="C1385">
            <v>5736.67</v>
          </cell>
          <cell r="D1385">
            <v>0</v>
          </cell>
          <cell r="E1385" t="str">
            <v>Utilidades retenidas</v>
          </cell>
          <cell r="F1385" t="str">
            <v>Depreciación</v>
          </cell>
        </row>
        <row r="1386">
          <cell r="C1386">
            <v>7317.44</v>
          </cell>
          <cell r="D1386">
            <v>0</v>
          </cell>
          <cell r="E1386" t="str">
            <v>Utilidades retenidas</v>
          </cell>
          <cell r="F1386" t="str">
            <v>Depreciación</v>
          </cell>
        </row>
        <row r="1387">
          <cell r="C1387">
            <v>232660.92</v>
          </cell>
          <cell r="D1387">
            <v>0</v>
          </cell>
          <cell r="E1387" t="str">
            <v>Utilidades retenidas</v>
          </cell>
          <cell r="F1387" t="str">
            <v>Depreciación</v>
          </cell>
        </row>
        <row r="1388">
          <cell r="C1388">
            <v>142416.69</v>
          </cell>
          <cell r="D1388">
            <v>0</v>
          </cell>
          <cell r="E1388" t="str">
            <v>Utilidades retenidas</v>
          </cell>
          <cell r="F1388" t="str">
            <v>Depreciación</v>
          </cell>
        </row>
        <row r="1389">
          <cell r="C1389">
            <v>246872.31</v>
          </cell>
          <cell r="D1389">
            <v>0</v>
          </cell>
          <cell r="E1389" t="str">
            <v>Utilidades retenidas</v>
          </cell>
          <cell r="F1389" t="str">
            <v>Depreciación</v>
          </cell>
        </row>
        <row r="1390">
          <cell r="C1390">
            <v>0</v>
          </cell>
          <cell r="D1390">
            <v>0</v>
          </cell>
          <cell r="E1390" t="str">
            <v/>
          </cell>
        </row>
        <row r="1391">
          <cell r="C1391">
            <v>0</v>
          </cell>
          <cell r="D1391">
            <v>0</v>
          </cell>
          <cell r="E1391" t="str">
            <v/>
          </cell>
        </row>
        <row r="1392">
          <cell r="C1392">
            <v>0</v>
          </cell>
          <cell r="D1392">
            <v>0</v>
          </cell>
          <cell r="E1392" t="str">
            <v/>
          </cell>
        </row>
        <row r="1393">
          <cell r="C1393">
            <v>0</v>
          </cell>
          <cell r="D1393">
            <v>0</v>
          </cell>
          <cell r="E1393" t="str">
            <v/>
          </cell>
        </row>
        <row r="1394">
          <cell r="C1394">
            <v>0</v>
          </cell>
          <cell r="D1394">
            <v>0</v>
          </cell>
          <cell r="E1394" t="str">
            <v/>
          </cell>
        </row>
        <row r="1395">
          <cell r="C1395">
            <v>0</v>
          </cell>
          <cell r="D1395">
            <v>0</v>
          </cell>
          <cell r="E1395" t="str">
            <v/>
          </cell>
        </row>
        <row r="1396">
          <cell r="C1396">
            <v>0</v>
          </cell>
          <cell r="D1396">
            <v>0</v>
          </cell>
          <cell r="E1396" t="str">
            <v/>
          </cell>
        </row>
        <row r="1397">
          <cell r="C1397">
            <v>0</v>
          </cell>
          <cell r="D1397">
            <v>0</v>
          </cell>
          <cell r="E1397" t="str">
            <v/>
          </cell>
        </row>
        <row r="1398">
          <cell r="C1398">
            <v>0</v>
          </cell>
          <cell r="D1398">
            <v>0</v>
          </cell>
          <cell r="E1398" t="str">
            <v/>
          </cell>
        </row>
        <row r="1399">
          <cell r="C1399">
            <v>0</v>
          </cell>
          <cell r="D1399">
            <v>0</v>
          </cell>
          <cell r="E1399" t="str">
            <v/>
          </cell>
        </row>
        <row r="1400">
          <cell r="C1400">
            <v>0</v>
          </cell>
          <cell r="D1400">
            <v>0</v>
          </cell>
          <cell r="E1400" t="str">
            <v/>
          </cell>
        </row>
        <row r="1401">
          <cell r="C1401">
            <v>0</v>
          </cell>
          <cell r="D1401">
            <v>0</v>
          </cell>
          <cell r="E1401" t="str">
            <v/>
          </cell>
        </row>
        <row r="1402">
          <cell r="C1402">
            <v>0</v>
          </cell>
          <cell r="D1402">
            <v>0</v>
          </cell>
          <cell r="E1402" t="str">
            <v/>
          </cell>
        </row>
        <row r="1403">
          <cell r="C1403">
            <v>0</v>
          </cell>
          <cell r="D1403">
            <v>0</v>
          </cell>
          <cell r="E1403" t="str">
            <v/>
          </cell>
        </row>
        <row r="1404">
          <cell r="C1404">
            <v>407642.16</v>
          </cell>
          <cell r="D1404">
            <v>409550.58</v>
          </cell>
          <cell r="E1404" t="str">
            <v/>
          </cell>
        </row>
        <row r="1405">
          <cell r="C1405">
            <v>0</v>
          </cell>
          <cell r="D1405">
            <v>0</v>
          </cell>
          <cell r="E1405" t="str">
            <v/>
          </cell>
        </row>
        <row r="1406">
          <cell r="C1406">
            <v>0</v>
          </cell>
          <cell r="D1406">
            <v>0</v>
          </cell>
          <cell r="E1406" t="str">
            <v/>
          </cell>
        </row>
        <row r="1407">
          <cell r="C1407">
            <v>0</v>
          </cell>
          <cell r="D1407">
            <v>0</v>
          </cell>
          <cell r="E1407" t="str">
            <v/>
          </cell>
        </row>
        <row r="1408">
          <cell r="C1408">
            <v>0</v>
          </cell>
          <cell r="D1408">
            <v>0</v>
          </cell>
          <cell r="E1408" t="str">
            <v/>
          </cell>
        </row>
        <row r="1409">
          <cell r="C1409">
            <v>0</v>
          </cell>
          <cell r="D1409">
            <v>0</v>
          </cell>
          <cell r="E1409" t="str">
            <v/>
          </cell>
        </row>
        <row r="1410">
          <cell r="C1410">
            <v>407642.16</v>
          </cell>
          <cell r="D1410">
            <v>409550.58</v>
          </cell>
          <cell r="E1410" t="str">
            <v/>
          </cell>
        </row>
        <row r="1411">
          <cell r="C1411">
            <v>0</v>
          </cell>
          <cell r="D1411">
            <v>0</v>
          </cell>
          <cell r="E1411" t="str">
            <v>Utilidades retenidas</v>
          </cell>
          <cell r="F1411" t="str">
            <v>Amortización de activos por derecho de uso</v>
          </cell>
        </row>
        <row r="1412">
          <cell r="C1412">
            <v>407642.16</v>
          </cell>
          <cell r="D1412">
            <v>409550.58</v>
          </cell>
          <cell r="E1412" t="str">
            <v>Utilidades retenidas</v>
          </cell>
          <cell r="F1412" t="str">
            <v>Amortización de activos por derecho de uso</v>
          </cell>
        </row>
        <row r="1413">
          <cell r="C1413">
            <v>0</v>
          </cell>
          <cell r="D1413">
            <v>0</v>
          </cell>
          <cell r="E1413" t="str">
            <v>Utilidades retenidas</v>
          </cell>
          <cell r="F1413" t="str">
            <v>Amortización de activos por derecho de uso</v>
          </cell>
        </row>
        <row r="1414">
          <cell r="C1414">
            <v>0</v>
          </cell>
          <cell r="D1414">
            <v>0</v>
          </cell>
          <cell r="E1414" t="str">
            <v>Utilidades retenidas</v>
          </cell>
          <cell r="F1414" t="str">
            <v>Amortización de activos por derecho de uso</v>
          </cell>
        </row>
        <row r="1415">
          <cell r="C1415">
            <v>0</v>
          </cell>
          <cell r="D1415">
            <v>0</v>
          </cell>
          <cell r="E1415" t="str">
            <v>Utilidades retenidas</v>
          </cell>
          <cell r="F1415" t="str">
            <v>Amortización de activos por derecho de uso</v>
          </cell>
        </row>
        <row r="1416">
          <cell r="C1416">
            <v>0</v>
          </cell>
          <cell r="D1416">
            <v>0</v>
          </cell>
          <cell r="E1416" t="str">
            <v>Utilidades retenidas</v>
          </cell>
          <cell r="F1416" t="str">
            <v>Amortización de activos por derecho de uso</v>
          </cell>
        </row>
        <row r="1417">
          <cell r="C1417">
            <v>0</v>
          </cell>
          <cell r="D1417">
            <v>0</v>
          </cell>
          <cell r="E1417" t="str">
            <v>Utilidades retenidas</v>
          </cell>
          <cell r="F1417" t="str">
            <v>Amortización de activos por derecho de uso</v>
          </cell>
        </row>
        <row r="1418">
          <cell r="C1418">
            <v>0</v>
          </cell>
          <cell r="D1418">
            <v>0</v>
          </cell>
          <cell r="E1418" t="str">
            <v>Utilidades retenidas</v>
          </cell>
          <cell r="F1418" t="str">
            <v>Amortización de activos por derecho de uso</v>
          </cell>
        </row>
        <row r="1419">
          <cell r="C1419">
            <v>0</v>
          </cell>
          <cell r="D1419">
            <v>0</v>
          </cell>
          <cell r="E1419" t="str">
            <v>Utilidades retenidas</v>
          </cell>
          <cell r="F1419" t="str">
            <v>Amortización de activos por derecho de uso</v>
          </cell>
        </row>
        <row r="1420">
          <cell r="C1420">
            <v>0</v>
          </cell>
          <cell r="D1420">
            <v>0</v>
          </cell>
          <cell r="E1420" t="str">
            <v>Utilidades retenidas</v>
          </cell>
          <cell r="F1420" t="str">
            <v>Amortización de activos por derecho de uso</v>
          </cell>
        </row>
        <row r="1421">
          <cell r="C1421">
            <v>0</v>
          </cell>
          <cell r="D1421">
            <v>0</v>
          </cell>
          <cell r="E1421" t="str">
            <v>Utilidades retenidas</v>
          </cell>
          <cell r="F1421" t="str">
            <v>Amortización de activos por derecho de uso</v>
          </cell>
        </row>
        <row r="1422">
          <cell r="C1422">
            <v>0</v>
          </cell>
          <cell r="D1422">
            <v>0</v>
          </cell>
          <cell r="E1422" t="str">
            <v>Utilidades retenidas</v>
          </cell>
          <cell r="F1422" t="str">
            <v>Amortización de activos por derecho de uso</v>
          </cell>
        </row>
        <row r="1423">
          <cell r="C1423">
            <v>0</v>
          </cell>
          <cell r="D1423">
            <v>0</v>
          </cell>
          <cell r="E1423" t="str">
            <v>Utilidades retenidas</v>
          </cell>
          <cell r="F1423" t="str">
            <v>Amortización de activos por derecho de uso</v>
          </cell>
        </row>
        <row r="1424">
          <cell r="C1424">
            <v>0</v>
          </cell>
          <cell r="D1424">
            <v>0</v>
          </cell>
          <cell r="E1424" t="str">
            <v>Utilidades retenidas</v>
          </cell>
          <cell r="F1424" t="str">
            <v>Amortización de activos por derecho de uso</v>
          </cell>
        </row>
        <row r="1425">
          <cell r="C1425">
            <v>0</v>
          </cell>
          <cell r="D1425">
            <v>0</v>
          </cell>
          <cell r="E1425" t="str">
            <v>Utilidades retenidas</v>
          </cell>
          <cell r="F1425" t="str">
            <v>Amortización de activos por derecho de uso</v>
          </cell>
        </row>
        <row r="1426">
          <cell r="C1426">
            <v>0</v>
          </cell>
          <cell r="D1426">
            <v>0</v>
          </cell>
          <cell r="E1426" t="str">
            <v>Utilidades retenidas</v>
          </cell>
          <cell r="F1426" t="str">
            <v>Amortización de activos por derecho de uso</v>
          </cell>
        </row>
        <row r="1427">
          <cell r="C1427">
            <v>0</v>
          </cell>
          <cell r="D1427">
            <v>0</v>
          </cell>
          <cell r="E1427" t="str">
            <v>Utilidades retenidas</v>
          </cell>
          <cell r="F1427" t="str">
            <v>Amortización de activos por derecho de uso</v>
          </cell>
        </row>
        <row r="1428">
          <cell r="C1428">
            <v>291947.51</v>
          </cell>
          <cell r="D1428">
            <v>309729.37</v>
          </cell>
          <cell r="E1428" t="str">
            <v/>
          </cell>
        </row>
        <row r="1429">
          <cell r="C1429">
            <v>0</v>
          </cell>
          <cell r="D1429">
            <v>0</v>
          </cell>
          <cell r="E1429" t="str">
            <v>Utilidades retenidas</v>
          </cell>
          <cell r="F1429" t="str">
            <v>Amortización de activos por derecho de uso</v>
          </cell>
        </row>
        <row r="1430">
          <cell r="C1430">
            <v>0</v>
          </cell>
          <cell r="D1430">
            <v>0</v>
          </cell>
          <cell r="E1430" t="str">
            <v>Utilidades retenidas</v>
          </cell>
          <cell r="F1430" t="str">
            <v>Amortización de activos por derecho de uso</v>
          </cell>
        </row>
        <row r="1431">
          <cell r="C1431">
            <v>0</v>
          </cell>
          <cell r="D1431">
            <v>0</v>
          </cell>
          <cell r="E1431" t="str">
            <v>Utilidades retenidas</v>
          </cell>
          <cell r="F1431" t="str">
            <v>Amortización de activos por derecho de uso</v>
          </cell>
        </row>
        <row r="1432">
          <cell r="C1432">
            <v>0</v>
          </cell>
          <cell r="D1432">
            <v>0</v>
          </cell>
          <cell r="E1432" t="str">
            <v>Utilidades retenidas</v>
          </cell>
          <cell r="F1432" t="str">
            <v>Amortización de activos por derecho de uso</v>
          </cell>
        </row>
        <row r="1433">
          <cell r="C1433">
            <v>0</v>
          </cell>
          <cell r="D1433">
            <v>0</v>
          </cell>
          <cell r="E1433" t="str">
            <v>Utilidades retenidas</v>
          </cell>
          <cell r="F1433" t="str">
            <v>Amortización de activos por derecho de uso</v>
          </cell>
        </row>
        <row r="1434">
          <cell r="C1434">
            <v>291947.51</v>
          </cell>
          <cell r="D1434">
            <v>309729.37</v>
          </cell>
          <cell r="E1434" t="str">
            <v/>
          </cell>
        </row>
        <row r="1435">
          <cell r="C1435">
            <v>175578.82</v>
          </cell>
          <cell r="D1435">
            <v>193573.57</v>
          </cell>
          <cell r="E1435" t="str">
            <v>Utilidades retenidas</v>
          </cell>
          <cell r="F1435" t="str">
            <v>Amortización de activos por derecho de uso</v>
          </cell>
        </row>
        <row r="1436">
          <cell r="C1436">
            <v>20485.53</v>
          </cell>
          <cell r="D1436">
            <v>19788.3</v>
          </cell>
          <cell r="E1436" t="str">
            <v>Utilidades retenidas</v>
          </cell>
          <cell r="F1436" t="str">
            <v>Amortización de activos por derecho de uso</v>
          </cell>
        </row>
        <row r="1437">
          <cell r="C1437">
            <v>0</v>
          </cell>
          <cell r="D1437">
            <v>0</v>
          </cell>
          <cell r="E1437" t="str">
            <v>Utilidades retenidas</v>
          </cell>
          <cell r="F1437" t="str">
            <v>Amortización de activos por derecho de uso</v>
          </cell>
        </row>
        <row r="1438">
          <cell r="C1438">
            <v>0</v>
          </cell>
          <cell r="D1438">
            <v>0</v>
          </cell>
          <cell r="E1438" t="str">
            <v>Utilidades retenidas</v>
          </cell>
          <cell r="F1438" t="str">
            <v>Amortización de activos por derecho de uso</v>
          </cell>
        </row>
        <row r="1439">
          <cell r="C1439">
            <v>0</v>
          </cell>
          <cell r="D1439">
            <v>0</v>
          </cell>
          <cell r="E1439" t="str">
            <v>Utilidades retenidas</v>
          </cell>
          <cell r="F1439" t="str">
            <v>Amortización de activos por derecho de uso</v>
          </cell>
        </row>
        <row r="1440">
          <cell r="C1440">
            <v>0</v>
          </cell>
          <cell r="D1440">
            <v>0</v>
          </cell>
          <cell r="E1440" t="str">
            <v>Utilidades retenidas</v>
          </cell>
          <cell r="F1440" t="str">
            <v>Amortización de activos por derecho de uso</v>
          </cell>
        </row>
        <row r="1441">
          <cell r="C1441">
            <v>0</v>
          </cell>
          <cell r="D1441">
            <v>0</v>
          </cell>
          <cell r="E1441" t="str">
            <v>Utilidades retenidas</v>
          </cell>
          <cell r="F1441" t="str">
            <v>Amortización de activos por derecho de uso</v>
          </cell>
        </row>
        <row r="1442">
          <cell r="C1442">
            <v>95883.16</v>
          </cell>
          <cell r="D1442">
            <v>96367.5</v>
          </cell>
          <cell r="E1442" t="str">
            <v>Utilidades retenidas</v>
          </cell>
          <cell r="F1442" t="str">
            <v>Amortización de activos por derecho de uso</v>
          </cell>
        </row>
        <row r="1443">
          <cell r="C1443">
            <v>0</v>
          </cell>
          <cell r="D1443">
            <v>0</v>
          </cell>
          <cell r="E1443" t="str">
            <v>Utilidades retenidas</v>
          </cell>
          <cell r="F1443" t="str">
            <v>Amortización de activos por derecho de uso</v>
          </cell>
        </row>
        <row r="1444">
          <cell r="C1444">
            <v>0</v>
          </cell>
          <cell r="D1444">
            <v>0</v>
          </cell>
          <cell r="E1444" t="str">
            <v>Utilidades retenidas</v>
          </cell>
          <cell r="F1444" t="str">
            <v>Amortización de activos por derecho de uso</v>
          </cell>
        </row>
        <row r="1445">
          <cell r="C1445">
            <v>1092573</v>
          </cell>
          <cell r="D1445">
            <v>1075996.72</v>
          </cell>
          <cell r="E1445" t="str">
            <v/>
          </cell>
        </row>
        <row r="1446">
          <cell r="C1446">
            <v>1092573</v>
          </cell>
          <cell r="D1446">
            <v>1075996.72</v>
          </cell>
        </row>
        <row r="1447">
          <cell r="C1447">
            <v>0</v>
          </cell>
          <cell r="D1447">
            <v>0</v>
          </cell>
          <cell r="E1447" t="str">
            <v/>
          </cell>
        </row>
        <row r="1448">
          <cell r="C1448">
            <v>308681.71000000002</v>
          </cell>
          <cell r="D1448">
            <v>313804.83</v>
          </cell>
          <cell r="E1448" t="str">
            <v>Utilidades retenidas</v>
          </cell>
          <cell r="F1448" t="str">
            <v>Amortización de intangibles</v>
          </cell>
        </row>
        <row r="1449">
          <cell r="C1449">
            <v>783891.29</v>
          </cell>
          <cell r="D1449">
            <v>762191.89</v>
          </cell>
          <cell r="E1449" t="str">
            <v>Utilidades retenidas</v>
          </cell>
          <cell r="F1449" t="str">
            <v>Amortización de intangibles</v>
          </cell>
        </row>
        <row r="1450">
          <cell r="C1450">
            <v>0</v>
          </cell>
          <cell r="D1450">
            <v>0</v>
          </cell>
        </row>
        <row r="1451">
          <cell r="C1451">
            <v>0</v>
          </cell>
          <cell r="D1451">
            <v>0</v>
          </cell>
          <cell r="E1451" t="str">
            <v>Utilidades retenidas</v>
          </cell>
        </row>
        <row r="1452">
          <cell r="C1452">
            <v>0</v>
          </cell>
          <cell r="D1452">
            <v>0</v>
          </cell>
          <cell r="E1452" t="str">
            <v>Utilidades retenidas</v>
          </cell>
        </row>
        <row r="1453">
          <cell r="C1453">
            <v>0</v>
          </cell>
          <cell r="D1453">
            <v>0</v>
          </cell>
          <cell r="E1453" t="str">
            <v>Utilidades retenidas</v>
          </cell>
        </row>
        <row r="1454">
          <cell r="C1454">
            <v>9655493.9100000001</v>
          </cell>
          <cell r="D1454">
            <v>8369222.4299999997</v>
          </cell>
          <cell r="E1454" t="str">
            <v/>
          </cell>
        </row>
        <row r="1455">
          <cell r="C1455">
            <v>2858675.84</v>
          </cell>
          <cell r="D1455">
            <v>2197173.21</v>
          </cell>
          <cell r="E1455" t="str">
            <v/>
          </cell>
        </row>
        <row r="1456">
          <cell r="C1456">
            <v>2858675.84</v>
          </cell>
          <cell r="D1456">
            <v>2197173.21</v>
          </cell>
          <cell r="E1456" t="str">
            <v/>
          </cell>
        </row>
        <row r="1457">
          <cell r="C1457">
            <v>1460994.5</v>
          </cell>
          <cell r="D1457">
            <v>1058330.56</v>
          </cell>
          <cell r="E1457" t="str">
            <v>Utilidades retenidas</v>
          </cell>
        </row>
        <row r="1458">
          <cell r="C1458">
            <v>887333.15</v>
          </cell>
          <cell r="D1458">
            <v>662829.1</v>
          </cell>
          <cell r="E1458" t="str">
            <v>Utilidades retenidas</v>
          </cell>
        </row>
        <row r="1459">
          <cell r="C1459">
            <v>0</v>
          </cell>
          <cell r="D1459">
            <v>0</v>
          </cell>
          <cell r="E1459" t="str">
            <v>Utilidades retenidas</v>
          </cell>
        </row>
        <row r="1460">
          <cell r="C1460">
            <v>24387.21</v>
          </cell>
          <cell r="D1460">
            <v>18436.28</v>
          </cell>
          <cell r="E1460" t="str">
            <v>Utilidades retenidas</v>
          </cell>
        </row>
        <row r="1461">
          <cell r="C1461">
            <v>1914.02</v>
          </cell>
          <cell r="D1461">
            <v>1697.33</v>
          </cell>
          <cell r="E1461" t="str">
            <v>Utilidades retenidas</v>
          </cell>
        </row>
        <row r="1462">
          <cell r="C1462">
            <v>0</v>
          </cell>
          <cell r="D1462">
            <v>0</v>
          </cell>
          <cell r="E1462" t="str">
            <v>Utilidades retenidas</v>
          </cell>
        </row>
        <row r="1463">
          <cell r="C1463">
            <v>484046.96</v>
          </cell>
          <cell r="D1463">
            <v>455879.94</v>
          </cell>
          <cell r="E1463" t="str">
            <v>Utilidades retenidas</v>
          </cell>
        </row>
        <row r="1464">
          <cell r="C1464">
            <v>584826.37</v>
          </cell>
          <cell r="D1464">
            <v>1655100.31</v>
          </cell>
          <cell r="E1464" t="str">
            <v/>
          </cell>
        </row>
        <row r="1465">
          <cell r="C1465">
            <v>0</v>
          </cell>
          <cell r="D1465">
            <v>0</v>
          </cell>
          <cell r="E1465" t="str">
            <v>Utilidades retenidas</v>
          </cell>
        </row>
        <row r="1466">
          <cell r="C1466">
            <v>0</v>
          </cell>
          <cell r="D1466">
            <v>0</v>
          </cell>
          <cell r="E1466" t="str">
            <v>Utilidades retenidas</v>
          </cell>
        </row>
        <row r="1467">
          <cell r="C1467">
            <v>252867.89</v>
          </cell>
          <cell r="D1467">
            <v>1590264.56</v>
          </cell>
          <cell r="E1467" t="str">
            <v>Utilidades retenidas</v>
          </cell>
        </row>
        <row r="1468">
          <cell r="C1468">
            <v>424.04</v>
          </cell>
          <cell r="D1468">
            <v>989.42</v>
          </cell>
          <cell r="E1468" t="str">
            <v>Utilidades retenidas</v>
          </cell>
        </row>
        <row r="1469">
          <cell r="C1469">
            <v>135993.07999999999</v>
          </cell>
          <cell r="D1469">
            <v>24778.27</v>
          </cell>
          <cell r="E1469" t="str">
            <v>Utilidades retenidas</v>
          </cell>
        </row>
        <row r="1470">
          <cell r="C1470">
            <v>195541.36</v>
          </cell>
          <cell r="D1470">
            <v>39068.06</v>
          </cell>
          <cell r="E1470" t="str">
            <v>Utilidades retenidas</v>
          </cell>
        </row>
        <row r="1471">
          <cell r="C1471">
            <v>903002.85</v>
          </cell>
          <cell r="D1471">
            <v>730419.92</v>
          </cell>
          <cell r="E1471" t="str">
            <v/>
          </cell>
        </row>
        <row r="1472">
          <cell r="C1472">
            <v>0</v>
          </cell>
          <cell r="D1472">
            <v>0</v>
          </cell>
          <cell r="E1472" t="str">
            <v/>
          </cell>
        </row>
        <row r="1473">
          <cell r="C1473">
            <v>284091.09000000003</v>
          </cell>
          <cell r="D1473">
            <v>120229.21</v>
          </cell>
          <cell r="E1473" t="str">
            <v>Utilidades retenidas</v>
          </cell>
        </row>
        <row r="1474">
          <cell r="C1474">
            <v>0</v>
          </cell>
          <cell r="D1474">
            <v>0</v>
          </cell>
          <cell r="E1474" t="str">
            <v/>
          </cell>
        </row>
        <row r="1475">
          <cell r="C1475">
            <v>0</v>
          </cell>
          <cell r="D1475">
            <v>0</v>
          </cell>
          <cell r="E1475" t="str">
            <v>Utilidades retenidas</v>
          </cell>
        </row>
        <row r="1476">
          <cell r="C1476">
            <v>618911.76</v>
          </cell>
          <cell r="D1476">
            <v>610190.71</v>
          </cell>
          <cell r="E1476" t="str">
            <v>Utilidades retenidas</v>
          </cell>
          <cell r="F1476" t="str">
            <v>Contribución especial para el plan de seguridad ciudadana</v>
          </cell>
        </row>
        <row r="1477">
          <cell r="C1477">
            <v>0</v>
          </cell>
          <cell r="D1477">
            <v>0</v>
          </cell>
          <cell r="E1477" t="str">
            <v>Utilidades retenidas</v>
          </cell>
        </row>
        <row r="1478">
          <cell r="C1478">
            <v>0</v>
          </cell>
          <cell r="D1478">
            <v>0</v>
          </cell>
          <cell r="E1478" t="str">
            <v/>
          </cell>
        </row>
        <row r="1479">
          <cell r="C1479">
            <v>0</v>
          </cell>
          <cell r="D1479">
            <v>0</v>
          </cell>
          <cell r="E1479" t="str">
            <v/>
          </cell>
        </row>
        <row r="1480">
          <cell r="C1480">
            <v>5308988.8499999996</v>
          </cell>
          <cell r="D1480">
            <v>3786528.99</v>
          </cell>
          <cell r="E1480" t="str">
            <v/>
          </cell>
        </row>
        <row r="1481">
          <cell r="C1481">
            <v>5248366.8600000003</v>
          </cell>
          <cell r="D1481">
            <v>5111218.9400000004</v>
          </cell>
          <cell r="E1481" t="str">
            <v>Utilidades retenidas</v>
          </cell>
          <cell r="F1481" t="str">
            <v>Impuesto sobre la renta</v>
          </cell>
        </row>
        <row r="1482">
          <cell r="C1482">
            <v>60621.99</v>
          </cell>
          <cell r="D1482">
            <v>-1324689.95</v>
          </cell>
          <cell r="E1482" t="str">
            <v>Utilidades retenidas</v>
          </cell>
          <cell r="F1482" t="str">
            <v>Impuesto sobre la renta</v>
          </cell>
        </row>
        <row r="1483">
          <cell r="C1483">
            <v>0</v>
          </cell>
          <cell r="D1483">
            <v>0</v>
          </cell>
          <cell r="E1483" t="str">
            <v/>
          </cell>
        </row>
        <row r="1484">
          <cell r="C1484">
            <v>0</v>
          </cell>
          <cell r="D1484">
            <v>0</v>
          </cell>
          <cell r="E1484" t="str">
            <v/>
          </cell>
        </row>
        <row r="1485">
          <cell r="C1485">
            <v>0</v>
          </cell>
          <cell r="D1485">
            <v>0</v>
          </cell>
          <cell r="E1485" t="str">
            <v/>
          </cell>
        </row>
        <row r="1486">
          <cell r="C1486">
            <v>0</v>
          </cell>
          <cell r="D1486">
            <v>0</v>
          </cell>
          <cell r="E1486" t="str">
            <v/>
          </cell>
        </row>
        <row r="1487">
          <cell r="C1487">
            <v>64439866.689999998</v>
          </cell>
          <cell r="D1487">
            <v>54898766.960000001</v>
          </cell>
          <cell r="E1487" t="str">
            <v/>
          </cell>
        </row>
        <row r="1488">
          <cell r="C1488">
            <v>64439866.689999998</v>
          </cell>
          <cell r="D1488">
            <v>54898766.960000001</v>
          </cell>
          <cell r="E1488" t="str">
            <v/>
          </cell>
        </row>
        <row r="1489">
          <cell r="C1489">
            <v>167985696.88999999</v>
          </cell>
          <cell r="D1489">
            <v>172202677.94999999</v>
          </cell>
          <cell r="E1489" t="str">
            <v/>
          </cell>
        </row>
        <row r="1490">
          <cell r="C1490">
            <v>118497866.45</v>
          </cell>
          <cell r="D1490">
            <v>121500937.27</v>
          </cell>
          <cell r="E1490" t="str">
            <v/>
          </cell>
        </row>
        <row r="1491">
          <cell r="C1491">
            <v>3452160.77</v>
          </cell>
          <cell r="D1491">
            <v>3459232.26</v>
          </cell>
          <cell r="E1491" t="str">
            <v/>
          </cell>
        </row>
        <row r="1492">
          <cell r="C1492">
            <v>15579444.470000001</v>
          </cell>
          <cell r="D1492">
            <v>15586700.640000001</v>
          </cell>
          <cell r="E1492" t="str">
            <v/>
          </cell>
        </row>
        <row r="1493">
          <cell r="C1493">
            <v>45398771.119999997</v>
          </cell>
          <cell r="D1493">
            <v>47101693.649999999</v>
          </cell>
          <cell r="E1493" t="str">
            <v/>
          </cell>
        </row>
        <row r="1494">
          <cell r="C1494">
            <v>29142559.59</v>
          </cell>
          <cell r="D1494">
            <v>29841055.789999999</v>
          </cell>
          <cell r="E1494" t="str">
            <v/>
          </cell>
        </row>
        <row r="1495">
          <cell r="C1495">
            <v>0</v>
          </cell>
          <cell r="D1495">
            <v>0</v>
          </cell>
          <cell r="E1495" t="str">
            <v/>
          </cell>
        </row>
        <row r="1496">
          <cell r="C1496">
            <v>0</v>
          </cell>
          <cell r="D1496">
            <v>0</v>
          </cell>
          <cell r="E1496" t="str">
            <v/>
          </cell>
        </row>
        <row r="1497">
          <cell r="C1497">
            <v>12740328.890000001</v>
          </cell>
          <cell r="D1497">
            <v>13069913.26</v>
          </cell>
          <cell r="E1497" t="str">
            <v/>
          </cell>
        </row>
        <row r="1498">
          <cell r="C1498">
            <v>0</v>
          </cell>
          <cell r="D1498">
            <v>0</v>
          </cell>
          <cell r="E1498" t="str">
            <v/>
          </cell>
        </row>
        <row r="1499">
          <cell r="C1499">
            <v>5930739.0300000003</v>
          </cell>
          <cell r="D1499">
            <v>6040114.0499999998</v>
          </cell>
          <cell r="E1499" t="str">
            <v/>
          </cell>
        </row>
        <row r="1500">
          <cell r="C1500">
            <v>0</v>
          </cell>
          <cell r="D1500">
            <v>0</v>
          </cell>
          <cell r="E1500" t="str">
            <v/>
          </cell>
        </row>
        <row r="1501">
          <cell r="C1501">
            <v>9034.06</v>
          </cell>
          <cell r="D1501">
            <v>9034.06</v>
          </cell>
          <cell r="E1501" t="str">
            <v/>
          </cell>
        </row>
        <row r="1502">
          <cell r="C1502">
            <v>117352.43</v>
          </cell>
          <cell r="D1502">
            <v>117352.43</v>
          </cell>
          <cell r="E1502" t="str">
            <v/>
          </cell>
        </row>
        <row r="1503">
          <cell r="C1503">
            <v>882203.82</v>
          </cell>
          <cell r="D1503">
            <v>918345.93</v>
          </cell>
          <cell r="E1503" t="str">
            <v/>
          </cell>
        </row>
        <row r="1504">
          <cell r="C1504">
            <v>2648220.16</v>
          </cell>
          <cell r="D1504">
            <v>2757174.3</v>
          </cell>
          <cell r="E1504" t="str">
            <v/>
          </cell>
        </row>
        <row r="1505">
          <cell r="C1505">
            <v>1417274.83</v>
          </cell>
          <cell r="D1505">
            <v>1421301.17</v>
          </cell>
          <cell r="E1505" t="str">
            <v/>
          </cell>
        </row>
        <row r="1506">
          <cell r="C1506">
            <v>1178289.78</v>
          </cell>
          <cell r="D1506">
            <v>1177728.04</v>
          </cell>
          <cell r="E1506" t="str">
            <v/>
          </cell>
        </row>
        <row r="1507">
          <cell r="C1507">
            <v>0</v>
          </cell>
          <cell r="D1507">
            <v>0</v>
          </cell>
          <cell r="E1507" t="str">
            <v/>
          </cell>
        </row>
        <row r="1508">
          <cell r="C1508">
            <v>1487.5</v>
          </cell>
          <cell r="D1508">
            <v>1291.69</v>
          </cell>
          <cell r="E1508" t="str">
            <v/>
          </cell>
        </row>
        <row r="1509">
          <cell r="C1509">
            <v>28622636.710000001</v>
          </cell>
          <cell r="D1509">
            <v>29675773.27</v>
          </cell>
          <cell r="E1509" t="str">
            <v/>
          </cell>
        </row>
        <row r="1510">
          <cell r="C1510">
            <v>5932520.4699999997</v>
          </cell>
          <cell r="D1510">
            <v>5918641.79</v>
          </cell>
          <cell r="E1510" t="str">
            <v/>
          </cell>
        </row>
        <row r="1511">
          <cell r="C1511">
            <v>1647453.09</v>
          </cell>
          <cell r="D1511">
            <v>1724418.54</v>
          </cell>
          <cell r="E1511" t="str">
            <v/>
          </cell>
        </row>
        <row r="1512">
          <cell r="C1512">
            <v>4274454.6500000004</v>
          </cell>
          <cell r="D1512">
            <v>4274454.6500000004</v>
          </cell>
          <cell r="E1512" t="str">
            <v/>
          </cell>
        </row>
        <row r="1513">
          <cell r="C1513">
            <v>22857.14</v>
          </cell>
          <cell r="D1513">
            <v>22857.14</v>
          </cell>
          <cell r="E1513" t="str">
            <v/>
          </cell>
        </row>
        <row r="1514">
          <cell r="C1514">
            <v>1582815.63</v>
          </cell>
          <cell r="D1514">
            <v>1773536.68</v>
          </cell>
          <cell r="E1514" t="str">
            <v/>
          </cell>
        </row>
        <row r="1515">
          <cell r="C1515">
            <v>169452.65</v>
          </cell>
          <cell r="D1515">
            <v>163296.13</v>
          </cell>
          <cell r="E1515" t="str">
            <v/>
          </cell>
        </row>
        <row r="1516">
          <cell r="C1516">
            <v>233913.54</v>
          </cell>
          <cell r="D1516">
            <v>233913.54</v>
          </cell>
          <cell r="E1516" t="str">
            <v/>
          </cell>
        </row>
        <row r="1517">
          <cell r="C1517">
            <v>3431316.56</v>
          </cell>
          <cell r="D1517">
            <v>3586999.88</v>
          </cell>
          <cell r="E1517" t="str">
            <v/>
          </cell>
        </row>
        <row r="1518">
          <cell r="C1518">
            <v>5354699.8099999996</v>
          </cell>
          <cell r="D1518">
            <v>5285467.63</v>
          </cell>
          <cell r="E1518" t="str">
            <v/>
          </cell>
        </row>
        <row r="1519">
          <cell r="C1519">
            <v>5973153.1699999999</v>
          </cell>
          <cell r="D1519">
            <v>6692187.29</v>
          </cell>
          <cell r="E1519" t="str">
            <v/>
          </cell>
        </row>
        <row r="1520">
          <cell r="C1520">
            <v>16313428.560000001</v>
          </cell>
          <cell r="D1520">
            <v>16474202.24</v>
          </cell>
          <cell r="E1520" t="str">
            <v/>
          </cell>
        </row>
        <row r="1521">
          <cell r="C1521">
            <v>0</v>
          </cell>
          <cell r="D1521">
            <v>0</v>
          </cell>
          <cell r="E1521" t="str">
            <v/>
          </cell>
        </row>
        <row r="1522">
          <cell r="C1522">
            <v>6254790.0300000003</v>
          </cell>
          <cell r="D1522">
            <v>6415563.71</v>
          </cell>
          <cell r="E1522" t="str">
            <v/>
          </cell>
        </row>
        <row r="1523">
          <cell r="C1523">
            <v>10058638.529999999</v>
          </cell>
          <cell r="D1523">
            <v>10058638.529999999</v>
          </cell>
          <cell r="E1523" t="str">
            <v/>
          </cell>
        </row>
        <row r="1524">
          <cell r="C1524">
            <v>4551765.17</v>
          </cell>
          <cell r="D1524">
            <v>4551765.17</v>
          </cell>
          <cell r="E1524" t="str">
            <v/>
          </cell>
        </row>
        <row r="1525">
          <cell r="C1525">
            <v>4551765.17</v>
          </cell>
          <cell r="D1525">
            <v>4551765.17</v>
          </cell>
          <cell r="E1525" t="str">
            <v/>
          </cell>
        </row>
        <row r="1526">
          <cell r="C1526">
            <v>10418539.74</v>
          </cell>
          <cell r="D1526">
            <v>9384046.3100000005</v>
          </cell>
          <cell r="E1526" t="str">
            <v/>
          </cell>
        </row>
        <row r="1527">
          <cell r="C1527">
            <v>6918356.2699999996</v>
          </cell>
          <cell r="D1527">
            <v>6253569.7599999998</v>
          </cell>
          <cell r="E1527" t="str">
            <v/>
          </cell>
        </row>
        <row r="1528">
          <cell r="C1528">
            <v>116159.13</v>
          </cell>
          <cell r="D1528">
            <v>116227.37</v>
          </cell>
          <cell r="E1528" t="str">
            <v/>
          </cell>
        </row>
        <row r="1529">
          <cell r="C1529">
            <v>651436.17000000004</v>
          </cell>
          <cell r="D1529">
            <v>612517.51</v>
          </cell>
          <cell r="E1529" t="str">
            <v/>
          </cell>
        </row>
        <row r="1530">
          <cell r="C1530">
            <v>3079077.51</v>
          </cell>
          <cell r="D1530">
            <v>2561236.6</v>
          </cell>
          <cell r="E1530" t="str">
            <v/>
          </cell>
        </row>
        <row r="1531">
          <cell r="C1531">
            <v>1583972.92</v>
          </cell>
          <cell r="D1531">
            <v>1581667.16</v>
          </cell>
          <cell r="E1531" t="str">
            <v/>
          </cell>
        </row>
        <row r="1532">
          <cell r="C1532">
            <v>0</v>
          </cell>
          <cell r="D1532">
            <v>0</v>
          </cell>
          <cell r="E1532" t="str">
            <v/>
          </cell>
        </row>
        <row r="1533">
          <cell r="C1533">
            <v>0</v>
          </cell>
          <cell r="D1533">
            <v>0</v>
          </cell>
          <cell r="E1533" t="str">
            <v/>
          </cell>
        </row>
        <row r="1534">
          <cell r="C1534">
            <v>702170.64</v>
          </cell>
          <cell r="D1534">
            <v>635191.93000000005</v>
          </cell>
          <cell r="E1534" t="str">
            <v/>
          </cell>
        </row>
        <row r="1535">
          <cell r="C1535">
            <v>0</v>
          </cell>
          <cell r="D1535">
            <v>0</v>
          </cell>
          <cell r="E1535" t="str">
            <v/>
          </cell>
        </row>
        <row r="1536">
          <cell r="C1536">
            <v>208579.32</v>
          </cell>
          <cell r="D1536">
            <v>239622.76</v>
          </cell>
          <cell r="E1536" t="str">
            <v/>
          </cell>
        </row>
        <row r="1537">
          <cell r="C1537">
            <v>0</v>
          </cell>
          <cell r="D1537">
            <v>0</v>
          </cell>
          <cell r="E1537" t="str">
            <v/>
          </cell>
        </row>
        <row r="1538">
          <cell r="C1538">
            <v>358.31</v>
          </cell>
          <cell r="D1538">
            <v>1159.29</v>
          </cell>
          <cell r="E1538" t="str">
            <v/>
          </cell>
        </row>
        <row r="1539">
          <cell r="C1539">
            <v>21585.66</v>
          </cell>
          <cell r="D1539">
            <v>1595.5</v>
          </cell>
          <cell r="E1539" t="str">
            <v/>
          </cell>
        </row>
        <row r="1540">
          <cell r="C1540">
            <v>66676.5</v>
          </cell>
          <cell r="D1540">
            <v>58271.13</v>
          </cell>
          <cell r="E1540" t="str">
            <v/>
          </cell>
        </row>
        <row r="1541">
          <cell r="C1541">
            <v>222624.07</v>
          </cell>
          <cell r="D1541">
            <v>205125.92</v>
          </cell>
          <cell r="E1541" t="str">
            <v/>
          </cell>
        </row>
        <row r="1542">
          <cell r="C1542">
            <v>89358.12</v>
          </cell>
          <cell r="D1542">
            <v>100816.84</v>
          </cell>
          <cell r="E1542" t="str">
            <v/>
          </cell>
        </row>
        <row r="1543">
          <cell r="C1543">
            <v>176355.85</v>
          </cell>
          <cell r="D1543">
            <v>139360.72</v>
          </cell>
          <cell r="E1543" t="str">
            <v/>
          </cell>
        </row>
        <row r="1544">
          <cell r="C1544">
            <v>0</v>
          </cell>
          <cell r="D1544">
            <v>0</v>
          </cell>
          <cell r="E1544" t="str">
            <v/>
          </cell>
        </row>
        <row r="1545">
          <cell r="C1545">
            <v>2.0699999999999998</v>
          </cell>
          <cell r="D1545">
            <v>777.03</v>
          </cell>
          <cell r="E1545" t="str">
            <v/>
          </cell>
        </row>
        <row r="1546">
          <cell r="C1546">
            <v>1856203.84</v>
          </cell>
          <cell r="D1546">
            <v>1648422.86</v>
          </cell>
          <cell r="E1546" t="str">
            <v/>
          </cell>
        </row>
        <row r="1547">
          <cell r="C1547">
            <v>224021.02</v>
          </cell>
          <cell r="D1547">
            <v>219762.72</v>
          </cell>
          <cell r="E1547" t="str">
            <v/>
          </cell>
        </row>
        <row r="1548">
          <cell r="C1548">
            <v>85414.67</v>
          </cell>
          <cell r="D1548">
            <v>99600.19</v>
          </cell>
          <cell r="E1548" t="str">
            <v/>
          </cell>
        </row>
        <row r="1549">
          <cell r="C1549">
            <v>126767.46</v>
          </cell>
          <cell r="D1549">
            <v>56035.49</v>
          </cell>
          <cell r="E1549" t="str">
            <v/>
          </cell>
        </row>
        <row r="1550">
          <cell r="C1550">
            <v>0</v>
          </cell>
          <cell r="D1550">
            <v>0</v>
          </cell>
          <cell r="E1550" t="str">
            <v/>
          </cell>
        </row>
        <row r="1551">
          <cell r="C1551">
            <v>114689.39</v>
          </cell>
          <cell r="D1551">
            <v>112645.95</v>
          </cell>
          <cell r="E1551" t="str">
            <v/>
          </cell>
        </row>
        <row r="1552">
          <cell r="C1552">
            <v>4483.93</v>
          </cell>
          <cell r="D1552">
            <v>2011.4</v>
          </cell>
          <cell r="E1552" t="str">
            <v/>
          </cell>
        </row>
        <row r="1553">
          <cell r="C1553">
            <v>305.10000000000002</v>
          </cell>
          <cell r="D1553">
            <v>305.10000000000002</v>
          </cell>
          <cell r="E1553" t="str">
            <v/>
          </cell>
        </row>
        <row r="1554">
          <cell r="C1554">
            <v>270911.40000000002</v>
          </cell>
          <cell r="D1554">
            <v>196767.22</v>
          </cell>
          <cell r="E1554" t="str">
            <v/>
          </cell>
        </row>
        <row r="1555">
          <cell r="C1555">
            <v>439799.34</v>
          </cell>
          <cell r="D1555">
            <v>481835.89</v>
          </cell>
          <cell r="E1555" t="str">
            <v/>
          </cell>
        </row>
        <row r="1556">
          <cell r="C1556">
            <v>589811.53</v>
          </cell>
          <cell r="D1556">
            <v>479458.9</v>
          </cell>
          <cell r="E1556" t="str">
            <v/>
          </cell>
        </row>
        <row r="1557">
          <cell r="C1557">
            <v>1643979.63</v>
          </cell>
          <cell r="D1557">
            <v>1482053.69</v>
          </cell>
          <cell r="E1557" t="str">
            <v/>
          </cell>
        </row>
        <row r="1558">
          <cell r="C1558">
            <v>0</v>
          </cell>
          <cell r="D1558">
            <v>0</v>
          </cell>
          <cell r="E1558" t="str">
            <v/>
          </cell>
        </row>
        <row r="1559">
          <cell r="C1559">
            <v>241055.86</v>
          </cell>
          <cell r="D1559">
            <v>214649.43</v>
          </cell>
          <cell r="E1559" t="str">
            <v/>
          </cell>
        </row>
        <row r="1560">
          <cell r="C1560">
            <v>1402923.77</v>
          </cell>
          <cell r="D1560">
            <v>1267404.26</v>
          </cell>
          <cell r="E1560" t="str">
            <v/>
          </cell>
        </row>
        <row r="1561">
          <cell r="C1561">
            <v>1010045.38</v>
          </cell>
          <cell r="D1561">
            <v>71861.08</v>
          </cell>
          <cell r="E1561" t="str">
            <v/>
          </cell>
        </row>
        <row r="1562">
          <cell r="C1562">
            <v>1010045.38</v>
          </cell>
          <cell r="D1562">
            <v>71861.08</v>
          </cell>
          <cell r="E1562" t="str">
            <v/>
          </cell>
        </row>
        <row r="1563">
          <cell r="C1563">
            <v>-114974415.31999999</v>
          </cell>
          <cell r="D1563">
            <v>-126759818.38</v>
          </cell>
          <cell r="E1563" t="str">
            <v/>
          </cell>
        </row>
        <row r="1564">
          <cell r="C1564">
            <v>-78942608.040000007</v>
          </cell>
          <cell r="D1564">
            <v>-87102306</v>
          </cell>
          <cell r="E1564" t="str">
            <v/>
          </cell>
        </row>
        <row r="1565">
          <cell r="C1565">
            <v>-1920356.39</v>
          </cell>
          <cell r="D1565">
            <v>-2074057.61</v>
          </cell>
          <cell r="E1565" t="str">
            <v/>
          </cell>
        </row>
        <row r="1566">
          <cell r="C1566">
            <v>-10979002.48</v>
          </cell>
          <cell r="D1566">
            <v>-11777456.119999999</v>
          </cell>
          <cell r="E1566" t="str">
            <v/>
          </cell>
        </row>
        <row r="1567">
          <cell r="C1567">
            <v>-29946769.23</v>
          </cell>
          <cell r="D1567">
            <v>-33337825.07</v>
          </cell>
          <cell r="E1567" t="str">
            <v/>
          </cell>
        </row>
        <row r="1568">
          <cell r="C1568">
            <v>-19863221.359999999</v>
          </cell>
          <cell r="D1568">
            <v>-21881091.5</v>
          </cell>
          <cell r="E1568" t="str">
            <v/>
          </cell>
        </row>
        <row r="1569">
          <cell r="C1569">
            <v>0</v>
          </cell>
          <cell r="D1569">
            <v>0</v>
          </cell>
          <cell r="E1569" t="str">
            <v/>
          </cell>
        </row>
        <row r="1570">
          <cell r="C1570">
            <v>0</v>
          </cell>
          <cell r="D1570">
            <v>0</v>
          </cell>
          <cell r="E1570" t="str">
            <v/>
          </cell>
        </row>
        <row r="1571">
          <cell r="C1571">
            <v>-7645428.4100000001</v>
          </cell>
          <cell r="D1571">
            <v>-8458846.6199999992</v>
          </cell>
          <cell r="E1571" t="str">
            <v/>
          </cell>
        </row>
        <row r="1572">
          <cell r="C1572">
            <v>0</v>
          </cell>
          <cell r="D1572">
            <v>0</v>
          </cell>
          <cell r="E1572" t="str">
            <v/>
          </cell>
        </row>
        <row r="1573">
          <cell r="C1573">
            <v>-4747555.3899999997</v>
          </cell>
          <cell r="D1573">
            <v>-5063673.66</v>
          </cell>
          <cell r="E1573" t="str">
            <v/>
          </cell>
        </row>
        <row r="1574">
          <cell r="C1574">
            <v>0</v>
          </cell>
          <cell r="D1574">
            <v>0</v>
          </cell>
          <cell r="E1574" t="str">
            <v/>
          </cell>
        </row>
        <row r="1575">
          <cell r="C1575">
            <v>-1344.8</v>
          </cell>
          <cell r="D1575">
            <v>-2890.52</v>
          </cell>
          <cell r="E1575" t="str">
            <v/>
          </cell>
        </row>
        <row r="1576">
          <cell r="C1576">
            <v>-114691.15</v>
          </cell>
          <cell r="D1576">
            <v>-117352.43</v>
          </cell>
          <cell r="E1576" t="str">
            <v/>
          </cell>
        </row>
        <row r="1577">
          <cell r="C1577">
            <v>-497937.62</v>
          </cell>
          <cell r="D1577">
            <v>-577433.87</v>
          </cell>
          <cell r="E1577" t="str">
            <v/>
          </cell>
        </row>
        <row r="1578">
          <cell r="C1578">
            <v>-1731865.22</v>
          </cell>
          <cell r="D1578">
            <v>-1995792.39</v>
          </cell>
          <cell r="E1578" t="str">
            <v/>
          </cell>
        </row>
        <row r="1579">
          <cell r="C1579">
            <v>-804988.81</v>
          </cell>
          <cell r="D1579">
            <v>-936780.32</v>
          </cell>
          <cell r="E1579" t="str">
            <v/>
          </cell>
        </row>
        <row r="1580">
          <cell r="C1580">
            <v>-689445.11</v>
          </cell>
          <cell r="D1580">
            <v>-878524.67</v>
          </cell>
          <cell r="E1580" t="str">
            <v/>
          </cell>
        </row>
        <row r="1581">
          <cell r="C1581">
            <v>0</v>
          </cell>
          <cell r="D1581">
            <v>0</v>
          </cell>
          <cell r="E1581" t="str">
            <v/>
          </cell>
        </row>
        <row r="1582">
          <cell r="C1582">
            <v>-2.0699999999999998</v>
          </cell>
          <cell r="D1582">
            <v>-581.22</v>
          </cell>
          <cell r="E1582" t="str">
            <v/>
          </cell>
        </row>
        <row r="1583">
          <cell r="C1583">
            <v>-23953185.16</v>
          </cell>
          <cell r="D1583">
            <v>-25592079.190000001</v>
          </cell>
          <cell r="E1583" t="str">
            <v/>
          </cell>
        </row>
        <row r="1584">
          <cell r="C1584">
            <v>-2987698.61</v>
          </cell>
          <cell r="D1584">
            <v>-3267727.71</v>
          </cell>
          <cell r="E1584" t="str">
            <v/>
          </cell>
        </row>
        <row r="1585">
          <cell r="C1585">
            <v>-1512120.89</v>
          </cell>
          <cell r="D1585">
            <v>-1623753.77</v>
          </cell>
          <cell r="E1585" t="str">
            <v/>
          </cell>
        </row>
        <row r="1586">
          <cell r="C1586">
            <v>-4110709.1</v>
          </cell>
          <cell r="D1586">
            <v>-4206553.4400000004</v>
          </cell>
          <cell r="E1586" t="str">
            <v/>
          </cell>
        </row>
        <row r="1587">
          <cell r="C1587">
            <v>-22857.14</v>
          </cell>
          <cell r="D1587">
            <v>-22857.14</v>
          </cell>
          <cell r="E1587" t="str">
            <v/>
          </cell>
        </row>
        <row r="1588">
          <cell r="C1588">
            <v>-1498447.38</v>
          </cell>
          <cell r="D1588">
            <v>-1619977.03</v>
          </cell>
          <cell r="E1588" t="str">
            <v/>
          </cell>
        </row>
        <row r="1589">
          <cell r="C1589">
            <v>-162271.04999999999</v>
          </cell>
          <cell r="D1589">
            <v>-159621.13</v>
          </cell>
          <cell r="E1589" t="str">
            <v/>
          </cell>
        </row>
        <row r="1590">
          <cell r="C1590">
            <v>-233032.14</v>
          </cell>
          <cell r="D1590">
            <v>-233438.94</v>
          </cell>
          <cell r="E1590" t="str">
            <v/>
          </cell>
        </row>
        <row r="1591">
          <cell r="C1591">
            <v>-3117643.87</v>
          </cell>
          <cell r="D1591">
            <v>-3385735.82</v>
          </cell>
          <cell r="E1591" t="str">
            <v/>
          </cell>
        </row>
        <row r="1592">
          <cell r="C1592">
            <v>-4805965.4800000004</v>
          </cell>
          <cell r="D1592">
            <v>-4952281.47</v>
          </cell>
          <cell r="E1592" t="str">
            <v/>
          </cell>
        </row>
        <row r="1593">
          <cell r="C1593">
            <v>-5502439.5</v>
          </cell>
          <cell r="D1593">
            <v>-6120132.7400000002</v>
          </cell>
          <cell r="E1593" t="str">
            <v/>
          </cell>
        </row>
        <row r="1594">
          <cell r="C1594">
            <v>-12078622.119999999</v>
          </cell>
          <cell r="D1594">
            <v>-14065433.189999999</v>
          </cell>
          <cell r="E1594" t="str">
            <v/>
          </cell>
        </row>
        <row r="1595">
          <cell r="C1595">
            <v>0</v>
          </cell>
          <cell r="D1595">
            <v>0</v>
          </cell>
          <cell r="E1595" t="str">
            <v/>
          </cell>
        </row>
        <row r="1596">
          <cell r="C1596">
            <v>-5578315.9800000004</v>
          </cell>
          <cell r="D1596">
            <v>-5865710.0800000001</v>
          </cell>
          <cell r="E1596" t="str">
            <v/>
          </cell>
        </row>
        <row r="1597">
          <cell r="C1597">
            <v>-6500306.1399999997</v>
          </cell>
          <cell r="D1597">
            <v>-8199723.1100000003</v>
          </cell>
          <cell r="E1597" t="str">
            <v/>
          </cell>
        </row>
        <row r="1598">
          <cell r="C1598">
            <v>0</v>
          </cell>
          <cell r="D1598">
            <v>0</v>
          </cell>
          <cell r="E1598" t="str">
            <v/>
          </cell>
        </row>
        <row r="1599">
          <cell r="C1599">
            <v>0</v>
          </cell>
          <cell r="D1599">
            <v>0</v>
          </cell>
          <cell r="E1599" t="str">
            <v/>
          </cell>
        </row>
        <row r="1600">
          <cell r="C1600">
            <v>-64439866.689999998</v>
          </cell>
          <cell r="D1600">
            <v>-54898766.960000001</v>
          </cell>
          <cell r="E1600" t="str">
            <v/>
          </cell>
        </row>
        <row r="1601">
          <cell r="C1601">
            <v>-64439866.689999998</v>
          </cell>
          <cell r="D1601">
            <v>-54898766.960000001</v>
          </cell>
          <cell r="E1601" t="str">
            <v/>
          </cell>
        </row>
        <row r="1602">
          <cell r="C1602">
            <v>-64439866.689999998</v>
          </cell>
          <cell r="D1602">
            <v>-54898766.960000001</v>
          </cell>
          <cell r="E1602" t="str">
            <v/>
          </cell>
        </row>
        <row r="1603">
          <cell r="C1603">
            <v>-179974095.31999999</v>
          </cell>
          <cell r="D1603">
            <v>-185209040.86000001</v>
          </cell>
          <cell r="E1603" t="str">
            <v/>
          </cell>
        </row>
        <row r="1604">
          <cell r="C1604">
            <v>113796188</v>
          </cell>
          <cell r="D1604">
            <v>127513158.69</v>
          </cell>
          <cell r="E1604" t="str">
            <v/>
          </cell>
        </row>
        <row r="1605">
          <cell r="C1605">
            <v>1738040.63</v>
          </cell>
          <cell r="D1605">
            <v>2797115.21</v>
          </cell>
          <cell r="E1605" t="str">
            <v/>
          </cell>
        </row>
        <row r="1606">
          <cell r="C1606">
            <v>0</v>
          </cell>
          <cell r="D1606">
            <v>0</v>
          </cell>
          <cell r="E1606" t="str">
            <v/>
          </cell>
        </row>
        <row r="1607">
          <cell r="C1607">
            <v>0</v>
          </cell>
          <cell r="D1607">
            <v>0</v>
          </cell>
          <cell r="E1607" t="str">
            <v/>
          </cell>
        </row>
        <row r="1608">
          <cell r="C1608">
            <v>0</v>
          </cell>
          <cell r="D1608">
            <v>0</v>
          </cell>
          <cell r="E1608" t="str">
            <v/>
          </cell>
        </row>
        <row r="1609">
          <cell r="C1609">
            <v>0</v>
          </cell>
          <cell r="D1609">
            <v>0</v>
          </cell>
          <cell r="E1609" t="str">
            <v/>
          </cell>
        </row>
        <row r="1610">
          <cell r="C1610">
            <v>-2267966.06</v>
          </cell>
          <cell r="D1610">
            <v>-2267966.06</v>
          </cell>
          <cell r="E1610" t="str">
            <v/>
          </cell>
        </row>
        <row r="1611">
          <cell r="C1611">
            <v>-11552051.939999999</v>
          </cell>
          <cell r="D1611">
            <v>-11552051.939999999</v>
          </cell>
          <cell r="E1611" t="str">
            <v/>
          </cell>
        </row>
        <row r="1612">
          <cell r="C1612">
            <v>-2837236.74</v>
          </cell>
          <cell r="D1612">
            <v>-2837236.74</v>
          </cell>
          <cell r="E1612" t="str">
            <v/>
          </cell>
        </row>
        <row r="1613">
          <cell r="C1613">
            <v>-2646860.7000000002</v>
          </cell>
          <cell r="D1613">
            <v>-2646860.7000000002</v>
          </cell>
          <cell r="E1613" t="str">
            <v/>
          </cell>
        </row>
        <row r="1614">
          <cell r="C1614">
            <v>-74880572.730000004</v>
          </cell>
          <cell r="D1614">
            <v>-74880572.730000004</v>
          </cell>
          <cell r="E1614" t="str">
            <v/>
          </cell>
        </row>
        <row r="1615">
          <cell r="C1615">
            <v>166558262.44</v>
          </cell>
          <cell r="D1615">
            <v>166558262.44</v>
          </cell>
          <cell r="E1615" t="str">
            <v/>
          </cell>
        </row>
        <row r="1616">
          <cell r="C1616">
            <v>50666893.880000003</v>
          </cell>
          <cell r="D1616">
            <v>50666893.880000003</v>
          </cell>
          <cell r="E1616" t="str">
            <v/>
          </cell>
        </row>
        <row r="1617">
          <cell r="C1617">
            <v>-49146278.689999998</v>
          </cell>
          <cell r="D1617">
            <v>-49146278.689999998</v>
          </cell>
          <cell r="E1617" t="str">
            <v/>
          </cell>
        </row>
        <row r="1618">
          <cell r="C1618">
            <v>-73894189.459999993</v>
          </cell>
          <cell r="D1618">
            <v>-73894189.459999993</v>
          </cell>
          <cell r="E1618" t="str">
            <v/>
          </cell>
        </row>
      </sheetData>
      <sheetData sheetId="4">
        <row r="50">
          <cell r="S50">
            <v>1590264.5599999998</v>
          </cell>
        </row>
      </sheetData>
      <sheetData sheetId="5">
        <row r="33">
          <cell r="F33">
            <v>13389901.559999999</v>
          </cell>
        </row>
      </sheetData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>
            <v>0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>
            <v>0</v>
          </cell>
          <cell r="U15">
            <v>1.0649999999999999</v>
          </cell>
          <cell r="V15">
            <v>1.1173708920187764E-2</v>
          </cell>
          <cell r="W15">
            <v>0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>
            <v>0</v>
          </cell>
          <cell r="U16">
            <v>1.0649999999999999</v>
          </cell>
          <cell r="V16">
            <v>1.7276995305164355E-2</v>
          </cell>
          <cell r="W16">
            <v>0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>
            <v>0</v>
          </cell>
          <cell r="U17">
            <v>1.0649999999999999</v>
          </cell>
          <cell r="V17">
            <v>2.4976525821596152E-2</v>
          </cell>
          <cell r="W17">
            <v>0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>
            <v>0</v>
          </cell>
          <cell r="U18">
            <v>1.0649999999999999</v>
          </cell>
          <cell r="V18">
            <v>2.9483568075117539E-2</v>
          </cell>
          <cell r="W18">
            <v>0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>
            <v>0</v>
          </cell>
          <cell r="U19">
            <v>1.0649999999999999</v>
          </cell>
          <cell r="V19">
            <v>3.5774647887323985E-2</v>
          </cell>
          <cell r="W19">
            <v>0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>
            <v>0</v>
          </cell>
          <cell r="U20">
            <v>1.0649999999999999</v>
          </cell>
          <cell r="V20">
            <v>4.2065727699530431E-2</v>
          </cell>
          <cell r="W20">
            <v>0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>
            <v>0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>
            <v>0</v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>
            <v>0</v>
          </cell>
          <cell r="U23">
            <v>1.1236999999999999</v>
          </cell>
          <cell r="V23">
            <v>5.9624454925693016E-3</v>
          </cell>
          <cell r="W23">
            <v>0</v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>
            <v>0</v>
          </cell>
          <cell r="U24">
            <v>1.1236999999999999</v>
          </cell>
          <cell r="V24">
            <v>1.2191866156447517E-2</v>
          </cell>
          <cell r="W24">
            <v>0</v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>
            <v>0</v>
          </cell>
          <cell r="U25">
            <v>1.1236999999999999</v>
          </cell>
          <cell r="V25">
            <v>1.8332295096556095E-2</v>
          </cell>
          <cell r="W25">
            <v>0</v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>
            <v>0</v>
          </cell>
          <cell r="U26">
            <v>1.1236999999999999</v>
          </cell>
          <cell r="V26">
            <v>2.3849781970276984E-2</v>
          </cell>
          <cell r="W26">
            <v>0</v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>
            <v>0</v>
          </cell>
          <cell r="U27">
            <v>1.1236999999999999</v>
          </cell>
          <cell r="V27">
            <v>2.9545252291536928E-2</v>
          </cell>
          <cell r="W27">
            <v>0</v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>
            <v>0</v>
          </cell>
          <cell r="U28">
            <v>1.1236999999999999</v>
          </cell>
          <cell r="V28">
            <v>3.5329714336566731E-2</v>
          </cell>
          <cell r="W28">
            <v>0</v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>
            <v>0</v>
          </cell>
          <cell r="U29">
            <v>1.1236999999999999</v>
          </cell>
          <cell r="V29">
            <v>4.7343597045474972E-2</v>
          </cell>
          <cell r="W29">
            <v>0</v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>
            <v>0</v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>
            <v>0</v>
          </cell>
          <cell r="U31">
            <v>1.1856</v>
          </cell>
          <cell r="V31">
            <v>6.4102564102563875E-3</v>
          </cell>
          <cell r="W31">
            <v>0</v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>
            <v>0</v>
          </cell>
          <cell r="U32">
            <v>1.1856</v>
          </cell>
          <cell r="V32">
            <v>1.3157894736842257E-2</v>
          </cell>
          <cell r="W32">
            <v>0</v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>
            <v>0</v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>
            <v>0</v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>
            <v>0</v>
          </cell>
          <cell r="U35">
            <v>1.9832000000000001</v>
          </cell>
          <cell r="V35">
            <v>4.1145623235175455E-2</v>
          </cell>
          <cell r="W35">
            <v>0</v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>
            <v>0</v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>
            <v>0</v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>
            <v>0</v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>
            <v>0</v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>
            <v>0</v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>
            <v>0</v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>
            <v>0</v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>
            <v>0</v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>
            <v>0</v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>
            <v>0</v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>
            <v>0</v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>
            <v>0</v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>
            <v>0</v>
          </cell>
          <cell r="F43">
            <v>1.9222999999999999</v>
          </cell>
          <cell r="G43">
            <v>1.5970452062633367E-2</v>
          </cell>
          <cell r="H43">
            <v>0</v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>
            <v>0</v>
          </cell>
          <cell r="S43">
            <v>1</v>
          </cell>
          <cell r="U43">
            <v>1.9158999999999999</v>
          </cell>
          <cell r="V43">
            <v>1.9364267446108974E-2</v>
          </cell>
          <cell r="W43">
            <v>0</v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>
            <v>0</v>
          </cell>
          <cell r="F44">
            <v>1.9222999999999999</v>
          </cell>
          <cell r="G44">
            <v>2.0808406596284357E-4</v>
          </cell>
          <cell r="H44">
            <v>0</v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>
            <v>0</v>
          </cell>
          <cell r="S44">
            <v>1</v>
          </cell>
          <cell r="U44">
            <v>1.9158999999999999</v>
          </cell>
          <cell r="V44">
            <v>3.549245785270605E-3</v>
          </cell>
          <cell r="W44">
            <v>0</v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>
            <v>0</v>
          </cell>
          <cell r="F46">
            <v>1.7889999999999999</v>
          </cell>
          <cell r="G46">
            <v>7.4902179988820539E-3</v>
          </cell>
          <cell r="H46">
            <v>0</v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>
            <v>0</v>
          </cell>
          <cell r="S46">
            <v>1</v>
          </cell>
          <cell r="U46">
            <v>1.7889999999999999</v>
          </cell>
          <cell r="V46">
            <v>7.4902179988820539E-3</v>
          </cell>
          <cell r="W46">
            <v>0</v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>
            <v>0</v>
          </cell>
          <cell r="F47">
            <v>1.7889999999999999</v>
          </cell>
          <cell r="G47">
            <v>-1.1458915595304653E-2</v>
          </cell>
          <cell r="H47">
            <v>0</v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>
            <v>0</v>
          </cell>
          <cell r="S47">
            <v>1</v>
          </cell>
          <cell r="U47">
            <v>1.7889999999999999</v>
          </cell>
          <cell r="V47">
            <v>-1.1458915595304653E-2</v>
          </cell>
          <cell r="W47">
            <v>0</v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>
            <v>0</v>
          </cell>
          <cell r="F48">
            <v>1.7889999999999999</v>
          </cell>
          <cell r="G48">
            <v>-2.3309111235326863E-2</v>
          </cell>
          <cell r="H48">
            <v>0</v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>
            <v>0</v>
          </cell>
          <cell r="S48">
            <v>1</v>
          </cell>
          <cell r="U48">
            <v>1.7889999999999999</v>
          </cell>
          <cell r="V48">
            <v>-2.3309111235326863E-2</v>
          </cell>
          <cell r="W48">
            <v>0</v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>
            <v>0</v>
          </cell>
          <cell r="F49">
            <v>1.7889999999999999</v>
          </cell>
          <cell r="G49">
            <v>9.8937954164337594E-3</v>
          </cell>
          <cell r="H49">
            <v>0</v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>
            <v>0</v>
          </cell>
          <cell r="S49">
            <v>1</v>
          </cell>
          <cell r="U49">
            <v>1.7889999999999999</v>
          </cell>
          <cell r="V49">
            <v>9.8937954164337594E-3</v>
          </cell>
          <cell r="W49">
            <v>0</v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>
            <v>0</v>
          </cell>
          <cell r="F50">
            <v>1.7889999999999999</v>
          </cell>
          <cell r="G50">
            <v>2.1017328116266221E-2</v>
          </cell>
          <cell r="H50">
            <v>0</v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>
            <v>0</v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>
            <v>0</v>
          </cell>
          <cell r="F51">
            <v>1.7889999999999999</v>
          </cell>
          <cell r="G51">
            <v>6.1486864169928435E-3</v>
          </cell>
          <cell r="H51">
            <v>0</v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>
            <v>0</v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>
            <v>0</v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>
            <v>0</v>
          </cell>
          <cell r="F52">
            <v>1.7889999999999999</v>
          </cell>
          <cell r="G52">
            <v>-7.937395192845198E-3</v>
          </cell>
          <cell r="H52">
            <v>0</v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>
            <v>0</v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>
            <v>0</v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>
            <v>0</v>
          </cell>
          <cell r="F53">
            <v>1.7889999999999999</v>
          </cell>
          <cell r="G53">
            <v>1.9228619340413644E-2</v>
          </cell>
          <cell r="H53">
            <v>0</v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>
            <v>0</v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>
            <v>0</v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>
            <v>0</v>
          </cell>
          <cell r="F54">
            <v>1.7889999999999999</v>
          </cell>
          <cell r="G54">
            <v>3.0575740637227566E-2</v>
          </cell>
          <cell r="H54">
            <v>0</v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>
            <v>0</v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>
            <v>0</v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>
            <v>0</v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>
            <v>0</v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>
            <v>0</v>
          </cell>
          <cell r="F56">
            <v>1.909</v>
          </cell>
          <cell r="G56">
            <v>2.6506024096385472E-2</v>
          </cell>
          <cell r="H56">
            <v>0</v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>
            <v>0</v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>
            <v>0</v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>
            <v>0</v>
          </cell>
          <cell r="S57">
            <v>1.0728128763823497</v>
          </cell>
          <cell r="U57">
            <v>1.909</v>
          </cell>
          <cell r="V57">
            <v>2.4305919329491887E-2</v>
          </cell>
          <cell r="W57">
            <v>0</v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>
            <v>0</v>
          </cell>
          <cell r="F58">
            <v>1.909</v>
          </cell>
          <cell r="G58">
            <v>3.2530120481927716E-2</v>
          </cell>
          <cell r="H58">
            <v>0</v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>
            <v>0</v>
          </cell>
          <cell r="S58">
            <v>1.0728128763823497</v>
          </cell>
          <cell r="U58">
            <v>1.909</v>
          </cell>
          <cell r="V58">
            <v>3.2530120481927716E-2</v>
          </cell>
          <cell r="W58">
            <v>0</v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>
            <v>0</v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>
            <v>0</v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>
            <v>0</v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>
            <v>0</v>
          </cell>
          <cell r="F61">
            <v>2.1616</v>
          </cell>
          <cell r="G61">
            <v>1.0686528497409364E-2</v>
          </cell>
          <cell r="H61">
            <v>0</v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>
            <v>0</v>
          </cell>
          <cell r="S61">
            <v>1.1030822616860583</v>
          </cell>
          <cell r="U61">
            <v>2.1616</v>
          </cell>
          <cell r="V61">
            <v>1.0686528497409364E-2</v>
          </cell>
          <cell r="W61">
            <v>0</v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>
            <v>0</v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>
            <v>0</v>
          </cell>
          <cell r="F63">
            <v>2.36</v>
          </cell>
          <cell r="G63">
            <v>-2.3347457627118651E-2</v>
          </cell>
          <cell r="H63">
            <v>0</v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>
            <v>0</v>
          </cell>
          <cell r="S63">
            <v>1.0917838638045891</v>
          </cell>
          <cell r="U63">
            <v>2.36</v>
          </cell>
          <cell r="V63">
            <v>-2.3347457627118651E-2</v>
          </cell>
          <cell r="W63">
            <v>0</v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>
            <v>0</v>
          </cell>
          <cell r="F64">
            <v>2.36</v>
          </cell>
          <cell r="G64">
            <v>3.0211864406779698E-2</v>
          </cell>
          <cell r="H64">
            <v>0</v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>
            <v>0</v>
          </cell>
          <cell r="S64">
            <v>1.0917838638045891</v>
          </cell>
          <cell r="U64">
            <v>2.36</v>
          </cell>
          <cell r="V64">
            <v>3.0211864406779698E-2</v>
          </cell>
          <cell r="W64">
            <v>0</v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>
            <v>0</v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>
            <v>0</v>
          </cell>
          <cell r="F66">
            <v>2.5516999999999999</v>
          </cell>
          <cell r="G66">
            <v>4.6870713641885775E-2</v>
          </cell>
          <cell r="H66">
            <v>0</v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>
            <v>0</v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>
            <v>0</v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>
            <v>0</v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>
            <v>0</v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>
            <v>0</v>
          </cell>
          <cell r="F70">
            <v>2.3203999999999998</v>
          </cell>
          <cell r="G70">
            <v>4.2191001551456608E-2</v>
          </cell>
          <cell r="H70">
            <v>0</v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>
            <v>0</v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>
            <v>0</v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>
            <v>0</v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>
            <v>0</v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>
            <v>0</v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>
            <v>0</v>
          </cell>
          <cell r="F72">
            <v>2.3481999999999998</v>
          </cell>
          <cell r="G72">
            <v>-1.0476109360361141E-2</v>
          </cell>
          <cell r="H72">
            <v>0</v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>
            <v>0</v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>
            <v>0</v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>
            <v>0</v>
          </cell>
          <cell r="F73">
            <v>2.3481999999999998</v>
          </cell>
          <cell r="G73">
            <v>1.8311898475429356E-3</v>
          </cell>
          <cell r="H73">
            <v>0</v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>
            <v>0</v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>
            <v>0</v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>
            <v>0</v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>
            <v>0</v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>
            <v>0</v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>
            <v>0</v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>
            <v>0</v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>
            <v>0</v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>
            <v>0</v>
          </cell>
          <cell r="F80">
            <v>3.645</v>
          </cell>
          <cell r="G80">
            <v>-2.3319615912208436E-3</v>
          </cell>
          <cell r="H80">
            <v>0</v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>
            <v>0</v>
          </cell>
          <cell r="S80">
            <v>0.9358391743048603</v>
          </cell>
          <cell r="U80">
            <v>3.645</v>
          </cell>
          <cell r="V80">
            <v>-2.3319615912208436E-3</v>
          </cell>
          <cell r="W80">
            <v>0</v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>
            <v>0</v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>
            <v>0</v>
          </cell>
          <cell r="S81">
            <v>0.9358391743048603</v>
          </cell>
          <cell r="U81">
            <v>3.645</v>
          </cell>
          <cell r="V81">
            <v>-3.0644718792866898E-2</v>
          </cell>
          <cell r="W81">
            <v>0</v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>
            <v>0</v>
          </cell>
          <cell r="F82">
            <v>3.645</v>
          </cell>
          <cell r="G82">
            <v>-3.2702331961591224E-2</v>
          </cell>
          <cell r="H82">
            <v>0</v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>
            <v>0</v>
          </cell>
          <cell r="S82">
            <v>0.9358391743048603</v>
          </cell>
          <cell r="U82">
            <v>3.645</v>
          </cell>
          <cell r="V82">
            <v>-3.2702331961591224E-2</v>
          </cell>
          <cell r="W82">
            <v>0</v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>
            <v>0</v>
          </cell>
          <cell r="F83">
            <v>3.645</v>
          </cell>
          <cell r="G83">
            <v>-2.2661179698216793E-2</v>
          </cell>
          <cell r="H83">
            <v>0</v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>
            <v>0</v>
          </cell>
          <cell r="S83">
            <v>0.9358391743048603</v>
          </cell>
          <cell r="U83">
            <v>3.645</v>
          </cell>
          <cell r="V83">
            <v>-2.2661179698216793E-2</v>
          </cell>
          <cell r="W83">
            <v>0</v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>
            <v>0</v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>
            <v>0</v>
          </cell>
          <cell r="F86">
            <v>2.8898000000000001</v>
          </cell>
          <cell r="G86">
            <v>9.0317669042840887E-3</v>
          </cell>
          <cell r="H86">
            <v>0</v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>
            <v>0</v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>
            <v>0</v>
          </cell>
          <cell r="F87">
            <v>2.8898000000000001</v>
          </cell>
          <cell r="G87">
            <v>4.425492934238795E-2</v>
          </cell>
          <cell r="H87">
            <v>0</v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>
            <v>0</v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>
            <v>0</v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>
            <v>0</v>
          </cell>
          <cell r="F88">
            <v>2.8898000000000001</v>
          </cell>
          <cell r="G88">
            <v>3.8134126929199264E-2</v>
          </cell>
          <cell r="H88">
            <v>0</v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>
            <v>0</v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>
            <v>0</v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>
            <v>0</v>
          </cell>
          <cell r="F89">
            <v>2.8898000000000001</v>
          </cell>
          <cell r="G89">
            <v>3.8134126929199264E-2</v>
          </cell>
          <cell r="H89">
            <v>0</v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>
            <v>0</v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>
            <v>0</v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>
            <v>0</v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>
            <v>0</v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>
            <v>0</v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>
            <v>0</v>
          </cell>
          <cell r="F91">
            <v>2.8898000000000001</v>
          </cell>
          <cell r="G91">
            <v>3.8134126929199264E-2</v>
          </cell>
          <cell r="H91">
            <v>0</v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>
            <v>0</v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>
            <v>0</v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>
            <v>0</v>
          </cell>
          <cell r="F92">
            <v>2.8898000000000001</v>
          </cell>
          <cell r="G92">
            <v>3.8134126929199264E-2</v>
          </cell>
          <cell r="H92">
            <v>0</v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>
            <v>0</v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>
            <v>0</v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>
            <v>0</v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>
            <v>0</v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>
            <v>0</v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>
            <v>0</v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>
            <v>0</v>
          </cell>
          <cell r="F95">
            <v>3.2231000000000001</v>
          </cell>
          <cell r="G95">
            <v>7.2069999999999634E-3</v>
          </cell>
          <cell r="H95">
            <v>0</v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>
            <v>0</v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>
            <v>0</v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>
            <v>0</v>
          </cell>
          <cell r="F96">
            <v>3.2231000000000001</v>
          </cell>
          <cell r="G96">
            <v>1.4465940848999992E-2</v>
          </cell>
          <cell r="H96">
            <v>0</v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>
            <v>0</v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>
            <v>0</v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>
            <v>0</v>
          </cell>
          <cell r="F97">
            <v>3.2231000000000001</v>
          </cell>
          <cell r="G97">
            <v>2.177719688469848E-2</v>
          </cell>
          <cell r="H97">
            <v>0</v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>
            <v>0</v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>
            <v>0</v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>
            <v>0</v>
          </cell>
          <cell r="F98">
            <v>3.2231000000000001</v>
          </cell>
          <cell r="G98">
            <v>2.914114514264643E-2</v>
          </cell>
          <cell r="H98">
            <v>0</v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>
            <v>0</v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>
            <v>0</v>
          </cell>
          <cell r="F99">
            <v>3.2231000000000001</v>
          </cell>
          <cell r="G99">
            <v>3.6558165375689455E-2</v>
          </cell>
          <cell r="H99">
            <v>0</v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>
            <v>0</v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>
            <v>0</v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>
            <v>0</v>
          </cell>
          <cell r="F100">
            <v>3.2231000000000001</v>
          </cell>
          <cell r="G100">
            <v>4.4028640073552117E-2</v>
          </cell>
          <cell r="H100">
            <v>0</v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>
            <v>0</v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>
            <v>0</v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>
            <v>0</v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>
            <v>0</v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>
            <v>0</v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>
            <v>0</v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>
            <v>0</v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>
            <v>0</v>
          </cell>
          <cell r="F103">
            <v>3.3892603275927464</v>
          </cell>
          <cell r="G103">
            <v>1.4465940848999992E-2</v>
          </cell>
          <cell r="H103">
            <v>0</v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>
            <v>0</v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>
            <v>0</v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>
            <v>0</v>
          </cell>
          <cell r="F104">
            <v>3.3892603275927464</v>
          </cell>
          <cell r="G104">
            <v>2.1777196884698702E-2</v>
          </cell>
          <cell r="H104">
            <v>0</v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>
            <v>0</v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>
            <v>0</v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>
            <v>0</v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>
            <v>0</v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>
            <v>0</v>
          </cell>
          <cell r="F106">
            <v>3.3892603275927464</v>
          </cell>
          <cell r="G106">
            <v>3.4959909177283199E-2</v>
          </cell>
          <cell r="H106">
            <v>0</v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>
            <v>0</v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>
            <v>0</v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>
            <v>0</v>
          </cell>
          <cell r="F107">
            <v>3.3892603275927464</v>
          </cell>
          <cell r="G107">
            <v>4.0811572503771654E-2</v>
          </cell>
          <cell r="H107">
            <v>0</v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>
            <v>0</v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>
            <v>0</v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>
            <v>0</v>
          </cell>
          <cell r="F108">
            <v>3.3892603275927464</v>
          </cell>
          <cell r="G108">
            <v>4.6696321134708008E-2</v>
          </cell>
          <cell r="H108">
            <v>0</v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>
            <v>0</v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>
            <v>0</v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>
            <v>0</v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>
            <v>0</v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>
            <v>0</v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>
            <v>0</v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>
            <v>0</v>
          </cell>
          <cell r="F111">
            <v>3.5675840300512722</v>
          </cell>
          <cell r="G111">
            <v>1.1339967715999988E-2</v>
          </cell>
          <cell r="H111">
            <v>0</v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>
            <v>0</v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>
            <v>0</v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>
            <v>0</v>
          </cell>
          <cell r="F112">
            <v>3.5675840300512722</v>
          </cell>
          <cell r="G112">
            <v>1.7058083893466414E-2</v>
          </cell>
          <cell r="H112">
            <v>0</v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>
            <v>0</v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>
            <v>0</v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>
            <v>0</v>
          </cell>
          <cell r="F113">
            <v>3.5675840300512722</v>
          </cell>
          <cell r="G113">
            <v>2.2808530299800012E-2</v>
          </cell>
          <cell r="H113">
            <v>0</v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>
            <v>0</v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>
            <v>0</v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>
            <v>0</v>
          </cell>
          <cell r="F114">
            <v>3.5675840300512722</v>
          </cell>
          <cell r="G114">
            <v>2.859148973011516E-2</v>
          </cell>
          <cell r="H114">
            <v>0</v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>
            <v>0</v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>
            <v>0</v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>
            <v>0</v>
          </cell>
          <cell r="F115">
            <v>3.5675840300512722</v>
          </cell>
          <cell r="G115">
            <v>3.4407146013049283E-2</v>
          </cell>
          <cell r="H115">
            <v>0</v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>
            <v>0</v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>
            <v>0</v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>
            <v>0</v>
          </cell>
          <cell r="F116">
            <v>3.5675840300512722</v>
          </cell>
          <cell r="G116">
            <v>4.0255684016607063E-2</v>
          </cell>
          <cell r="H116">
            <v>0</v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>
            <v>0</v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>
            <v>0</v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>
            <v>0</v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>
            <v>0</v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>
            <v>0</v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>
            <v>0</v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>
            <v>0</v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>
            <v>0</v>
          </cell>
          <cell r="F119">
            <v>3.7489775099060134</v>
          </cell>
          <cell r="G119">
            <v>4.4999999999999485E-3</v>
          </cell>
          <cell r="H119">
            <v>0</v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>
            <v>0</v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>
            <v>0</v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>
            <v>0</v>
          </cell>
          <cell r="F120">
            <v>3.7489775099060134</v>
          </cell>
          <cell r="G120">
            <v>9.0202499999998409E-3</v>
          </cell>
          <cell r="H120">
            <v>0</v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>
            <v>0</v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>
            <v>0</v>
          </cell>
          <cell r="F121">
            <v>3.7489775099060134</v>
          </cell>
          <cell r="G121">
            <v>1.3560841124999889E-2</v>
          </cell>
          <cell r="H121">
            <v>0</v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>
            <v>0</v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>
            <v>0</v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>
            <v>0</v>
          </cell>
          <cell r="F122">
            <v>3.7489775099060134</v>
          </cell>
          <cell r="G122">
            <v>1.8121864910062291E-2</v>
          </cell>
          <cell r="H122">
            <v>0</v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>
            <v>0</v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>
            <v>0</v>
          </cell>
          <cell r="F123">
            <v>3.7489775099060134</v>
          </cell>
          <cell r="G123">
            <v>2.2703413302157527E-2</v>
          </cell>
          <cell r="H123">
            <v>0</v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>
            <v>0</v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>
            <v>0</v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>
            <v>0</v>
          </cell>
          <cell r="F124">
            <v>3.7489775099060134</v>
          </cell>
          <cell r="G124">
            <v>2.7305578662017105E-2</v>
          </cell>
          <cell r="H124">
            <v>0</v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>
            <v>0</v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>
            <v>0</v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>
            <v>0</v>
          </cell>
          <cell r="F125">
            <v>3.7489775099060134</v>
          </cell>
          <cell r="G125">
            <v>3.1928453765996068E-2</v>
          </cell>
          <cell r="H125">
            <v>0</v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>
            <v>0</v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>
            <v>0</v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>
            <v>0</v>
          </cell>
          <cell r="F126">
            <v>3.7489775099060134</v>
          </cell>
          <cell r="G126">
            <v>3.6572131807943054E-2</v>
          </cell>
          <cell r="H126">
            <v>0</v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>
            <v>0</v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>
            <v>0</v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>
            <v>0</v>
          </cell>
          <cell r="F127">
            <v>3.7489775099060134</v>
          </cell>
          <cell r="G127">
            <v>4.1236706401078793E-2</v>
          </cell>
          <cell r="H127">
            <v>0</v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>
            <v>0</v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>
            <v>0</v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>
            <v>0</v>
          </cell>
          <cell r="F128">
            <v>3.7489775099060134</v>
          </cell>
          <cell r="G128">
            <v>4.5922271579883489E-2</v>
          </cell>
          <cell r="H128">
            <v>0</v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>
            <v>0</v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>
            <v>0</v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>
            <v>0</v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>
            <v>0</v>
          </cell>
          <cell r="F130">
            <v>3.9387841990924755</v>
          </cell>
          <cell r="G130">
            <v>3.3000000000000806E-3</v>
          </cell>
          <cell r="H130">
            <v>0</v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>
            <v>0</v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>
            <v>0</v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>
            <v>0</v>
          </cell>
          <cell r="F131">
            <v>3.9387841990924755</v>
          </cell>
          <cell r="G131">
            <v>6.6108900000001469E-3</v>
          </cell>
          <cell r="H131">
            <v>0</v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>
            <v>0</v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>
            <v>0</v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>
            <v>0</v>
          </cell>
          <cell r="F132">
            <v>3.9387841990924755</v>
          </cell>
          <cell r="G132">
            <v>9.9327059370002413E-3</v>
          </cell>
          <cell r="H132">
            <v>0</v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>
            <v>0</v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>
            <v>0</v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>
            <v>0</v>
          </cell>
          <cell r="F133">
            <v>3.9387841990924755</v>
          </cell>
          <cell r="G133">
            <v>1.3265483866592431E-2</v>
          </cell>
          <cell r="H133">
            <v>0</v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>
            <v>0</v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>
            <v>0</v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>
            <v>0</v>
          </cell>
          <cell r="F134">
            <v>3.9387841990924755</v>
          </cell>
          <cell r="G134">
            <v>1.6609259963352274E-2</v>
          </cell>
          <cell r="H134">
            <v>0</v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>
            <v>0</v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>
            <v>0</v>
          </cell>
          <cell r="F135">
            <v>3.9387841990924755</v>
          </cell>
          <cell r="G135">
            <v>1.9964070521231392E-2</v>
          </cell>
          <cell r="H135">
            <v>0</v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>
            <v>0</v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>
            <v>0</v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>
            <v>0</v>
          </cell>
          <cell r="F136">
            <v>3.9387841990924755</v>
          </cell>
          <cell r="G136">
            <v>2.33299519539516E-2</v>
          </cell>
          <cell r="H136">
            <v>0</v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>
            <v>0</v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>
            <v>0</v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>
            <v>0</v>
          </cell>
          <cell r="F137">
            <v>3.9387841990924755</v>
          </cell>
          <cell r="G137">
            <v>2.6706940795399703E-2</v>
          </cell>
          <cell r="H137">
            <v>0</v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>
            <v>0</v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>
            <v>0</v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>
            <v>0</v>
          </cell>
          <cell r="F138">
            <v>3.9387841990924755</v>
          </cell>
          <cell r="G138">
            <v>3.0095073700024733E-2</v>
          </cell>
          <cell r="H138">
            <v>0</v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>
            <v>0</v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>
            <v>0</v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>
            <v>0</v>
          </cell>
          <cell r="F139">
            <v>3.9387841990924755</v>
          </cell>
          <cell r="G139">
            <v>3.3494387443234963E-2</v>
          </cell>
          <cell r="H139">
            <v>0</v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>
            <v>0</v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>
            <v>0</v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>
            <v>0</v>
          </cell>
          <cell r="F140">
            <v>3.9387841990924755</v>
          </cell>
          <cell r="G140">
            <v>3.6904918921797591E-2</v>
          </cell>
          <cell r="H140">
            <v>0</v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>
            <v>0</v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>
            <v>0</v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>
            <v>0</v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>
            <v>0</v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>
            <v>0</v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>
            <v>0</v>
          </cell>
          <cell r="F142">
            <v>3.9387841990924755</v>
          </cell>
          <cell r="G142">
            <v>4.3759783281248632E-2</v>
          </cell>
          <cell r="H142">
            <v>0</v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>
            <v>0</v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>
            <v>0</v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>
            <v>0</v>
          </cell>
          <cell r="F143">
            <v>3.9387841990924755</v>
          </cell>
          <cell r="G143">
            <v>4.7204190566076942E-2</v>
          </cell>
          <cell r="H143">
            <v>0</v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>
            <v>0</v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>
            <v>0</v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>
            <v>0</v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>
            <v>0</v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>
            <v>0</v>
          </cell>
          <cell r="F145">
            <v>4.1383228663778722</v>
          </cell>
          <cell r="G145">
            <v>3.3000000000000806E-3</v>
          </cell>
          <cell r="H145">
            <v>0</v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>
            <v>0</v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>
            <v>0</v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>
            <v>0</v>
          </cell>
          <cell r="F146">
            <v>4.1383228663778722</v>
          </cell>
          <cell r="G146">
            <v>6.6108900000001469E-3</v>
          </cell>
          <cell r="H146">
            <v>0</v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>
            <v>0</v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>
            <v>0</v>
          </cell>
          <cell r="F147">
            <v>4.1383228663778722</v>
          </cell>
          <cell r="G147">
            <v>9.9327059370002413E-3</v>
          </cell>
          <cell r="H147">
            <v>0</v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>
            <v>0</v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>
            <v>0</v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>
            <v>0</v>
          </cell>
          <cell r="F148">
            <v>4.1383228663778722</v>
          </cell>
          <cell r="G148">
            <v>1.3265483866592431E-2</v>
          </cell>
          <cell r="H148">
            <v>0</v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>
            <v>0</v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>
            <v>0</v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>
            <v>0</v>
          </cell>
          <cell r="F149">
            <v>4.1383228663778722</v>
          </cell>
          <cell r="G149">
            <v>1.6609259963352274E-2</v>
          </cell>
          <cell r="H149">
            <v>0</v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>
            <v>0</v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>
            <v>0</v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>
            <v>0</v>
          </cell>
          <cell r="F150">
            <v>4.1383228663778722</v>
          </cell>
          <cell r="G150">
            <v>1.9964070521231614E-2</v>
          </cell>
          <cell r="H150">
            <v>0</v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>
            <v>0</v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>
            <v>0</v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>
            <v>0</v>
          </cell>
          <cell r="F151">
            <v>4.1383228663778722</v>
          </cell>
          <cell r="G151">
            <v>2.33299519539516E-2</v>
          </cell>
          <cell r="H151">
            <v>0</v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>
            <v>0</v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>
            <v>0</v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>
            <v>0</v>
          </cell>
          <cell r="F152">
            <v>4.1383228663778722</v>
          </cell>
          <cell r="G152">
            <v>2.6706940795399703E-2</v>
          </cell>
          <cell r="H152">
            <v>0</v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>
            <v>0</v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>
            <v>0</v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>
            <v>0</v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>
            <v>0</v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>
            <v>0</v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>
            <v>0</v>
          </cell>
          <cell r="F154">
            <v>4.1383228663778722</v>
          </cell>
          <cell r="G154">
            <v>3.3494387443234963E-2</v>
          </cell>
          <cell r="H154">
            <v>0</v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>
            <v>0</v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>
            <v>0</v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>
            <v>0</v>
          </cell>
          <cell r="F155">
            <v>4.1383228663778722</v>
          </cell>
          <cell r="G155">
            <v>3.6904918921797591E-2</v>
          </cell>
          <cell r="H155">
            <v>0</v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>
            <v>0</v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>
            <v>0</v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>
            <v>0</v>
          </cell>
          <cell r="F156">
            <v>4.1383228663778722</v>
          </cell>
          <cell r="G156">
            <v>4.032670515423975E-2</v>
          </cell>
          <cell r="H156">
            <v>0</v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>
            <v>0</v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>
            <v>0</v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>
            <v>0</v>
          </cell>
          <cell r="F157">
            <v>4.1383228663778722</v>
          </cell>
          <cell r="G157">
            <v>4.3759783281248854E-2</v>
          </cell>
          <cell r="H157">
            <v>0</v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>
            <v>0</v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>
            <v>0</v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>
            <v>0</v>
          </cell>
          <cell r="F158">
            <v>4.1383228663778722</v>
          </cell>
          <cell r="G158">
            <v>4.7204190566076942E-2</v>
          </cell>
          <cell r="H158">
            <v>0</v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>
            <v>0</v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>
            <v>0</v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>
            <v>0</v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>
            <v>0</v>
          </cell>
          <cell r="F160">
            <v>4.3479701554433623</v>
          </cell>
          <cell r="G160">
            <v>3.3000000000000806E-3</v>
          </cell>
          <cell r="H160">
            <v>0</v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>
            <v>0</v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>
            <v>0</v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>
            <v>0</v>
          </cell>
          <cell r="F161">
            <v>4.3479701554433623</v>
          </cell>
          <cell r="G161">
            <v>6.6108900000001469E-3</v>
          </cell>
          <cell r="H161">
            <v>0</v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>
            <v>0</v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>
            <v>0</v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>
            <v>0</v>
          </cell>
          <cell r="F162">
            <v>4.3479701554433623</v>
          </cell>
          <cell r="G162">
            <v>9.9327059370000192E-3</v>
          </cell>
          <cell r="H162">
            <v>0</v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>
            <v>0</v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>
            <v>0</v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>
            <v>0</v>
          </cell>
          <cell r="F163">
            <v>4.3479701554433623</v>
          </cell>
          <cell r="G163">
            <v>1.3265483866592209E-2</v>
          </cell>
          <cell r="H163">
            <v>0</v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>
            <v>0</v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>
            <v>0</v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>
            <v>0</v>
          </cell>
          <cell r="F164">
            <v>4.3479701554433623</v>
          </cell>
          <cell r="G164">
            <v>1.6609259963352052E-2</v>
          </cell>
          <cell r="H164">
            <v>0</v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>
            <v>0</v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>
            <v>0</v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>
            <v>0</v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>
            <v>0</v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>
            <v>0</v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>
            <v>0</v>
          </cell>
          <cell r="F166">
            <v>4.3479701554433623</v>
          </cell>
          <cell r="G166">
            <v>2.3329951953951378E-2</v>
          </cell>
          <cell r="H166">
            <v>0</v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>
            <v>0</v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>
            <v>0</v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>
            <v>0</v>
          </cell>
          <cell r="F167">
            <v>4.3479701554433623</v>
          </cell>
          <cell r="G167">
            <v>2.6706940795399481E-2</v>
          </cell>
          <cell r="H167">
            <v>0</v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>
            <v>0</v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>
            <v>0</v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>
            <v>0</v>
          </cell>
          <cell r="F168">
            <v>4.3479701554433623</v>
          </cell>
          <cell r="G168">
            <v>3.0095073700024511E-2</v>
          </cell>
          <cell r="H168">
            <v>0</v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>
            <v>0</v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>
            <v>0</v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>
            <v>0</v>
          </cell>
          <cell r="F169">
            <v>4.3479701554433623</v>
          </cell>
          <cell r="G169">
            <v>3.3494387443234741E-2</v>
          </cell>
          <cell r="H169">
            <v>0</v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>
            <v>0</v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>
            <v>0</v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>
            <v>0</v>
          </cell>
          <cell r="F170">
            <v>4.3479701554433623</v>
          </cell>
          <cell r="G170">
            <v>3.6904918921797369E-2</v>
          </cell>
          <cell r="H170">
            <v>0</v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>
            <v>0</v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>
            <v>0</v>
          </cell>
          <cell r="F171">
            <v>4.3479701554433623</v>
          </cell>
          <cell r="G171">
            <v>4.0326705154239528E-2</v>
          </cell>
          <cell r="H171">
            <v>0</v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>
            <v>0</v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>
            <v>0</v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>
            <v>0</v>
          </cell>
          <cell r="F172">
            <v>4.3479701554433623</v>
          </cell>
          <cell r="G172">
            <v>4.375978328124841E-2</v>
          </cell>
          <cell r="H172">
            <v>0</v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>
            <v>0</v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>
            <v>0</v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>
            <v>0</v>
          </cell>
          <cell r="F173">
            <v>4.3479701554433623</v>
          </cell>
          <cell r="G173">
            <v>4.720419056607672E-2</v>
          </cell>
          <cell r="H173">
            <v>0</v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>
            <v>0</v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>
            <v>0</v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>
            <v>0</v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>
            <v>0</v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>
            <v>0</v>
          </cell>
          <cell r="F175">
            <v>4.5682381687084055</v>
          </cell>
          <cell r="G175">
            <v>3.3000000000000806E-3</v>
          </cell>
          <cell r="H175">
            <v>0</v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>
            <v>0</v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>
            <v>0</v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>
            <v>0</v>
          </cell>
          <cell r="F176">
            <v>4.5682381687084055</v>
          </cell>
          <cell r="G176">
            <v>6.6108900000001469E-3</v>
          </cell>
          <cell r="H176">
            <v>0</v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>
            <v>0</v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>
            <v>0</v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>
            <v>0</v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>
            <v>0</v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>
            <v>0</v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>
            <v>0</v>
          </cell>
          <cell r="F178">
            <v>4.5682381687084055</v>
          </cell>
          <cell r="G178">
            <v>1.3265483866592431E-2</v>
          </cell>
          <cell r="H178">
            <v>0</v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>
            <v>0</v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>
            <v>0</v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>
            <v>0</v>
          </cell>
          <cell r="F179">
            <v>4.5682381687084055</v>
          </cell>
          <cell r="G179">
            <v>1.6609259963352274E-2</v>
          </cell>
          <cell r="H179">
            <v>0</v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>
            <v>0</v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>
            <v>0</v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>
            <v>0</v>
          </cell>
          <cell r="F180">
            <v>4.5682381687084055</v>
          </cell>
          <cell r="G180">
            <v>1.9964070521231392E-2</v>
          </cell>
          <cell r="H180">
            <v>0</v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>
            <v>0</v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>
            <v>0</v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>
            <v>0</v>
          </cell>
          <cell r="F181">
            <v>4.5682381687084055</v>
          </cell>
          <cell r="G181">
            <v>2.33299519539516E-2</v>
          </cell>
          <cell r="H181">
            <v>0</v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>
            <v>0</v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>
            <v>0</v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>
            <v>0</v>
          </cell>
          <cell r="F182">
            <v>4.5682381687084055</v>
          </cell>
          <cell r="G182">
            <v>2.6706940795399703E-2</v>
          </cell>
          <cell r="H182">
            <v>0</v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>
            <v>0</v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>
            <v>0</v>
          </cell>
          <cell r="F183">
            <v>4.5682381687084055</v>
          </cell>
          <cell r="G183">
            <v>3.0095073700024733E-2</v>
          </cell>
          <cell r="H183">
            <v>0</v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>
            <v>0</v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>
            <v>0</v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>
            <v>0</v>
          </cell>
          <cell r="F184">
            <v>4.5682381687084055</v>
          </cell>
          <cell r="G184">
            <v>3.3494387443234741E-2</v>
          </cell>
          <cell r="H184">
            <v>0</v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>
            <v>0</v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>
            <v>0</v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>
            <v>0</v>
          </cell>
          <cell r="F185">
            <v>4.5682381687084055</v>
          </cell>
          <cell r="G185">
            <v>3.6904918921797591E-2</v>
          </cell>
          <cell r="H185">
            <v>0</v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>
            <v>0</v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>
            <v>0</v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>
            <v>0</v>
          </cell>
          <cell r="F186">
            <v>4.5682381687084055</v>
          </cell>
          <cell r="G186">
            <v>4.0326705154239528E-2</v>
          </cell>
          <cell r="H186">
            <v>0</v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>
            <v>0</v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>
            <v>0</v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>
            <v>0</v>
          </cell>
          <cell r="F187">
            <v>4.5682381687084055</v>
          </cell>
          <cell r="G187">
            <v>4.3759783281248632E-2</v>
          </cell>
          <cell r="H187">
            <v>0</v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>
            <v>0</v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>
            <v>0</v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>
            <v>0</v>
          </cell>
          <cell r="F188">
            <v>4.5682381687084055</v>
          </cell>
          <cell r="G188">
            <v>4.7204190566076942E-2</v>
          </cell>
          <cell r="H188">
            <v>0</v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>
            <v>0</v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>
            <v>0</v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>
            <v>0</v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>
            <v>0</v>
          </cell>
          <cell r="F190">
            <v>4.7996649516828018</v>
          </cell>
          <cell r="G190">
            <v>3.3000000000000806E-3</v>
          </cell>
          <cell r="H190">
            <v>0</v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>
            <v>0</v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>
            <v>0</v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>
            <v>0</v>
          </cell>
          <cell r="F191">
            <v>4.7996649516828018</v>
          </cell>
          <cell r="G191">
            <v>6.610890000000369E-3</v>
          </cell>
          <cell r="H191">
            <v>0</v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>
            <v>0</v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>
            <v>0</v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>
            <v>0</v>
          </cell>
          <cell r="F192">
            <v>4.7996649516828018</v>
          </cell>
          <cell r="G192">
            <v>9.9327059370002413E-3</v>
          </cell>
          <cell r="H192">
            <v>0</v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>
            <v>0</v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>
            <v>0</v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>
            <v>0</v>
          </cell>
          <cell r="F193">
            <v>4.7996649516828018</v>
          </cell>
          <cell r="G193">
            <v>1.3265483866592431E-2</v>
          </cell>
          <cell r="H193">
            <v>0</v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>
            <v>0</v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>
            <v>0</v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>
            <v>0</v>
          </cell>
          <cell r="F194">
            <v>4.7996649516828018</v>
          </cell>
          <cell r="G194">
            <v>1.6609259963352274E-2</v>
          </cell>
          <cell r="H194">
            <v>0</v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>
            <v>0</v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>
            <v>0</v>
          </cell>
          <cell r="F195">
            <v>4.7996649516828018</v>
          </cell>
          <cell r="G195">
            <v>1.9964070521231392E-2</v>
          </cell>
          <cell r="H195">
            <v>0</v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>
            <v>0</v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>
            <v>0</v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>
            <v>0</v>
          </cell>
          <cell r="F196">
            <v>4.7996649516828018</v>
          </cell>
          <cell r="G196">
            <v>2.33299519539516E-2</v>
          </cell>
          <cell r="H196">
            <v>0</v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>
            <v>0</v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>
            <v>0</v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>
            <v>0</v>
          </cell>
          <cell r="F197">
            <v>4.7996649516828018</v>
          </cell>
          <cell r="G197">
            <v>2.6706940795399481E-2</v>
          </cell>
          <cell r="H197">
            <v>0</v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>
            <v>0</v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>
            <v>0</v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>
            <v>0</v>
          </cell>
          <cell r="F198">
            <v>4.7996649516828018</v>
          </cell>
          <cell r="G198">
            <v>3.0095073700024511E-2</v>
          </cell>
          <cell r="H198">
            <v>0</v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>
            <v>0</v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>
            <v>0</v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>
            <v>0</v>
          </cell>
          <cell r="F199">
            <v>4.7996649516828018</v>
          </cell>
          <cell r="G199">
            <v>3.3494387443234519E-2</v>
          </cell>
          <cell r="H199">
            <v>0</v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>
            <v>0</v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>
            <v>0</v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>
            <v>0</v>
          </cell>
          <cell r="F200">
            <v>4.7996649516828018</v>
          </cell>
          <cell r="G200">
            <v>3.6904918921797369E-2</v>
          </cell>
          <cell r="H200">
            <v>0</v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>
            <v>0</v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>
            <v>0</v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>
            <v>0</v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>
            <v>0</v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>
            <v>0</v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>
            <v>0</v>
          </cell>
          <cell r="F202">
            <v>4.7996649516828018</v>
          </cell>
          <cell r="G202">
            <v>4.375978328124841E-2</v>
          </cell>
          <cell r="H202">
            <v>0</v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>
            <v>0</v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>
            <v>0</v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>
            <v>0</v>
          </cell>
          <cell r="F203">
            <v>4.7996649516828018</v>
          </cell>
          <cell r="G203">
            <v>4.720419056607672E-2</v>
          </cell>
          <cell r="H203">
            <v>0</v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>
            <v>0</v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>
            <v>0</v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>
            <v>0</v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>
            <v>0</v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>
            <v>0</v>
          </cell>
          <cell r="F205">
            <v>5.0428158072427172</v>
          </cell>
          <cell r="G205">
            <v>3.3000000000000806E-3</v>
          </cell>
          <cell r="H205">
            <v>0</v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>
            <v>0</v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>
            <v>0</v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>
            <v>0</v>
          </cell>
          <cell r="F206">
            <v>5.0428158072427172</v>
          </cell>
          <cell r="G206">
            <v>6.6108900000001469E-3</v>
          </cell>
          <cell r="H206">
            <v>0</v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>
            <v>0</v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>
            <v>0</v>
          </cell>
          <cell r="F207">
            <v>5.0428158072427172</v>
          </cell>
          <cell r="G207">
            <v>9.9327059370002413E-3</v>
          </cell>
          <cell r="H207">
            <v>0</v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>
            <v>0</v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>
            <v>0</v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>
            <v>0</v>
          </cell>
          <cell r="F208">
            <v>5.0428158072427172</v>
          </cell>
          <cell r="G208">
            <v>1.3265483866592431E-2</v>
          </cell>
          <cell r="H208">
            <v>0</v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>
            <v>0</v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>
            <v>0</v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>
            <v>0</v>
          </cell>
          <cell r="F209">
            <v>5.0428158072427172</v>
          </cell>
          <cell r="G209">
            <v>1.6609259963352274E-2</v>
          </cell>
          <cell r="H209">
            <v>0</v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>
            <v>0</v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>
            <v>0</v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>
            <v>0</v>
          </cell>
          <cell r="F210">
            <v>5.0428158072427172</v>
          </cell>
          <cell r="G210">
            <v>1.9964070521231392E-2</v>
          </cell>
          <cell r="H210">
            <v>0</v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>
            <v>0</v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>
            <v>0</v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>
            <v>0</v>
          </cell>
          <cell r="F211">
            <v>5.0428158072427172</v>
          </cell>
          <cell r="G211">
            <v>2.3329951953951378E-2</v>
          </cell>
          <cell r="H211">
            <v>0</v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>
            <v>0</v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>
            <v>0</v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>
            <v>0</v>
          </cell>
          <cell r="F212">
            <v>5.0428158072427172</v>
          </cell>
          <cell r="G212">
            <v>2.6706940795399703E-2</v>
          </cell>
          <cell r="H212">
            <v>0</v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>
            <v>0</v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>
            <v>0</v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>
            <v>0</v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>
            <v>0</v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>
            <v>0</v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>
            <v>0</v>
          </cell>
          <cell r="F214">
            <v>5.0428158072427172</v>
          </cell>
          <cell r="G214">
            <v>3.3494387443234741E-2</v>
          </cell>
          <cell r="H214">
            <v>0</v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>
            <v>0</v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>
            <v>0</v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>
            <v>0</v>
          </cell>
          <cell r="F215">
            <v>5.0428158072427172</v>
          </cell>
          <cell r="G215">
            <v>3.6904918921797591E-2</v>
          </cell>
          <cell r="H215">
            <v>0</v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>
            <v>0</v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>
            <v>0</v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>
            <v>0</v>
          </cell>
          <cell r="F216">
            <v>5.0428158072427172</v>
          </cell>
          <cell r="G216">
            <v>4.0326705154239528E-2</v>
          </cell>
          <cell r="H216">
            <v>0</v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>
            <v>0</v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>
            <v>0</v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>
            <v>0</v>
          </cell>
          <cell r="F217">
            <v>5.0428158072427172</v>
          </cell>
          <cell r="G217">
            <v>4.3759783281248632E-2</v>
          </cell>
          <cell r="H217">
            <v>0</v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>
            <v>0</v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>
            <v>0</v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>
            <v>0</v>
          </cell>
          <cell r="F218">
            <v>5.0428158072427172</v>
          </cell>
          <cell r="G218">
            <v>4.720419056607672E-2</v>
          </cell>
          <cell r="H218">
            <v>0</v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>
            <v>0</v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>
            <v>0</v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>
            <v>0</v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>
            <v>0</v>
          </cell>
          <cell r="F220">
            <v>5.2982846764878992</v>
          </cell>
          <cell r="G220">
            <v>3.3000000000000806E-3</v>
          </cell>
          <cell r="H220">
            <v>0</v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>
            <v>0</v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>
            <v>0</v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>
            <v>0</v>
          </cell>
          <cell r="F221">
            <v>5.2982846764878992</v>
          </cell>
          <cell r="G221">
            <v>6.6108900000001469E-3</v>
          </cell>
          <cell r="H221">
            <v>0</v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>
            <v>0</v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>
            <v>0</v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>
            <v>0</v>
          </cell>
          <cell r="F222">
            <v>5.2982846764878992</v>
          </cell>
          <cell r="G222">
            <v>9.9327059370002413E-3</v>
          </cell>
          <cell r="H222">
            <v>0</v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>
            <v>0</v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>
            <v>0</v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>
            <v>0</v>
          </cell>
          <cell r="F223">
            <v>5.2982846764878992</v>
          </cell>
          <cell r="G223">
            <v>1.3265483866592431E-2</v>
          </cell>
          <cell r="H223">
            <v>0</v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>
            <v>0</v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>
            <v>0</v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>
            <v>0</v>
          </cell>
          <cell r="F224">
            <v>5.2982846764878992</v>
          </cell>
          <cell r="G224">
            <v>1.6609259963352274E-2</v>
          </cell>
          <cell r="H224">
            <v>0</v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>
            <v>0</v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>
            <v>0</v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>
            <v>0</v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>
            <v>0</v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>
            <v>0</v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>
            <v>0</v>
          </cell>
          <cell r="F226">
            <v>5.2982846764878992</v>
          </cell>
          <cell r="G226">
            <v>2.33299519539516E-2</v>
          </cell>
          <cell r="H226">
            <v>0</v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>
            <v>0</v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>
            <v>0</v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>
            <v>0</v>
          </cell>
          <cell r="F227">
            <v>5.2982846764878992</v>
          </cell>
          <cell r="G227">
            <v>2.6706940795399703E-2</v>
          </cell>
          <cell r="H227">
            <v>0</v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>
            <v>0</v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>
            <v>0</v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>
            <v>0</v>
          </cell>
          <cell r="F228">
            <v>5.2982846764878992</v>
          </cell>
          <cell r="G228">
            <v>3.0095073700024511E-2</v>
          </cell>
          <cell r="H228">
            <v>0</v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>
            <v>0</v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>
            <v>0</v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>
            <v>0</v>
          </cell>
          <cell r="F229">
            <v>5.2982846764878992</v>
          </cell>
          <cell r="G229">
            <v>3.3494387443234741E-2</v>
          </cell>
          <cell r="H229">
            <v>0</v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>
            <v>0</v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>
            <v>0</v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>
            <v>0</v>
          </cell>
          <cell r="F230">
            <v>5.2982846764878992</v>
          </cell>
          <cell r="G230">
            <v>3.6904918921797369E-2</v>
          </cell>
          <cell r="H230">
            <v>0</v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>
            <v>0</v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>
            <v>0</v>
          </cell>
          <cell r="F231">
            <v>5.2982846764878992</v>
          </cell>
          <cell r="G231">
            <v>4.0326705154239528E-2</v>
          </cell>
          <cell r="H231">
            <v>0</v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>
            <v>0</v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>
            <v>0</v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>
            <v>0</v>
          </cell>
          <cell r="F232">
            <v>5.2982846764878992</v>
          </cell>
          <cell r="G232">
            <v>4.3759783281248632E-2</v>
          </cell>
          <cell r="H232">
            <v>0</v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>
            <v>0</v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>
            <v>0</v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>
            <v>0</v>
          </cell>
          <cell r="F233">
            <v>5.2982846764878992</v>
          </cell>
          <cell r="G233">
            <v>4.720419056607672E-2</v>
          </cell>
          <cell r="H233">
            <v>0</v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>
            <v>0</v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>
            <v>0</v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>
            <v>0</v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>
            <v>0</v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>
            <v>0</v>
          </cell>
          <cell r="F235">
            <v>5.5666955895530581</v>
          </cell>
          <cell r="G235">
            <v>3.3000000000000806E-3</v>
          </cell>
          <cell r="H235">
            <v>0</v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>
            <v>0</v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>
            <v>0</v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>
            <v>0</v>
          </cell>
          <cell r="F236">
            <v>5.5666955895530581</v>
          </cell>
          <cell r="G236">
            <v>6.6108900000001469E-3</v>
          </cell>
          <cell r="H236">
            <v>0</v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>
            <v>0</v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>
            <v>0</v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>
            <v>0</v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>
            <v>0</v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>
            <v>0</v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>
            <v>0</v>
          </cell>
          <cell r="F238">
            <v>5.5666955895530581</v>
          </cell>
          <cell r="G238">
            <v>1.3265483866592431E-2</v>
          </cell>
          <cell r="H238">
            <v>0</v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>
            <v>0</v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>
            <v>0</v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>
            <v>0</v>
          </cell>
          <cell r="F239">
            <v>5.5666955895530581</v>
          </cell>
          <cell r="G239">
            <v>1.6609259963352274E-2</v>
          </cell>
          <cell r="H239">
            <v>0</v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>
            <v>0</v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>
            <v>0</v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>
            <v>0</v>
          </cell>
          <cell r="F240">
            <v>5.5666955895530581</v>
          </cell>
          <cell r="G240">
            <v>1.9964070521231392E-2</v>
          </cell>
          <cell r="H240">
            <v>0</v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>
            <v>0</v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>
            <v>0</v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>
            <v>0</v>
          </cell>
          <cell r="F241">
            <v>5.5666955895530581</v>
          </cell>
          <cell r="G241">
            <v>2.33299519539516E-2</v>
          </cell>
          <cell r="H241">
            <v>0</v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>
            <v>0</v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>
            <v>0</v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>
            <v>0</v>
          </cell>
          <cell r="F242">
            <v>5.5666955895530581</v>
          </cell>
          <cell r="G242">
            <v>2.6706940795399703E-2</v>
          </cell>
          <cell r="H242">
            <v>0</v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>
            <v>0</v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>
            <v>0</v>
          </cell>
          <cell r="F243">
            <v>5.5666955895530581</v>
          </cell>
          <cell r="G243">
            <v>3.0095073700024733E-2</v>
          </cell>
          <cell r="H243">
            <v>0</v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>
            <v>0</v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>
            <v>0</v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>
            <v>0</v>
          </cell>
          <cell r="F244">
            <v>5.5666955895530581</v>
          </cell>
          <cell r="G244">
            <v>3.3494387443234741E-2</v>
          </cell>
          <cell r="H244">
            <v>0</v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>
            <v>0</v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>
            <v>0</v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>
            <v>0</v>
          </cell>
          <cell r="F245">
            <v>5.5666955895530581</v>
          </cell>
          <cell r="G245">
            <v>3.6904918921797591E-2</v>
          </cell>
          <cell r="H245">
            <v>0</v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>
            <v>0</v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>
            <v>0</v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>
            <v>0</v>
          </cell>
          <cell r="F246">
            <v>5.5666955895530581</v>
          </cell>
          <cell r="G246">
            <v>4.0326705154239528E-2</v>
          </cell>
          <cell r="H246">
            <v>0</v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>
            <v>0</v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>
            <v>0</v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>
            <v>0</v>
          </cell>
          <cell r="F247">
            <v>5.5666955895530581</v>
          </cell>
          <cell r="G247">
            <v>4.3759783281248632E-2</v>
          </cell>
          <cell r="H247">
            <v>0</v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>
            <v>0</v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>
            <v>0</v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>
            <v>0</v>
          </cell>
          <cell r="F248">
            <v>5.5666955895530581</v>
          </cell>
          <cell r="G248">
            <v>4.720419056607672E-2</v>
          </cell>
          <cell r="H248">
            <v>0</v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>
            <v>0</v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>
            <v>0</v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>
            <v>0</v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>
            <v>0</v>
          </cell>
          <cell r="F250">
            <v>5.8487041899173127</v>
          </cell>
          <cell r="G250">
            <v>3.3000000000000806E-3</v>
          </cell>
          <cell r="H250">
            <v>0</v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>
            <v>0</v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>
            <v>0</v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>
            <v>0</v>
          </cell>
          <cell r="F251">
            <v>5.8487041899173127</v>
          </cell>
          <cell r="G251">
            <v>6.6108900000001469E-3</v>
          </cell>
          <cell r="H251">
            <v>0</v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>
            <v>0</v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>
            <v>0</v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>
            <v>0</v>
          </cell>
          <cell r="F252">
            <v>5.8487041899173127</v>
          </cell>
          <cell r="G252">
            <v>9.9327059370002413E-3</v>
          </cell>
          <cell r="H252">
            <v>0</v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>
            <v>0</v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>
            <v>0</v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>
            <v>0</v>
          </cell>
          <cell r="F253">
            <v>5.8487041899173127</v>
          </cell>
          <cell r="G253">
            <v>1.3265483866592431E-2</v>
          </cell>
          <cell r="H253">
            <v>0</v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>
            <v>0</v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>
            <v>0</v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>
            <v>0</v>
          </cell>
          <cell r="F254">
            <v>5.8487041899173127</v>
          </cell>
          <cell r="G254">
            <v>1.6609259963352274E-2</v>
          </cell>
          <cell r="H254">
            <v>0</v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>
            <v>0</v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>
            <v>0</v>
          </cell>
          <cell r="F255">
            <v>5.8487041899173127</v>
          </cell>
          <cell r="G255">
            <v>1.9964070521231392E-2</v>
          </cell>
          <cell r="H255">
            <v>0</v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>
            <v>0</v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>
            <v>0</v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>
            <v>0</v>
          </cell>
          <cell r="F256">
            <v>5.8487041899173127</v>
          </cell>
          <cell r="G256">
            <v>2.33299519539516E-2</v>
          </cell>
          <cell r="H256">
            <v>0</v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>
            <v>0</v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>
            <v>0</v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>
            <v>0</v>
          </cell>
          <cell r="F257">
            <v>5.8487041899173127</v>
          </cell>
          <cell r="G257">
            <v>2.6706940795399703E-2</v>
          </cell>
          <cell r="H257">
            <v>0</v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>
            <v>0</v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>
            <v>0</v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>
            <v>0</v>
          </cell>
          <cell r="F258">
            <v>5.8487041899173127</v>
          </cell>
          <cell r="G258">
            <v>3.0095073700024733E-2</v>
          </cell>
          <cell r="H258">
            <v>0</v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>
            <v>0</v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>
            <v>0</v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>
            <v>0</v>
          </cell>
          <cell r="F259">
            <v>5.8487041899173127</v>
          </cell>
          <cell r="G259">
            <v>3.3494387443234741E-2</v>
          </cell>
          <cell r="H259">
            <v>0</v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>
            <v>0</v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>
            <v>0</v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>
            <v>0</v>
          </cell>
          <cell r="F260">
            <v>5.8487041899173127</v>
          </cell>
          <cell r="G260">
            <v>3.6904918921797591E-2</v>
          </cell>
          <cell r="H260">
            <v>0</v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>
            <v>0</v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>
            <v>0</v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>
            <v>0</v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>
            <v>0</v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>
            <v>0</v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>
            <v>0</v>
          </cell>
          <cell r="F262">
            <v>5.8487041899173127</v>
          </cell>
          <cell r="G262">
            <v>4.3759783281248632E-2</v>
          </cell>
          <cell r="H262">
            <v>0</v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>
            <v>0</v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>
            <v>0</v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>
            <v>0</v>
          </cell>
          <cell r="F263">
            <v>5.8487041899173127</v>
          </cell>
          <cell r="G263">
            <v>4.7204190566076942E-2</v>
          </cell>
          <cell r="H263">
            <v>0</v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>
            <v>0</v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>
            <v>0</v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>
            <v>0</v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>
            <v>0</v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>
            <v>0</v>
          </cell>
          <cell r="F265">
            <v>6.1449993359350898</v>
          </cell>
          <cell r="G265">
            <v>3.3000000000000806E-3</v>
          </cell>
          <cell r="H265">
            <v>0</v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>
            <v>0</v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>
            <v>0</v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>
            <v>0</v>
          </cell>
          <cell r="F266">
            <v>6.1449993359350898</v>
          </cell>
          <cell r="G266">
            <v>6.610890000000369E-3</v>
          </cell>
          <cell r="H266">
            <v>0</v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>
            <v>0</v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>
            <v>0</v>
          </cell>
          <cell r="F267">
            <v>6.1449993359350898</v>
          </cell>
          <cell r="G267">
            <v>9.9327059370004633E-3</v>
          </cell>
          <cell r="H267">
            <v>0</v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>
            <v>0</v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>
            <v>0</v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>
            <v>0</v>
          </cell>
          <cell r="F268">
            <v>6.1449993359350898</v>
          </cell>
          <cell r="G268">
            <v>1.3265483866592653E-2</v>
          </cell>
          <cell r="H268">
            <v>0</v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>
            <v>0</v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>
            <v>0</v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>
            <v>0</v>
          </cell>
          <cell r="F269">
            <v>6.1449993359350898</v>
          </cell>
          <cell r="G269">
            <v>1.6609259963352496E-2</v>
          </cell>
          <cell r="H269">
            <v>0</v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>
            <v>0</v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>
            <v>0</v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>
            <v>0</v>
          </cell>
          <cell r="F270">
            <v>6.1449993359350898</v>
          </cell>
          <cell r="G270">
            <v>1.9964070521231614E-2</v>
          </cell>
          <cell r="H270">
            <v>0</v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>
            <v>0</v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>
            <v>0</v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>
            <v>0</v>
          </cell>
          <cell r="F271">
            <v>6.1449993359350898</v>
          </cell>
          <cell r="G271">
            <v>2.3329951953951822E-2</v>
          </cell>
          <cell r="H271">
            <v>0</v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>
            <v>0</v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>
            <v>0</v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>
            <v>0</v>
          </cell>
          <cell r="F272">
            <v>6.1449993359350898</v>
          </cell>
          <cell r="G272">
            <v>2.6706940795399925E-2</v>
          </cell>
          <cell r="H272">
            <v>0</v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>
            <v>0</v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>
            <v>0</v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>
            <v>0</v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>
            <v>0</v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>
            <v>0</v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>
            <v>0</v>
          </cell>
          <cell r="F274">
            <v>6.1449993359350898</v>
          </cell>
          <cell r="G274">
            <v>3.3494387443234963E-2</v>
          </cell>
          <cell r="H274">
            <v>0</v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>
            <v>0</v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>
            <v>0</v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>
            <v>0</v>
          </cell>
          <cell r="F275">
            <v>6.1449993359350898</v>
          </cell>
          <cell r="G275">
            <v>3.6904918921797591E-2</v>
          </cell>
          <cell r="H275">
            <v>0</v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>
            <v>0</v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>
            <v>0</v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>
            <v>0</v>
          </cell>
          <cell r="F276">
            <v>6.1449993359350898</v>
          </cell>
          <cell r="G276">
            <v>4.032670515423975E-2</v>
          </cell>
          <cell r="H276">
            <v>0</v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>
            <v>0</v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>
            <v>0</v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>
            <v>0</v>
          </cell>
          <cell r="F277">
            <v>6.1449993359350898</v>
          </cell>
          <cell r="G277">
            <v>4.3759783281248854E-2</v>
          </cell>
          <cell r="H277">
            <v>0</v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>
            <v>0</v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>
            <v>0</v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>
            <v>0</v>
          </cell>
          <cell r="F278">
            <v>6.1449993359350898</v>
          </cell>
          <cell r="G278">
            <v>4.7204190566076942E-2</v>
          </cell>
          <cell r="H278">
            <v>0</v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>
            <v>0</v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43EF2-553B-401E-B390-2FC42216ECEC}">
  <sheetPr>
    <pageSetUpPr autoPageBreaks="0"/>
  </sheetPr>
  <dimension ref="A1:AA952"/>
  <sheetViews>
    <sheetView showGridLines="0" tabSelected="1" topLeftCell="I1" zoomScale="85" zoomScaleNormal="85" workbookViewId="0">
      <selection activeCell="S19" sqref="S19"/>
    </sheetView>
  </sheetViews>
  <sheetFormatPr baseColWidth="10" defaultColWidth="11.453125" defaultRowHeight="12.5" x14ac:dyDescent="0.25"/>
  <cols>
    <col min="1" max="1" width="5.453125" style="1" bestFit="1" customWidth="1"/>
    <col min="2" max="2" width="6.453125" style="1" customWidth="1"/>
    <col min="3" max="3" width="37.81640625" style="1" customWidth="1"/>
    <col min="4" max="4" width="8.453125" style="29" hidden="1" customWidth="1"/>
    <col min="5" max="5" width="14" style="10" customWidth="1"/>
    <col min="6" max="6" width="17.81640625" style="10" customWidth="1"/>
    <col min="7" max="7" width="2.81640625" style="10" customWidth="1"/>
    <col min="8" max="8" width="19.453125" style="10" customWidth="1"/>
    <col min="9" max="9" width="5.81640625" style="1" customWidth="1"/>
    <col min="10" max="10" width="43.81640625" style="1" customWidth="1"/>
    <col min="11" max="11" width="10.453125" style="1" hidden="1" customWidth="1"/>
    <col min="12" max="12" width="4.54296875" style="1" customWidth="1"/>
    <col min="13" max="13" width="20.54296875" style="1" customWidth="1"/>
    <col min="14" max="14" width="5.1796875" style="1" customWidth="1"/>
    <col min="15" max="15" width="19.54296875" style="10" customWidth="1"/>
    <col min="16" max="16" width="25" style="3" customWidth="1"/>
    <col min="17" max="17" width="7.81640625" style="1" customWidth="1"/>
    <col min="18" max="18" width="31.453125" style="1" customWidth="1"/>
    <col min="19" max="19" width="15.1796875" style="1" customWidth="1"/>
    <col min="20" max="20" width="7.54296875" style="11" hidden="1" customWidth="1"/>
    <col min="21" max="21" width="17.453125" style="1" bestFit="1" customWidth="1"/>
    <col min="22" max="22" width="2.54296875" style="1" customWidth="1"/>
    <col min="23" max="23" width="22.54296875" style="1" customWidth="1"/>
    <col min="24" max="24" width="17.81640625" style="1" bestFit="1" customWidth="1"/>
    <col min="25" max="25" width="18.54296875" style="4" bestFit="1" customWidth="1"/>
    <col min="26" max="26" width="12.1796875" style="1" bestFit="1" customWidth="1"/>
    <col min="27" max="27" width="12.81640625" style="1" bestFit="1" customWidth="1"/>
    <col min="28" max="16384" width="11.453125" style="1"/>
  </cols>
  <sheetData>
    <row r="1" spans="1:24" ht="18" x14ac:dyDescent="0.4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2" t="s">
        <v>0</v>
      </c>
      <c r="R1" s="2"/>
      <c r="S1" s="2"/>
      <c r="T1" s="2"/>
      <c r="U1" s="2"/>
      <c r="V1" s="2"/>
      <c r="W1" s="2"/>
    </row>
    <row r="2" spans="1:24" ht="15.5" x14ac:dyDescent="0.35">
      <c r="B2" s="5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Q2" s="7" t="s">
        <v>2</v>
      </c>
      <c r="R2" s="8"/>
      <c r="S2" s="8"/>
      <c r="T2" s="8"/>
      <c r="U2" s="8"/>
      <c r="V2" s="8"/>
      <c r="W2" s="8"/>
    </row>
    <row r="3" spans="1:24" ht="18" customHeight="1" x14ac:dyDescent="0.25">
      <c r="B3" s="9" t="s">
        <v>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Q3" s="9" t="s">
        <v>4</v>
      </c>
      <c r="R3" s="9"/>
      <c r="S3" s="9"/>
      <c r="T3" s="9"/>
      <c r="U3" s="9"/>
      <c r="V3" s="9"/>
      <c r="W3" s="9"/>
    </row>
    <row r="4" spans="1:24" ht="18" x14ac:dyDescent="0.4">
      <c r="B4" s="2" t="s">
        <v>5</v>
      </c>
      <c r="C4" s="2"/>
      <c r="D4" s="2"/>
      <c r="E4" s="2"/>
      <c r="F4" s="2"/>
      <c r="I4" s="2" t="s">
        <v>6</v>
      </c>
      <c r="J4" s="2"/>
      <c r="K4" s="2"/>
      <c r="L4" s="2"/>
      <c r="M4" s="2"/>
      <c r="N4" s="2"/>
      <c r="O4" s="2"/>
      <c r="W4" s="12"/>
    </row>
    <row r="5" spans="1:24" ht="18" x14ac:dyDescent="0.4">
      <c r="B5" s="13"/>
      <c r="C5" s="13"/>
      <c r="D5" s="14"/>
      <c r="E5" s="15"/>
      <c r="F5" s="15"/>
      <c r="I5" s="13"/>
      <c r="J5" s="13"/>
      <c r="K5" s="13"/>
      <c r="L5" s="13"/>
      <c r="M5" s="13"/>
      <c r="N5" s="13"/>
      <c r="O5" s="15"/>
      <c r="Q5" s="16" t="s">
        <v>7</v>
      </c>
      <c r="T5" s="17" t="s">
        <v>8</v>
      </c>
      <c r="U5" s="18"/>
      <c r="V5" s="18" t="s">
        <v>9</v>
      </c>
      <c r="W5" s="18">
        <f>SUM(U6:U10)</f>
        <v>53679529.909999996</v>
      </c>
      <c r="X5" s="19"/>
    </row>
    <row r="6" spans="1:24" ht="14" x14ac:dyDescent="0.3">
      <c r="C6" s="20" t="s">
        <v>10</v>
      </c>
      <c r="D6" s="21" t="s">
        <v>8</v>
      </c>
      <c r="E6" s="22"/>
      <c r="F6" s="23"/>
      <c r="G6" s="22"/>
      <c r="H6" s="22"/>
      <c r="J6" s="20" t="s">
        <v>11</v>
      </c>
      <c r="K6" s="20" t="s">
        <v>8</v>
      </c>
      <c r="L6" s="24"/>
      <c r="M6" s="25"/>
      <c r="N6" s="24"/>
      <c r="O6" s="25"/>
      <c r="R6" s="24" t="s">
        <v>12</v>
      </c>
      <c r="U6" s="22">
        <f>-'[1]6'!V1140</f>
        <v>38800403.789999999</v>
      </c>
      <c r="V6" s="18"/>
      <c r="W6" s="18"/>
    </row>
    <row r="7" spans="1:24" ht="14" x14ac:dyDescent="0.3">
      <c r="B7" s="26"/>
      <c r="C7" s="24" t="s">
        <v>13</v>
      </c>
      <c r="D7" s="27">
        <v>1</v>
      </c>
      <c r="E7" s="22" t="s">
        <v>9</v>
      </c>
      <c r="F7" s="25">
        <f>+'[1]6'!V4-'[1]6'!V105-'[1]6'!V94</f>
        <v>3999024.649999999</v>
      </c>
      <c r="G7" s="22"/>
      <c r="H7" s="28"/>
      <c r="I7" s="26"/>
      <c r="J7" s="24" t="s">
        <v>14</v>
      </c>
      <c r="K7" s="24"/>
      <c r="L7" s="24" t="s">
        <v>9</v>
      </c>
      <c r="M7" s="25">
        <f>-'[1]6'!V774</f>
        <v>1150321.58</v>
      </c>
      <c r="N7" s="24"/>
      <c r="O7" s="25"/>
      <c r="R7" s="24" t="s">
        <v>15</v>
      </c>
      <c r="U7" s="22">
        <f>-'[1]6'!V1182</f>
        <v>834515.16999999993</v>
      </c>
      <c r="V7" s="24"/>
      <c r="W7" s="24"/>
    </row>
    <row r="8" spans="1:24" ht="14" x14ac:dyDescent="0.3">
      <c r="C8" s="24" t="s">
        <v>16</v>
      </c>
      <c r="F8" s="25">
        <f>+'[1]6'!V94</f>
        <v>0</v>
      </c>
      <c r="H8" s="30"/>
      <c r="J8" s="24" t="s">
        <v>17</v>
      </c>
      <c r="K8" s="27"/>
      <c r="M8" s="25">
        <f>-'[1]6'!V775-'[1]6'!V786</f>
        <v>4849422.040000001</v>
      </c>
      <c r="N8" s="24"/>
      <c r="O8" s="19"/>
      <c r="R8" s="24" t="s">
        <v>18</v>
      </c>
      <c r="U8" s="22">
        <f>-'[1]6'!V1103</f>
        <v>10793385.01</v>
      </c>
    </row>
    <row r="9" spans="1:24" ht="14" x14ac:dyDescent="0.3">
      <c r="C9" s="24" t="s">
        <v>19</v>
      </c>
      <c r="D9" s="27"/>
      <c r="E9" s="22"/>
      <c r="F9" s="25">
        <f>+'[1]6'!V105</f>
        <v>100090.88000000002</v>
      </c>
      <c r="G9" s="22"/>
      <c r="H9" s="28"/>
      <c r="J9" s="24" t="s">
        <v>20</v>
      </c>
      <c r="K9" s="27"/>
      <c r="L9" s="24"/>
      <c r="M9" s="25">
        <f>-'[1]6'!V783-'[1]6'!V782</f>
        <v>0</v>
      </c>
      <c r="N9" s="24"/>
      <c r="O9" s="19"/>
      <c r="R9" s="24" t="s">
        <v>21</v>
      </c>
      <c r="U9" s="22">
        <f>-'[1]6'!V1185</f>
        <v>1353379.6400000001</v>
      </c>
      <c r="V9" s="24"/>
      <c r="W9" s="24"/>
    </row>
    <row r="10" spans="1:24" ht="14" x14ac:dyDescent="0.3">
      <c r="C10" s="24" t="s">
        <v>22</v>
      </c>
      <c r="D10" s="27">
        <v>2</v>
      </c>
      <c r="E10" s="22"/>
      <c r="F10" s="25">
        <f>+'[1]6'!V108-'[1]6'!V156+'[1]6'!V220+'[1]6'!V222+'[1]6'!V230-'[1]6'!V172+'[1]6'!V757</f>
        <v>48167774.650000021</v>
      </c>
      <c r="G10" s="22"/>
      <c r="H10" s="28"/>
      <c r="J10" s="24" t="s">
        <v>23</v>
      </c>
      <c r="K10" s="27"/>
      <c r="L10" s="24"/>
      <c r="M10" s="25">
        <f>-'[1]6'!V788-'[1]6'!V789</f>
        <v>47244908.010000005</v>
      </c>
      <c r="N10" s="24"/>
      <c r="O10" s="19"/>
      <c r="R10" s="24" t="s">
        <v>24</v>
      </c>
      <c r="T10" s="31">
        <v>8</v>
      </c>
      <c r="U10" s="32">
        <f>-'[1]6'!V1187-'[1]6'!V1237-'[1]6'!V1164-'[1]6'!V1230-'[1]6'!V1242</f>
        <v>1897846.2999999998</v>
      </c>
      <c r="V10" s="18"/>
      <c r="W10" s="24"/>
    </row>
    <row r="11" spans="1:24" ht="14" x14ac:dyDescent="0.3">
      <c r="C11" s="24" t="s">
        <v>25</v>
      </c>
      <c r="D11" s="33"/>
      <c r="E11" s="22"/>
      <c r="F11" s="25">
        <f>+'[1]6'!V173</f>
        <v>15832315.389999999</v>
      </c>
      <c r="G11" s="22"/>
      <c r="H11" s="28"/>
      <c r="J11" s="24" t="s">
        <v>26</v>
      </c>
      <c r="K11" s="27"/>
      <c r="L11" s="24"/>
      <c r="M11" s="25">
        <f>-'[1]6'!V843</f>
        <v>4.6566128730773926E-10</v>
      </c>
      <c r="N11" s="24"/>
      <c r="O11" s="19"/>
      <c r="R11" s="24"/>
      <c r="U11" s="18"/>
      <c r="V11" s="18"/>
      <c r="W11" s="24"/>
    </row>
    <row r="12" spans="1:24" ht="14" x14ac:dyDescent="0.3">
      <c r="C12" s="24" t="s">
        <v>27</v>
      </c>
      <c r="D12" s="33"/>
      <c r="E12" s="22"/>
      <c r="F12" s="25">
        <f>+'[1]6'!V156</f>
        <v>-1391678.4899999995</v>
      </c>
      <c r="G12" s="22"/>
      <c r="H12" s="28"/>
      <c r="J12" s="24" t="s">
        <v>28</v>
      </c>
      <c r="K12" s="34">
        <v>3</v>
      </c>
      <c r="M12" s="25">
        <f>-'[1]6'!V936-'[1]6'!V829</f>
        <v>337655.09000000008</v>
      </c>
      <c r="N12" s="24"/>
      <c r="O12" s="19"/>
      <c r="R12" s="24" t="s">
        <v>29</v>
      </c>
      <c r="U12" s="18"/>
      <c r="V12" s="18"/>
      <c r="W12" s="24"/>
    </row>
    <row r="13" spans="1:24" ht="14" x14ac:dyDescent="0.3">
      <c r="C13" s="24" t="s">
        <v>30</v>
      </c>
      <c r="D13" s="34">
        <v>3</v>
      </c>
      <c r="E13" s="35"/>
      <c r="F13" s="25">
        <f>+'[1]6'!V235</f>
        <v>307122.74</v>
      </c>
      <c r="G13" s="22"/>
      <c r="H13" s="28"/>
      <c r="J13" s="24" t="s">
        <v>31</v>
      </c>
      <c r="K13" s="36">
        <v>6</v>
      </c>
      <c r="M13" s="25">
        <f>-'[1]6'!V830</f>
        <v>3294166.5899999989</v>
      </c>
      <c r="N13" s="24"/>
      <c r="O13" s="19"/>
      <c r="Q13" s="16" t="s">
        <v>32</v>
      </c>
      <c r="R13" s="24"/>
      <c r="U13" s="18"/>
      <c r="V13" s="18"/>
      <c r="W13" s="37">
        <f>+U14</f>
        <v>42090428.219999999</v>
      </c>
    </row>
    <row r="14" spans="1:24" ht="14" x14ac:dyDescent="0.3">
      <c r="B14" s="26"/>
      <c r="C14" s="24" t="s">
        <v>33</v>
      </c>
      <c r="D14" s="36"/>
      <c r="E14" s="22"/>
      <c r="F14" s="25">
        <f>+'[1]6'!V246</f>
        <v>5808112.7799999975</v>
      </c>
      <c r="G14" s="22"/>
      <c r="H14" s="28"/>
      <c r="J14" s="24" t="s">
        <v>34</v>
      </c>
      <c r="K14" s="36">
        <v>6</v>
      </c>
      <c r="M14" s="25">
        <f>-(+'[1]6'!V851+'[1]6'!V854+'[1]6'!V875+'[1]6'!V879+'[1]6'!V847+'[1]6'!V903+'[1]6'!V790+'[1]6'!V1014+'[1]6'!V1001+'[1]6'!V849+'[1]6'!V930-'[1]6'!V829+'[1]6'!V1024+'[1]6'!V850)</f>
        <v>6079255.9099999992</v>
      </c>
      <c r="N14" s="24"/>
      <c r="O14" s="19"/>
      <c r="R14" s="24" t="s">
        <v>35</v>
      </c>
      <c r="U14" s="22">
        <f>+'[1]6'!V1252</f>
        <v>42090428.219999999</v>
      </c>
      <c r="V14" s="18"/>
      <c r="W14" s="24"/>
    </row>
    <row r="15" spans="1:24" ht="14" x14ac:dyDescent="0.3">
      <c r="A15" s="1" t="s">
        <v>36</v>
      </c>
      <c r="C15" s="24" t="s">
        <v>37</v>
      </c>
      <c r="D15" s="27">
        <v>4</v>
      </c>
      <c r="E15" s="22"/>
      <c r="F15" s="28">
        <f>+'[1]6'!V269-'[1]6'!V295+'[1]6'!V731</f>
        <v>1828132.5899999987</v>
      </c>
      <c r="G15" s="22"/>
      <c r="H15" s="28"/>
      <c r="J15" s="24" t="s">
        <v>38</v>
      </c>
      <c r="M15" s="25">
        <f>-'[1]6'!V896</f>
        <v>723552.63000000035</v>
      </c>
      <c r="O15" s="30"/>
      <c r="Q15" s="16" t="s">
        <v>39</v>
      </c>
      <c r="W15" s="18">
        <f>+W5-W13</f>
        <v>11589101.689999998</v>
      </c>
    </row>
    <row r="16" spans="1:24" ht="14" x14ac:dyDescent="0.3">
      <c r="C16" s="24" t="s">
        <v>40</v>
      </c>
      <c r="D16" s="38">
        <v>5</v>
      </c>
      <c r="F16" s="39">
        <f>+'[1]6'!V295+'[1]6'!V679+'[1]6'!V174</f>
        <v>7013709.4799999995</v>
      </c>
      <c r="H16" s="30"/>
      <c r="J16" s="24" t="s">
        <v>41</v>
      </c>
      <c r="K16" s="36">
        <v>7</v>
      </c>
      <c r="M16" s="25">
        <f>-'[1]6'!V918-'[1]6'!V921-'[1]6'!V924-'[1]6'!V931</f>
        <v>2299205.3599999994</v>
      </c>
      <c r="N16" s="24"/>
      <c r="O16" s="19"/>
      <c r="R16" s="24" t="s">
        <v>42</v>
      </c>
      <c r="U16" s="22">
        <f>+'[1]6'!V1264+'[1]6'!V1267</f>
        <v>3453073.28</v>
      </c>
      <c r="V16" s="24"/>
      <c r="W16" s="40"/>
      <c r="X16" s="19"/>
    </row>
    <row r="17" spans="2:24" ht="14" x14ac:dyDescent="0.3">
      <c r="B17" s="41" t="s">
        <v>43</v>
      </c>
      <c r="C17" s="26" t="s">
        <v>44</v>
      </c>
      <c r="D17" s="27"/>
      <c r="E17" s="42"/>
      <c r="F17" s="43"/>
      <c r="G17" s="44" t="s">
        <v>9</v>
      </c>
      <c r="H17" s="45">
        <f>SUM(F7:F16)</f>
        <v>81664604.670000032</v>
      </c>
      <c r="J17" s="24" t="s">
        <v>45</v>
      </c>
      <c r="K17" s="27"/>
      <c r="M17" s="25">
        <f>-'[1]6'!V934</f>
        <v>336753.09000000212</v>
      </c>
      <c r="O17" s="19"/>
      <c r="R17" s="24" t="s">
        <v>46</v>
      </c>
      <c r="U17" s="22">
        <f>+'[1]6'!V1272</f>
        <v>1827776.33</v>
      </c>
      <c r="V17" s="18"/>
      <c r="W17" s="40"/>
      <c r="X17" s="19"/>
    </row>
    <row r="18" spans="2:24" ht="14" x14ac:dyDescent="0.3">
      <c r="D18" s="46"/>
      <c r="F18" s="30"/>
      <c r="G18" s="22"/>
      <c r="H18" s="28"/>
      <c r="J18" s="24" t="s">
        <v>47</v>
      </c>
      <c r="K18" s="27"/>
      <c r="L18" s="24"/>
      <c r="M18" s="25">
        <f>-'[1]6'!V838-'[1]6'!V848-'[1]6'!V995</f>
        <v>5170969.7699999996</v>
      </c>
      <c r="O18" s="19"/>
      <c r="R18" s="24" t="s">
        <v>48</v>
      </c>
      <c r="U18" s="22">
        <f>+'[1]6'!V1270</f>
        <v>3092.58</v>
      </c>
      <c r="V18" s="18"/>
      <c r="W18" s="40"/>
      <c r="X18" s="19"/>
    </row>
    <row r="19" spans="2:24" ht="14" x14ac:dyDescent="0.3">
      <c r="C19" s="20" t="s">
        <v>49</v>
      </c>
      <c r="D19" s="47"/>
      <c r="F19" s="30"/>
      <c r="G19" s="22"/>
      <c r="H19" s="28"/>
      <c r="J19" s="24" t="s">
        <v>50</v>
      </c>
      <c r="K19" s="27"/>
      <c r="L19" s="24"/>
      <c r="M19" s="25">
        <f>-'[1]6'!V946</f>
        <v>1299008.4300000002</v>
      </c>
      <c r="N19" s="24"/>
      <c r="O19" s="19"/>
      <c r="R19" s="24" t="s">
        <v>51</v>
      </c>
      <c r="U19" s="22">
        <f>+'[1]6'!V1284</f>
        <v>1964201.55</v>
      </c>
      <c r="V19" s="24"/>
      <c r="W19" s="40"/>
      <c r="X19" s="19"/>
    </row>
    <row r="20" spans="2:24" ht="14" x14ac:dyDescent="0.3">
      <c r="C20" s="24" t="s">
        <v>52</v>
      </c>
      <c r="D20" s="47"/>
      <c r="F20" s="48">
        <f>+'[1]6'!V687</f>
        <v>359999</v>
      </c>
      <c r="G20" s="22"/>
      <c r="H20" s="28"/>
      <c r="J20" s="24" t="s">
        <v>53</v>
      </c>
      <c r="K20" s="27"/>
      <c r="M20" s="49">
        <f>-'[1]6'!V996</f>
        <v>169524.74000000008</v>
      </c>
      <c r="O20" s="30"/>
      <c r="R20" s="24" t="s">
        <v>54</v>
      </c>
      <c r="U20" s="22">
        <f>+'[1]6'!V1299+'[1]6'!V1318+'[1]6'!V1350+'[1]6'!V1374</f>
        <v>939008.05</v>
      </c>
      <c r="V20" s="24"/>
      <c r="W20" s="40"/>
      <c r="X20" s="19"/>
    </row>
    <row r="21" spans="2:24" ht="14" x14ac:dyDescent="0.3">
      <c r="C21" s="24" t="s">
        <v>55</v>
      </c>
      <c r="D21" s="46"/>
      <c r="E21" s="22"/>
      <c r="F21" s="48">
        <f>+'[1]6'!V693</f>
        <v>528005.84000000032</v>
      </c>
      <c r="G21" s="22"/>
      <c r="H21" s="28"/>
      <c r="J21" s="26" t="s">
        <v>56</v>
      </c>
      <c r="K21" s="27"/>
      <c r="M21" s="25"/>
      <c r="N21" s="44" t="s">
        <v>9</v>
      </c>
      <c r="O21" s="50">
        <f>SUM(M7:M20)</f>
        <v>72954743.24000001</v>
      </c>
      <c r="R21" s="24" t="s">
        <v>57</v>
      </c>
      <c r="U21" s="22">
        <f>+'[1]6'!V1446</f>
        <v>202212.78999999998</v>
      </c>
      <c r="V21" s="24"/>
      <c r="W21" s="40"/>
      <c r="X21" s="19"/>
    </row>
    <row r="22" spans="2:24" ht="14" x14ac:dyDescent="0.3">
      <c r="C22" s="24" t="s">
        <v>58</v>
      </c>
      <c r="F22" s="48">
        <f>+'[1]6'!V745+'[1]6'!V724</f>
        <v>324105.44000000006</v>
      </c>
      <c r="H22" s="30"/>
      <c r="K22" s="46"/>
      <c r="M22" s="19"/>
      <c r="N22" s="24"/>
      <c r="O22" s="19"/>
      <c r="R22" s="24" t="s">
        <v>59</v>
      </c>
      <c r="U22" s="22">
        <f>+'[1]6'!V1411+'[1]6'!V1429</f>
        <v>163168</v>
      </c>
    </row>
    <row r="23" spans="2:24" ht="14" x14ac:dyDescent="0.3">
      <c r="C23" s="24" t="s">
        <v>60</v>
      </c>
      <c r="D23" s="27">
        <v>3</v>
      </c>
      <c r="F23" s="48">
        <f>+'[1]6'!V750</f>
        <v>221977.30000000005</v>
      </c>
      <c r="G23" s="22"/>
      <c r="H23" s="28"/>
      <c r="J23" s="20" t="s">
        <v>61</v>
      </c>
      <c r="K23" s="51"/>
      <c r="M23" s="19"/>
      <c r="N23" s="24"/>
      <c r="O23" s="19"/>
      <c r="R23" s="24" t="s">
        <v>62</v>
      </c>
      <c r="U23" s="22">
        <f>+'[1]6'!V1287</f>
        <v>173546.59</v>
      </c>
      <c r="X23" s="19"/>
    </row>
    <row r="24" spans="2:24" ht="14" x14ac:dyDescent="0.3">
      <c r="B24" s="26"/>
      <c r="C24" s="24" t="s">
        <v>63</v>
      </c>
      <c r="D24" s="27"/>
      <c r="F24" s="48">
        <f>+'[1]6'!V684</f>
        <v>0</v>
      </c>
      <c r="G24" s="22"/>
      <c r="H24" s="28"/>
      <c r="J24" s="24" t="s">
        <v>64</v>
      </c>
      <c r="K24" s="27"/>
      <c r="L24" s="24"/>
      <c r="M24" s="25">
        <f>-'[1]6'!V955</f>
        <v>43375000</v>
      </c>
      <c r="N24" s="24"/>
      <c r="O24" s="19"/>
      <c r="R24" s="24" t="s">
        <v>65</v>
      </c>
      <c r="U24" s="52">
        <f>'[1]6'!V1465</f>
        <v>-64499.05</v>
      </c>
      <c r="V24" s="24"/>
      <c r="W24" s="40"/>
      <c r="X24" s="19"/>
    </row>
    <row r="25" spans="2:24" ht="14.25" customHeight="1" x14ac:dyDescent="0.3">
      <c r="C25" s="24" t="s">
        <v>66</v>
      </c>
      <c r="D25" s="27"/>
      <c r="E25" s="22"/>
      <c r="F25" s="25">
        <f>+'[1]6'!V541+'[1]6'!V559</f>
        <v>10610252.409999998</v>
      </c>
      <c r="H25" s="30"/>
      <c r="J25" s="24" t="s">
        <v>67</v>
      </c>
      <c r="K25" s="27"/>
      <c r="L25" s="24"/>
      <c r="M25" s="25">
        <f>-'[1]6'!V935</f>
        <v>28835.49</v>
      </c>
      <c r="N25" s="24"/>
      <c r="O25" s="19"/>
      <c r="R25" s="24" t="s">
        <v>68</v>
      </c>
      <c r="U25" s="22">
        <f>'[1]6'!V1476</f>
        <v>0</v>
      </c>
      <c r="V25" s="24"/>
      <c r="W25" s="40"/>
      <c r="X25" s="19"/>
    </row>
    <row r="26" spans="2:24" ht="14" x14ac:dyDescent="0.3">
      <c r="B26" s="26"/>
      <c r="C26" s="24" t="s">
        <v>69</v>
      </c>
      <c r="F26" s="25">
        <f>+'[1]6'!V576</f>
        <v>-2942046.600000001</v>
      </c>
      <c r="H26" s="30"/>
      <c r="J26" s="24" t="s">
        <v>70</v>
      </c>
      <c r="K26" s="27"/>
      <c r="M26" s="48">
        <f>-'[1]6'!V1028</f>
        <v>22588506.739999998</v>
      </c>
      <c r="N26" s="24"/>
      <c r="O26" s="25"/>
      <c r="R26" s="24" t="s">
        <v>71</v>
      </c>
      <c r="U26" s="53">
        <f>+'[1]6'!V1474+'[1]6'!U1478</f>
        <v>34942.07</v>
      </c>
      <c r="V26" s="24"/>
      <c r="W26" s="40"/>
      <c r="X26" s="19"/>
    </row>
    <row r="27" spans="2:24" ht="14" x14ac:dyDescent="0.3">
      <c r="C27" s="24" t="s">
        <v>72</v>
      </c>
      <c r="D27" s="27"/>
      <c r="E27" s="22"/>
      <c r="F27" s="25">
        <f>+'[1]6'!V308+'[1]6'!V618</f>
        <v>162368565.12999997</v>
      </c>
      <c r="G27" s="22"/>
      <c r="H27" s="28"/>
      <c r="I27" s="4"/>
      <c r="J27" s="24" t="s">
        <v>73</v>
      </c>
      <c r="K27" s="27"/>
      <c r="M27" s="25">
        <f>-'[1]6'!V982-'[1]6'!V991</f>
        <v>3084998.5999999982</v>
      </c>
      <c r="N27" s="24"/>
      <c r="O27" s="19"/>
      <c r="R27" s="24"/>
      <c r="U27" s="22"/>
      <c r="V27" s="24"/>
      <c r="W27" s="40"/>
    </row>
    <row r="28" spans="2:24" ht="14" x14ac:dyDescent="0.3">
      <c r="C28" s="24" t="s">
        <v>74</v>
      </c>
      <c r="D28" s="27"/>
      <c r="E28" s="22"/>
      <c r="F28" s="25">
        <f>+'[1]6'!V365</f>
        <v>-70557508.730000019</v>
      </c>
      <c r="H28" s="30"/>
      <c r="J28" s="24" t="s">
        <v>38</v>
      </c>
      <c r="K28" s="27"/>
      <c r="M28" s="25">
        <f>-'[1]6'!V965</f>
        <v>7605894.8599999975</v>
      </c>
      <c r="O28" s="30"/>
      <c r="Q28" s="16" t="s">
        <v>75</v>
      </c>
      <c r="R28" s="24"/>
      <c r="U28" s="24"/>
      <c r="V28" s="24"/>
      <c r="W28" s="32">
        <f>SUM(U16:U27)</f>
        <v>8696522.1899999976</v>
      </c>
    </row>
    <row r="29" spans="2:24" ht="14" x14ac:dyDescent="0.3">
      <c r="C29" s="24" t="s">
        <v>76</v>
      </c>
      <c r="D29" s="46"/>
      <c r="E29" s="22"/>
      <c r="F29" s="25">
        <f>+'[1]6'!V676-'[1]6'!V679</f>
        <v>10491175.23</v>
      </c>
      <c r="G29" s="22"/>
      <c r="H29" s="30"/>
      <c r="J29" s="24" t="s">
        <v>77</v>
      </c>
      <c r="K29" s="27"/>
      <c r="L29" s="24"/>
      <c r="M29" s="49">
        <f>-'[1]6'!V968</f>
        <v>7016468.0099999979</v>
      </c>
      <c r="O29" s="19"/>
      <c r="Q29" s="16" t="s">
        <v>78</v>
      </c>
      <c r="R29" s="24"/>
      <c r="U29" s="18"/>
      <c r="V29" s="18"/>
      <c r="W29" s="18">
        <f>+W15-W28</f>
        <v>2892579.5</v>
      </c>
      <c r="X29" s="54"/>
    </row>
    <row r="30" spans="2:24" ht="14" x14ac:dyDescent="0.3">
      <c r="C30" s="24" t="s">
        <v>79</v>
      </c>
      <c r="D30" s="46"/>
      <c r="E30" s="22"/>
      <c r="F30" s="25">
        <f>+'[1]6'!V709+'[1]6'!V714</f>
        <v>16007606.419999998</v>
      </c>
      <c r="G30" s="22"/>
      <c r="H30" s="28"/>
      <c r="J30" s="26" t="s">
        <v>80</v>
      </c>
      <c r="K30" s="46"/>
      <c r="M30" s="19"/>
      <c r="N30" s="44"/>
      <c r="O30" s="55">
        <f>SUM(M24:M29)</f>
        <v>83699703.699999988</v>
      </c>
    </row>
    <row r="31" spans="2:24" ht="14" x14ac:dyDescent="0.3">
      <c r="C31" s="24" t="s">
        <v>57</v>
      </c>
      <c r="D31" s="47"/>
      <c r="F31" s="25">
        <f>+'[1]6'!V710+'[1]6'!V715</f>
        <v>-11917344.200000005</v>
      </c>
      <c r="G31" s="22"/>
      <c r="H31" s="30"/>
      <c r="I31" s="26"/>
      <c r="J31" s="26" t="s">
        <v>81</v>
      </c>
      <c r="K31" s="46"/>
      <c r="M31" s="19"/>
      <c r="N31" s="44"/>
      <c r="O31" s="50">
        <f>+O30+O21</f>
        <v>156654446.94</v>
      </c>
      <c r="R31" s="24" t="s">
        <v>29</v>
      </c>
      <c r="U31" s="24"/>
      <c r="V31" s="24"/>
      <c r="W31" s="24"/>
    </row>
    <row r="32" spans="2:24" ht="14" x14ac:dyDescent="0.3">
      <c r="B32" s="24"/>
      <c r="C32" s="24" t="s">
        <v>82</v>
      </c>
      <c r="D32" s="27"/>
      <c r="E32" s="1"/>
      <c r="F32" s="25">
        <f>+'[1]6'!V762</f>
        <v>4148166.6900000004</v>
      </c>
      <c r="G32" s="22"/>
      <c r="H32" s="28"/>
      <c r="M32" s="30"/>
      <c r="O32" s="30"/>
      <c r="Q32" s="16" t="s">
        <v>83</v>
      </c>
      <c r="R32" s="24"/>
      <c r="U32" s="24"/>
      <c r="V32" s="24"/>
      <c r="W32" s="22">
        <f>SUM(U33:U33)</f>
        <v>508912.27</v>
      </c>
    </row>
    <row r="33" spans="2:27" ht="14" x14ac:dyDescent="0.3">
      <c r="C33" s="24" t="s">
        <v>84</v>
      </c>
      <c r="D33" s="46"/>
      <c r="F33" s="49">
        <f>+'[1]6'!V754-'[1]6'!V757</f>
        <v>0</v>
      </c>
      <c r="H33" s="30"/>
      <c r="I33" s="26"/>
      <c r="J33" s="20" t="s">
        <v>85</v>
      </c>
      <c r="K33" s="51"/>
      <c r="L33" s="24"/>
      <c r="M33" s="25"/>
      <c r="O33" s="30"/>
      <c r="R33" s="24" t="s">
        <v>86</v>
      </c>
      <c r="U33" s="22">
        <f>'[1]6'!V1457</f>
        <v>508912.27</v>
      </c>
      <c r="V33" s="18"/>
      <c r="W33" s="24"/>
    </row>
    <row r="34" spans="2:27" ht="14" x14ac:dyDescent="0.3">
      <c r="B34" s="16"/>
      <c r="C34" s="26" t="s">
        <v>87</v>
      </c>
      <c r="D34" s="27"/>
      <c r="E34" s="22"/>
      <c r="F34" s="30"/>
      <c r="G34" s="44"/>
      <c r="H34" s="56">
        <f>SUM(F20:F33)</f>
        <v>119642953.92999993</v>
      </c>
      <c r="J34" s="24" t="s">
        <v>88</v>
      </c>
      <c r="K34" s="27"/>
      <c r="L34" s="24"/>
      <c r="M34" s="25">
        <f>-'[1]6'!V1043</f>
        <v>9000000</v>
      </c>
      <c r="O34" s="19"/>
      <c r="R34" s="24" t="s">
        <v>89</v>
      </c>
      <c r="U34" s="24"/>
      <c r="V34" s="24"/>
      <c r="W34" s="24"/>
    </row>
    <row r="35" spans="2:27" ht="14" x14ac:dyDescent="0.3">
      <c r="F35" s="30"/>
      <c r="H35" s="30"/>
      <c r="I35" s="44"/>
      <c r="J35" s="24" t="s">
        <v>90</v>
      </c>
      <c r="K35" s="27"/>
      <c r="L35" s="24"/>
      <c r="M35" s="49">
        <f>-'[1]6'!V1045</f>
        <v>3282292</v>
      </c>
      <c r="N35" s="24"/>
      <c r="O35" s="19"/>
      <c r="Q35" s="16" t="s">
        <v>91</v>
      </c>
      <c r="R35" s="24"/>
      <c r="U35" s="24"/>
      <c r="V35" s="24"/>
      <c r="W35" s="22">
        <f>SUM(U36:U37)</f>
        <v>201240.62</v>
      </c>
    </row>
    <row r="36" spans="2:27" ht="14" x14ac:dyDescent="0.3">
      <c r="B36" s="16"/>
      <c r="F36" s="30"/>
      <c r="H36" s="30"/>
      <c r="J36" s="24" t="s">
        <v>92</v>
      </c>
      <c r="K36" s="46"/>
      <c r="M36" s="19"/>
      <c r="N36" s="24"/>
      <c r="O36" s="25">
        <f>SUM(M34:M35)</f>
        <v>12282292</v>
      </c>
      <c r="R36" s="24" t="s">
        <v>93</v>
      </c>
      <c r="T36" s="57">
        <v>9</v>
      </c>
      <c r="U36" s="22">
        <f>-'[1]6'!V1213-'[1]6'!V1218</f>
        <v>59222.01</v>
      </c>
      <c r="V36" s="24"/>
      <c r="W36" s="24"/>
    </row>
    <row r="37" spans="2:27" ht="14" x14ac:dyDescent="0.3">
      <c r="B37" s="16"/>
      <c r="F37" s="30"/>
      <c r="H37" s="30"/>
      <c r="J37" s="24" t="s">
        <v>94</v>
      </c>
      <c r="K37" s="27"/>
      <c r="M37" s="19"/>
      <c r="O37" s="48">
        <f>-'[1]6'!V1056</f>
        <v>0</v>
      </c>
      <c r="Q37" s="4"/>
      <c r="R37" s="24" t="s">
        <v>95</v>
      </c>
      <c r="T37" s="58">
        <v>10</v>
      </c>
      <c r="U37" s="32">
        <f>-'[1]6'!V1224-'[1]6'!V1221</f>
        <v>142018.60999999999</v>
      </c>
      <c r="Y37" s="59"/>
    </row>
    <row r="38" spans="2:27" ht="14" x14ac:dyDescent="0.3">
      <c r="B38" s="16"/>
      <c r="F38" s="30"/>
      <c r="H38" s="30"/>
      <c r="J38" s="24" t="s">
        <v>96</v>
      </c>
      <c r="K38" s="46"/>
      <c r="M38" s="19"/>
      <c r="N38" s="24"/>
      <c r="O38" s="48">
        <f>-'[1]6'!V1051</f>
        <v>0</v>
      </c>
      <c r="R38" s="24"/>
      <c r="V38" s="24"/>
      <c r="W38" s="24"/>
      <c r="Y38" s="60"/>
    </row>
    <row r="39" spans="2:27" ht="14" x14ac:dyDescent="0.3">
      <c r="F39" s="30"/>
      <c r="G39" s="22"/>
      <c r="H39" s="28"/>
      <c r="I39" s="24"/>
      <c r="J39" s="24" t="s">
        <v>97</v>
      </c>
      <c r="M39" s="30"/>
      <c r="O39" s="52">
        <f>-'[1]6'!V1090</f>
        <v>-1127769.5200000003</v>
      </c>
      <c r="Q39" s="16" t="s">
        <v>98</v>
      </c>
      <c r="R39" s="24"/>
      <c r="U39" s="18"/>
      <c r="V39" s="18"/>
      <c r="W39" s="18">
        <f>+W29-W32+W35</f>
        <v>2584907.85</v>
      </c>
      <c r="Y39" s="61"/>
    </row>
    <row r="40" spans="2:27" ht="14" x14ac:dyDescent="0.3">
      <c r="B40" s="26"/>
      <c r="F40" s="30"/>
      <c r="H40" s="30"/>
      <c r="I40" s="16"/>
      <c r="J40" s="24" t="s">
        <v>99</v>
      </c>
      <c r="K40" s="27"/>
      <c r="L40" s="24"/>
      <c r="M40" s="19"/>
      <c r="N40" s="24"/>
      <c r="O40" s="48">
        <f>-'[1]6'!V1052</f>
        <v>7018452.5700000003</v>
      </c>
      <c r="R40" s="26" t="s">
        <v>100</v>
      </c>
      <c r="U40" s="18"/>
      <c r="V40" s="18"/>
      <c r="W40" s="24"/>
      <c r="Y40" s="60"/>
    </row>
    <row r="41" spans="2:27" ht="14" x14ac:dyDescent="0.3">
      <c r="B41" s="16"/>
      <c r="F41" s="30"/>
      <c r="H41" s="30"/>
      <c r="J41" s="24" t="s">
        <v>101</v>
      </c>
      <c r="K41" s="27"/>
      <c r="L41" s="24"/>
      <c r="M41" s="19"/>
      <c r="O41" s="48">
        <f>-'[1]6'!V1048</f>
        <v>24676796.5</v>
      </c>
      <c r="R41" s="24" t="s">
        <v>102</v>
      </c>
      <c r="U41" s="18"/>
      <c r="V41" s="18"/>
      <c r="W41" s="52">
        <f>+'[1]6'!V1482</f>
        <v>391097.78</v>
      </c>
      <c r="X41" s="19"/>
      <c r="Y41" s="62"/>
    </row>
    <row r="42" spans="2:27" ht="14" x14ac:dyDescent="0.3">
      <c r="F42" s="30"/>
      <c r="H42" s="30"/>
      <c r="J42" s="24" t="s">
        <v>103</v>
      </c>
      <c r="K42" s="27"/>
      <c r="L42" s="24"/>
      <c r="M42" s="19"/>
      <c r="O42" s="49">
        <f>+W44</f>
        <v>1803340.1100000003</v>
      </c>
      <c r="R42" s="24" t="s">
        <v>104</v>
      </c>
      <c r="U42" s="24"/>
      <c r="V42" s="24"/>
      <c r="W42" s="22">
        <f>+'[1]6'!V1483</f>
        <v>390469.96</v>
      </c>
      <c r="X42" s="19"/>
      <c r="Y42" s="63"/>
    </row>
    <row r="43" spans="2:27" ht="14" x14ac:dyDescent="0.3">
      <c r="F43" s="30"/>
      <c r="H43" s="30"/>
      <c r="J43" s="26" t="s">
        <v>105</v>
      </c>
      <c r="K43" s="51"/>
      <c r="L43" s="24"/>
      <c r="M43" s="25"/>
      <c r="N43" s="44"/>
      <c r="O43" s="50">
        <f>SUM(O36:O42)</f>
        <v>44653111.659999996</v>
      </c>
      <c r="R43" s="24"/>
      <c r="U43" s="24"/>
      <c r="V43" s="24"/>
      <c r="W43" s="22"/>
    </row>
    <row r="44" spans="2:27" ht="14.5" thickBot="1" x14ac:dyDescent="0.35">
      <c r="C44" s="64" t="s">
        <v>106</v>
      </c>
      <c r="F44" s="30"/>
      <c r="G44" s="44" t="s">
        <v>9</v>
      </c>
      <c r="H44" s="65">
        <f>SUM(H5:H37)</f>
        <v>201307558.59999996</v>
      </c>
      <c r="J44" s="64" t="s">
        <v>107</v>
      </c>
      <c r="K44" s="46"/>
      <c r="M44" s="19"/>
      <c r="N44" s="26" t="s">
        <v>9</v>
      </c>
      <c r="O44" s="66">
        <f>+O43+O30+O21</f>
        <v>201307558.59999999</v>
      </c>
      <c r="Q44" s="16" t="s">
        <v>108</v>
      </c>
      <c r="U44" s="24"/>
      <c r="V44" s="26" t="s">
        <v>9</v>
      </c>
      <c r="W44" s="66">
        <f>+W39-W41-W42-W43</f>
        <v>1803340.1100000003</v>
      </c>
    </row>
    <row r="45" spans="2:27" ht="15" customHeight="1" thickTop="1" x14ac:dyDescent="0.3">
      <c r="C45" s="16"/>
      <c r="G45" s="22"/>
      <c r="K45" s="67"/>
      <c r="L45" s="16"/>
      <c r="M45" s="16"/>
      <c r="O45" s="50"/>
      <c r="X45" s="19"/>
    </row>
    <row r="46" spans="2:27" ht="15" customHeight="1" x14ac:dyDescent="0.3">
      <c r="C46" s="68"/>
      <c r="D46" s="69"/>
      <c r="G46" s="22"/>
      <c r="H46" s="22"/>
      <c r="X46" s="70"/>
      <c r="Y46" s="71"/>
      <c r="Z46" s="72"/>
      <c r="AA46" s="73"/>
    </row>
    <row r="47" spans="2:27" ht="15.75" customHeight="1" x14ac:dyDescent="0.3">
      <c r="G47" s="1"/>
      <c r="H47" s="22"/>
      <c r="I47" s="74"/>
      <c r="X47" s="10"/>
    </row>
    <row r="48" spans="2:27" x14ac:dyDescent="0.25">
      <c r="P48" s="75"/>
      <c r="R48" s="3"/>
      <c r="W48" s="3"/>
      <c r="Y48" s="71"/>
    </row>
    <row r="49" spans="3:23" x14ac:dyDescent="0.25">
      <c r="V49" s="76"/>
    </row>
    <row r="53" spans="3:23" ht="14" x14ac:dyDescent="0.3">
      <c r="C53" s="77" t="s">
        <v>109</v>
      </c>
      <c r="D53" s="77"/>
      <c r="H53" s="74" t="s">
        <v>110</v>
      </c>
      <c r="I53" s="78"/>
      <c r="L53" s="79"/>
      <c r="M53" s="77" t="s">
        <v>111</v>
      </c>
      <c r="Q53" s="80" t="s">
        <v>109</v>
      </c>
      <c r="R53" s="80"/>
      <c r="S53" s="80"/>
      <c r="T53" s="80"/>
      <c r="U53" s="80" t="s">
        <v>110</v>
      </c>
      <c r="V53" s="80"/>
      <c r="W53" s="80"/>
    </row>
    <row r="54" spans="3:23" ht="14" x14ac:dyDescent="0.3">
      <c r="C54" s="81" t="s">
        <v>112</v>
      </c>
      <c r="D54" s="81"/>
      <c r="E54" s="78"/>
      <c r="H54" s="78" t="s">
        <v>113</v>
      </c>
      <c r="J54" s="74"/>
      <c r="M54" s="82" t="s">
        <v>114</v>
      </c>
      <c r="N54" s="77"/>
      <c r="O54" s="77"/>
      <c r="Q54" s="81" t="s">
        <v>112</v>
      </c>
      <c r="R54" s="81"/>
      <c r="S54" s="83"/>
      <c r="T54" s="84"/>
      <c r="U54" s="85" t="s">
        <v>113</v>
      </c>
      <c r="V54" s="85"/>
      <c r="W54" s="85"/>
    </row>
    <row r="55" spans="3:23" ht="14" x14ac:dyDescent="0.3">
      <c r="E55" s="86"/>
      <c r="J55" s="78"/>
      <c r="N55" s="82"/>
      <c r="O55" s="82"/>
    </row>
    <row r="56" spans="3:23" ht="14" x14ac:dyDescent="0.3">
      <c r="E56" s="86"/>
      <c r="H56" s="22"/>
      <c r="I56" s="87"/>
      <c r="K56" s="88"/>
      <c r="L56" s="88"/>
    </row>
    <row r="57" spans="3:23" ht="14" x14ac:dyDescent="0.3">
      <c r="H57" s="22"/>
      <c r="N57" s="88"/>
      <c r="O57" s="77"/>
    </row>
    <row r="58" spans="3:23" ht="14" x14ac:dyDescent="0.3">
      <c r="Q58" s="80" t="s">
        <v>111</v>
      </c>
      <c r="R58" s="80"/>
      <c r="S58" s="80"/>
      <c r="T58" s="80"/>
      <c r="U58" s="80"/>
      <c r="V58" s="80"/>
      <c r="W58" s="80"/>
    </row>
    <row r="59" spans="3:23" ht="14.25" customHeight="1" x14ac:dyDescent="0.3">
      <c r="O59" s="60"/>
      <c r="Q59" s="89" t="s">
        <v>114</v>
      </c>
      <c r="R59" s="89"/>
      <c r="S59" s="89"/>
      <c r="T59" s="89"/>
      <c r="U59" s="89"/>
      <c r="V59" s="89"/>
      <c r="W59" s="89"/>
    </row>
    <row r="60" spans="3:23" ht="25.5" hidden="1" customHeight="1" x14ac:dyDescent="0.3">
      <c r="O60" s="60"/>
      <c r="Q60" s="77" t="str">
        <f>+C53</f>
        <v>Carolina Alexandra Quintero Gil</v>
      </c>
      <c r="U60" s="90"/>
    </row>
    <row r="61" spans="3:23" ht="13.5" hidden="1" customHeight="1" x14ac:dyDescent="0.25">
      <c r="O61" s="60"/>
      <c r="Q61" s="91" t="str">
        <f>+C54</f>
        <v>Presidenta Ejecutiva</v>
      </c>
      <c r="S61" s="1" t="s">
        <v>36</v>
      </c>
      <c r="T61" s="92" t="s">
        <v>36</v>
      </c>
      <c r="U61" s="87"/>
    </row>
    <row r="62" spans="3:23" ht="15" hidden="1" customHeight="1" x14ac:dyDescent="0.25">
      <c r="O62" s="60"/>
    </row>
    <row r="63" spans="3:23" x14ac:dyDescent="0.25">
      <c r="H63" s="1"/>
      <c r="O63" s="4"/>
    </row>
    <row r="64" spans="3:23" ht="14" x14ac:dyDescent="0.3">
      <c r="H64" s="93"/>
      <c r="O64" s="60"/>
    </row>
    <row r="65" spans="8:15" ht="14" x14ac:dyDescent="0.3">
      <c r="H65" s="94"/>
      <c r="O65" s="4"/>
    </row>
    <row r="66" spans="8:15" x14ac:dyDescent="0.25">
      <c r="O66" s="60"/>
    </row>
    <row r="67" spans="8:15" x14ac:dyDescent="0.25">
      <c r="O67" s="60"/>
    </row>
    <row r="68" spans="8:15" ht="15.75" customHeight="1" x14ac:dyDescent="0.25">
      <c r="O68" s="4"/>
    </row>
    <row r="69" spans="8:15" x14ac:dyDescent="0.25">
      <c r="O69" s="60"/>
    </row>
    <row r="70" spans="8:15" ht="15" customHeight="1" x14ac:dyDescent="0.25">
      <c r="O70" s="4"/>
    </row>
    <row r="71" spans="8:15" x14ac:dyDescent="0.25">
      <c r="O71" s="60"/>
    </row>
    <row r="72" spans="8:15" x14ac:dyDescent="0.25">
      <c r="O72" s="60"/>
    </row>
    <row r="73" spans="8:15" x14ac:dyDescent="0.25">
      <c r="O73" s="60"/>
    </row>
    <row r="74" spans="8:15" x14ac:dyDescent="0.25">
      <c r="O74" s="60"/>
    </row>
    <row r="75" spans="8:15" x14ac:dyDescent="0.25">
      <c r="O75" s="4"/>
    </row>
    <row r="76" spans="8:15" x14ac:dyDescent="0.25">
      <c r="O76" s="4"/>
    </row>
    <row r="77" spans="8:15" x14ac:dyDescent="0.25">
      <c r="O77" s="60"/>
    </row>
    <row r="78" spans="8:15" x14ac:dyDescent="0.25">
      <c r="O78" s="4"/>
    </row>
    <row r="79" spans="8:15" x14ac:dyDescent="0.25">
      <c r="O79" s="4"/>
    </row>
    <row r="80" spans="8:15" x14ac:dyDescent="0.25">
      <c r="O80" s="60"/>
    </row>
    <row r="81" spans="2:15" x14ac:dyDescent="0.25">
      <c r="O81" s="4"/>
    </row>
    <row r="82" spans="2:15" x14ac:dyDescent="0.25">
      <c r="O82" s="4"/>
    </row>
    <row r="83" spans="2:15" x14ac:dyDescent="0.25">
      <c r="O83" s="4"/>
    </row>
    <row r="84" spans="2:15" x14ac:dyDescent="0.25">
      <c r="O84" s="4"/>
    </row>
    <row r="85" spans="2:15" x14ac:dyDescent="0.25">
      <c r="O85" s="60"/>
    </row>
    <row r="86" spans="2:15" x14ac:dyDescent="0.25">
      <c r="O86" s="4"/>
    </row>
    <row r="87" spans="2:15" x14ac:dyDescent="0.25">
      <c r="O87" s="4"/>
    </row>
    <row r="88" spans="2:15" ht="14" x14ac:dyDescent="0.3">
      <c r="C88" s="24"/>
      <c r="D88" s="95"/>
      <c r="O88" s="4"/>
    </row>
    <row r="89" spans="2:15" x14ac:dyDescent="0.25">
      <c r="O89" s="4"/>
    </row>
    <row r="90" spans="2:15" x14ac:dyDescent="0.25">
      <c r="O90" s="4"/>
    </row>
    <row r="91" spans="2:15" x14ac:dyDescent="0.25">
      <c r="O91" s="60"/>
    </row>
    <row r="92" spans="2:15" x14ac:dyDescent="0.25">
      <c r="B92" s="4" t="s">
        <v>115</v>
      </c>
      <c r="O92" s="60"/>
    </row>
    <row r="93" spans="2:15" x14ac:dyDescent="0.25">
      <c r="B93" s="1" t="s">
        <v>116</v>
      </c>
      <c r="O93" s="4"/>
    </row>
    <row r="94" spans="2:15" x14ac:dyDescent="0.25">
      <c r="B94" s="4" t="s">
        <v>117</v>
      </c>
      <c r="O94" s="4"/>
    </row>
    <row r="95" spans="2:15" x14ac:dyDescent="0.25">
      <c r="B95" s="4" t="s">
        <v>118</v>
      </c>
      <c r="O95" s="4"/>
    </row>
    <row r="96" spans="2:15" x14ac:dyDescent="0.25">
      <c r="B96" s="1" t="s">
        <v>119</v>
      </c>
      <c r="C96" s="4"/>
      <c r="D96" s="96"/>
      <c r="O96" s="4"/>
    </row>
    <row r="97" spans="2:15" x14ac:dyDescent="0.25">
      <c r="B97" s="1" t="s">
        <v>120</v>
      </c>
      <c r="O97" s="60"/>
    </row>
    <row r="98" spans="2:15" x14ac:dyDescent="0.25">
      <c r="B98" s="4" t="s">
        <v>121</v>
      </c>
      <c r="O98" s="4"/>
    </row>
    <row r="99" spans="2:15" x14ac:dyDescent="0.25">
      <c r="B99" s="4" t="s">
        <v>122</v>
      </c>
      <c r="O99" s="60"/>
    </row>
    <row r="100" spans="2:15" x14ac:dyDescent="0.25">
      <c r="B100" s="1" t="s">
        <v>123</v>
      </c>
      <c r="O100" s="4"/>
    </row>
    <row r="101" spans="2:15" x14ac:dyDescent="0.25">
      <c r="B101" s="1" t="s">
        <v>124</v>
      </c>
      <c r="F101" s="10" t="s">
        <v>125</v>
      </c>
      <c r="O101" s="60"/>
    </row>
    <row r="102" spans="2:15" x14ac:dyDescent="0.25">
      <c r="B102" s="1" t="s">
        <v>126</v>
      </c>
      <c r="O102" s="60"/>
    </row>
    <row r="103" spans="2:15" x14ac:dyDescent="0.25">
      <c r="B103" s="1" t="s">
        <v>127</v>
      </c>
      <c r="O103" s="60"/>
    </row>
    <row r="104" spans="2:15" x14ac:dyDescent="0.25">
      <c r="B104" s="4" t="s">
        <v>128</v>
      </c>
      <c r="O104" s="4"/>
    </row>
    <row r="105" spans="2:15" x14ac:dyDescent="0.25">
      <c r="B105" s="4" t="s">
        <v>129</v>
      </c>
      <c r="O105" s="60"/>
    </row>
    <row r="106" spans="2:15" x14ac:dyDescent="0.25">
      <c r="B106" s="4" t="s">
        <v>130</v>
      </c>
      <c r="O106" s="60"/>
    </row>
    <row r="107" spans="2:15" x14ac:dyDescent="0.25">
      <c r="B107" s="4" t="s">
        <v>131</v>
      </c>
      <c r="O107" s="60"/>
    </row>
    <row r="108" spans="2:15" x14ac:dyDescent="0.25">
      <c r="B108" s="1" t="s">
        <v>132</v>
      </c>
      <c r="O108" s="60"/>
    </row>
    <row r="109" spans="2:15" x14ac:dyDescent="0.25">
      <c r="B109" s="1" t="s">
        <v>133</v>
      </c>
      <c r="O109" s="60"/>
    </row>
    <row r="110" spans="2:15" x14ac:dyDescent="0.25">
      <c r="B110" s="1" t="s">
        <v>134</v>
      </c>
      <c r="F110" s="4" t="s">
        <v>135</v>
      </c>
      <c r="O110" s="60"/>
    </row>
    <row r="111" spans="2:15" x14ac:dyDescent="0.25">
      <c r="B111" s="1" t="s">
        <v>136</v>
      </c>
      <c r="F111" s="4" t="s">
        <v>137</v>
      </c>
      <c r="O111" s="60"/>
    </row>
    <row r="112" spans="2:15" x14ac:dyDescent="0.25">
      <c r="B112" s="1" t="s">
        <v>138</v>
      </c>
      <c r="F112" s="4" t="s">
        <v>139</v>
      </c>
      <c r="O112" s="4"/>
    </row>
    <row r="113" spans="2:15" x14ac:dyDescent="0.25">
      <c r="B113" s="4" t="s">
        <v>135</v>
      </c>
      <c r="F113" s="1" t="s">
        <v>140</v>
      </c>
      <c r="O113" s="4"/>
    </row>
    <row r="114" spans="2:15" x14ac:dyDescent="0.25">
      <c r="B114" s="4" t="s">
        <v>137</v>
      </c>
      <c r="F114" s="1" t="s">
        <v>141</v>
      </c>
      <c r="O114" s="60"/>
    </row>
    <row r="115" spans="2:15" x14ac:dyDescent="0.25">
      <c r="B115" s="4" t="s">
        <v>139</v>
      </c>
      <c r="F115" s="1" t="s">
        <v>142</v>
      </c>
      <c r="O115" s="60"/>
    </row>
    <row r="116" spans="2:15" x14ac:dyDescent="0.25">
      <c r="B116" s="1" t="s">
        <v>140</v>
      </c>
      <c r="O116" s="60"/>
    </row>
    <row r="117" spans="2:15" x14ac:dyDescent="0.25">
      <c r="B117" s="1" t="s">
        <v>141</v>
      </c>
      <c r="O117" s="4"/>
    </row>
    <row r="118" spans="2:15" x14ac:dyDescent="0.25">
      <c r="B118" s="1" t="s">
        <v>142</v>
      </c>
      <c r="O118" s="4"/>
    </row>
    <row r="119" spans="2:15" x14ac:dyDescent="0.25">
      <c r="B119" s="1" t="s">
        <v>143</v>
      </c>
      <c r="O119" s="4"/>
    </row>
    <row r="120" spans="2:15" x14ac:dyDescent="0.25">
      <c r="B120" s="1" t="s">
        <v>144</v>
      </c>
      <c r="O120" s="60"/>
    </row>
    <row r="121" spans="2:15" x14ac:dyDescent="0.25">
      <c r="B121" s="4" t="s">
        <v>145</v>
      </c>
      <c r="O121" s="4"/>
    </row>
    <row r="122" spans="2:15" x14ac:dyDescent="0.25">
      <c r="B122" s="1" t="s">
        <v>146</v>
      </c>
      <c r="O122" s="4"/>
    </row>
    <row r="123" spans="2:15" x14ac:dyDescent="0.25">
      <c r="B123" s="1" t="s">
        <v>147</v>
      </c>
      <c r="O123" s="60"/>
    </row>
    <row r="124" spans="2:15" x14ac:dyDescent="0.25">
      <c r="B124" s="1" t="s">
        <v>148</v>
      </c>
      <c r="O124" s="60"/>
    </row>
    <row r="125" spans="2:15" x14ac:dyDescent="0.25">
      <c r="B125" s="1" t="s">
        <v>149</v>
      </c>
      <c r="O125" s="4"/>
    </row>
    <row r="126" spans="2:15" x14ac:dyDescent="0.25">
      <c r="B126" s="4" t="s">
        <v>150</v>
      </c>
      <c r="O126" s="4"/>
    </row>
    <row r="127" spans="2:15" x14ac:dyDescent="0.25">
      <c r="B127" s="4" t="s">
        <v>151</v>
      </c>
      <c r="O127" s="60"/>
    </row>
    <row r="128" spans="2:15" x14ac:dyDescent="0.25">
      <c r="B128" s="1" t="s">
        <v>152</v>
      </c>
      <c r="O128" s="4"/>
    </row>
    <row r="129" spans="2:15" x14ac:dyDescent="0.25">
      <c r="B129" s="1" t="s">
        <v>153</v>
      </c>
      <c r="O129" s="4"/>
    </row>
    <row r="130" spans="2:15" x14ac:dyDescent="0.25">
      <c r="B130" s="1" t="s">
        <v>154</v>
      </c>
      <c r="O130" s="4"/>
    </row>
    <row r="131" spans="2:15" x14ac:dyDescent="0.25">
      <c r="B131" s="4" t="s">
        <v>155</v>
      </c>
      <c r="O131" s="4"/>
    </row>
    <row r="132" spans="2:15" x14ac:dyDescent="0.25">
      <c r="B132" s="1" t="s">
        <v>156</v>
      </c>
      <c r="O132" s="4"/>
    </row>
    <row r="133" spans="2:15" x14ac:dyDescent="0.25">
      <c r="B133" s="1" t="s">
        <v>157</v>
      </c>
      <c r="O133" s="4"/>
    </row>
    <row r="134" spans="2:15" x14ac:dyDescent="0.25">
      <c r="B134" s="1" t="s">
        <v>158</v>
      </c>
      <c r="O134" s="4"/>
    </row>
    <row r="135" spans="2:15" x14ac:dyDescent="0.25">
      <c r="B135" s="4" t="s">
        <v>159</v>
      </c>
      <c r="O135" s="4"/>
    </row>
    <row r="136" spans="2:15" x14ac:dyDescent="0.25">
      <c r="B136" s="1" t="s">
        <v>160</v>
      </c>
      <c r="O136" s="60"/>
    </row>
    <row r="137" spans="2:15" x14ac:dyDescent="0.25">
      <c r="B137" s="1" t="s">
        <v>161</v>
      </c>
      <c r="O137" s="60"/>
    </row>
    <row r="138" spans="2:15" x14ac:dyDescent="0.25">
      <c r="B138" s="1" t="s">
        <v>162</v>
      </c>
      <c r="O138" s="60"/>
    </row>
    <row r="139" spans="2:15" x14ac:dyDescent="0.25">
      <c r="B139" s="4" t="s">
        <v>163</v>
      </c>
      <c r="O139" s="60"/>
    </row>
    <row r="140" spans="2:15" x14ac:dyDescent="0.25">
      <c r="B140" s="4" t="s">
        <v>164</v>
      </c>
      <c r="O140" s="60"/>
    </row>
    <row r="141" spans="2:15" x14ac:dyDescent="0.25">
      <c r="B141" s="4" t="s">
        <v>165</v>
      </c>
      <c r="O141" s="60"/>
    </row>
    <row r="142" spans="2:15" x14ac:dyDescent="0.25">
      <c r="B142" s="1" t="s">
        <v>166</v>
      </c>
      <c r="O142" s="60"/>
    </row>
    <row r="143" spans="2:15" x14ac:dyDescent="0.25">
      <c r="B143" s="1" t="s">
        <v>167</v>
      </c>
      <c r="O143" s="60"/>
    </row>
    <row r="144" spans="2:15" x14ac:dyDescent="0.25">
      <c r="B144" s="1" t="s">
        <v>168</v>
      </c>
      <c r="O144" s="60"/>
    </row>
    <row r="145" spans="2:15" x14ac:dyDescent="0.25">
      <c r="B145" s="1" t="s">
        <v>169</v>
      </c>
      <c r="O145" s="60"/>
    </row>
    <row r="146" spans="2:15" x14ac:dyDescent="0.25">
      <c r="B146" s="1" t="s">
        <v>170</v>
      </c>
      <c r="O146" s="60"/>
    </row>
    <row r="147" spans="2:15" x14ac:dyDescent="0.25">
      <c r="B147" s="1" t="s">
        <v>171</v>
      </c>
      <c r="O147" s="60"/>
    </row>
    <row r="148" spans="2:15" x14ac:dyDescent="0.25">
      <c r="B148" s="1" t="s">
        <v>172</v>
      </c>
      <c r="O148" s="60"/>
    </row>
    <row r="149" spans="2:15" x14ac:dyDescent="0.25">
      <c r="B149" s="1" t="s">
        <v>173</v>
      </c>
      <c r="O149" s="60"/>
    </row>
    <row r="150" spans="2:15" x14ac:dyDescent="0.25">
      <c r="B150" s="1" t="s">
        <v>174</v>
      </c>
      <c r="O150" s="60"/>
    </row>
    <row r="151" spans="2:15" x14ac:dyDescent="0.25">
      <c r="B151" s="1" t="s">
        <v>175</v>
      </c>
      <c r="O151" s="60"/>
    </row>
    <row r="152" spans="2:15" x14ac:dyDescent="0.25">
      <c r="B152" s="1" t="s">
        <v>176</v>
      </c>
      <c r="O152" s="4"/>
    </row>
    <row r="153" spans="2:15" x14ac:dyDescent="0.25">
      <c r="B153" s="1" t="s">
        <v>177</v>
      </c>
      <c r="O153" s="60"/>
    </row>
    <row r="154" spans="2:15" x14ac:dyDescent="0.25">
      <c r="B154" s="1" t="s">
        <v>178</v>
      </c>
      <c r="O154" s="60"/>
    </row>
    <row r="155" spans="2:15" x14ac:dyDescent="0.25">
      <c r="B155" s="1" t="s">
        <v>179</v>
      </c>
      <c r="O155" s="60"/>
    </row>
    <row r="156" spans="2:15" x14ac:dyDescent="0.25">
      <c r="B156" s="1" t="s">
        <v>180</v>
      </c>
      <c r="O156" s="60"/>
    </row>
    <row r="157" spans="2:15" x14ac:dyDescent="0.25">
      <c r="B157" s="1" t="s">
        <v>181</v>
      </c>
      <c r="O157" s="60"/>
    </row>
    <row r="158" spans="2:15" x14ac:dyDescent="0.25">
      <c r="B158" s="1" t="s">
        <v>182</v>
      </c>
      <c r="O158" s="60"/>
    </row>
    <row r="159" spans="2:15" x14ac:dyDescent="0.25">
      <c r="B159" s="4" t="s">
        <v>183</v>
      </c>
      <c r="O159" s="60"/>
    </row>
    <row r="160" spans="2:15" x14ac:dyDescent="0.25">
      <c r="B160" s="1" t="s">
        <v>184</v>
      </c>
      <c r="O160" s="60"/>
    </row>
    <row r="161" spans="2:23" x14ac:dyDescent="0.25">
      <c r="B161" s="1" t="s">
        <v>185</v>
      </c>
      <c r="O161" s="60"/>
    </row>
    <row r="162" spans="2:23" x14ac:dyDescent="0.25">
      <c r="B162" s="1" t="s">
        <v>186</v>
      </c>
      <c r="O162" s="4"/>
    </row>
    <row r="163" spans="2:23" x14ac:dyDescent="0.25">
      <c r="B163" s="1" t="s">
        <v>187</v>
      </c>
      <c r="C163" s="4" t="s">
        <v>188</v>
      </c>
      <c r="D163" s="96"/>
      <c r="O163" s="60"/>
    </row>
    <row r="164" spans="2:23" x14ac:dyDescent="0.25">
      <c r="B164" s="1" t="s">
        <v>189</v>
      </c>
      <c r="C164" s="4"/>
      <c r="D164" s="96"/>
      <c r="E164" s="4"/>
      <c r="F164" s="4"/>
      <c r="J164" s="4"/>
      <c r="K164" s="4"/>
      <c r="L164" s="4"/>
      <c r="M164" s="4"/>
      <c r="O164" s="60"/>
    </row>
    <row r="165" spans="2:23" x14ac:dyDescent="0.25">
      <c r="B165" s="1" t="s">
        <v>190</v>
      </c>
      <c r="C165" s="97" t="s">
        <v>191</v>
      </c>
      <c r="D165" s="98"/>
      <c r="E165" s="4"/>
      <c r="F165" s="4"/>
      <c r="J165" s="4"/>
      <c r="K165" s="4"/>
      <c r="L165" s="4"/>
      <c r="M165" s="4"/>
      <c r="O165" s="4"/>
    </row>
    <row r="166" spans="2:23" x14ac:dyDescent="0.25">
      <c r="B166" s="4" t="s">
        <v>131</v>
      </c>
      <c r="C166" s="97" t="s">
        <v>192</v>
      </c>
      <c r="D166" s="98"/>
      <c r="E166" s="4"/>
      <c r="F166" s="4"/>
      <c r="J166" s="4"/>
      <c r="K166" s="4"/>
      <c r="L166" s="4"/>
      <c r="M166" s="4"/>
      <c r="O166" s="4"/>
    </row>
    <row r="167" spans="2:23" x14ac:dyDescent="0.25">
      <c r="B167" s="97" t="s">
        <v>193</v>
      </c>
      <c r="C167" s="4"/>
      <c r="D167" s="96"/>
      <c r="E167" s="4"/>
      <c r="F167" s="4"/>
      <c r="I167" s="4"/>
      <c r="J167" s="4"/>
      <c r="K167" s="4"/>
      <c r="L167" s="4"/>
      <c r="M167" s="4"/>
      <c r="O167" s="60"/>
    </row>
    <row r="168" spans="2:23" x14ac:dyDescent="0.25">
      <c r="B168" s="97" t="s">
        <v>194</v>
      </c>
      <c r="C168" s="4" t="s">
        <v>195</v>
      </c>
      <c r="D168" s="96"/>
      <c r="E168" s="4"/>
      <c r="F168" s="4"/>
      <c r="I168" s="4"/>
      <c r="J168" s="4"/>
      <c r="K168" s="4"/>
      <c r="L168" s="4"/>
      <c r="M168" s="4"/>
      <c r="N168" s="4"/>
      <c r="O168" s="60"/>
    </row>
    <row r="169" spans="2:23" x14ac:dyDescent="0.25">
      <c r="B169" s="97" t="s">
        <v>196</v>
      </c>
      <c r="C169" s="4"/>
      <c r="D169" s="96"/>
      <c r="E169" s="4"/>
      <c r="F169" s="4"/>
      <c r="I169" s="4"/>
      <c r="J169" s="4"/>
      <c r="K169" s="4"/>
      <c r="L169" s="4"/>
      <c r="M169" s="4"/>
      <c r="N169" s="4"/>
      <c r="O169" s="4"/>
    </row>
    <row r="170" spans="2:23" x14ac:dyDescent="0.25">
      <c r="B170" s="4" t="s">
        <v>197</v>
      </c>
      <c r="C170" s="4"/>
      <c r="D170" s="96"/>
      <c r="E170" s="4"/>
      <c r="F170" s="4"/>
      <c r="I170" s="4"/>
      <c r="J170" s="4"/>
      <c r="K170" s="4"/>
      <c r="L170" s="4"/>
      <c r="M170" s="4"/>
      <c r="N170" s="4"/>
      <c r="O170" s="4"/>
    </row>
    <row r="171" spans="2:23" x14ac:dyDescent="0.25">
      <c r="B171" s="4" t="s">
        <v>198</v>
      </c>
      <c r="C171" s="4"/>
      <c r="D171" s="96"/>
      <c r="E171" s="4"/>
      <c r="F171" s="4"/>
      <c r="G171" s="4"/>
      <c r="I171" s="4"/>
      <c r="J171" s="4"/>
      <c r="K171" s="4"/>
      <c r="L171" s="4"/>
      <c r="M171" s="4"/>
      <c r="N171" s="4"/>
      <c r="O171" s="4"/>
    </row>
    <row r="172" spans="2:23" x14ac:dyDescent="0.25">
      <c r="B172" s="4"/>
      <c r="C172" s="4"/>
      <c r="D172" s="96"/>
      <c r="E172" s="4"/>
      <c r="F172" s="4"/>
      <c r="G172" s="4"/>
      <c r="I172" s="4"/>
      <c r="J172" s="4"/>
      <c r="K172" s="4"/>
      <c r="L172" s="4"/>
      <c r="M172" s="4"/>
      <c r="N172" s="4"/>
      <c r="O172" s="4"/>
    </row>
    <row r="173" spans="2:23" x14ac:dyDescent="0.25">
      <c r="B173" s="4"/>
      <c r="C173" s="4"/>
      <c r="D173" s="96"/>
      <c r="E173" s="4"/>
      <c r="F173" s="4"/>
      <c r="G173" s="4"/>
      <c r="I173" s="4"/>
      <c r="J173" s="4"/>
      <c r="K173" s="4"/>
      <c r="L173" s="4"/>
      <c r="M173" s="4"/>
      <c r="N173" s="4"/>
      <c r="O173" s="4"/>
    </row>
    <row r="174" spans="2:23" s="4" customFormat="1" x14ac:dyDescent="0.25">
      <c r="D174" s="96"/>
      <c r="H174" s="10"/>
      <c r="Q174" s="1"/>
      <c r="R174" s="1"/>
      <c r="S174" s="1"/>
      <c r="T174" s="11"/>
      <c r="U174" s="1"/>
      <c r="V174" s="1"/>
      <c r="W174" s="1"/>
    </row>
    <row r="175" spans="2:23" s="4" customFormat="1" x14ac:dyDescent="0.25">
      <c r="D175" s="96"/>
      <c r="H175" s="10"/>
      <c r="Q175" s="1"/>
      <c r="R175" s="1"/>
      <c r="S175" s="1"/>
      <c r="T175" s="11"/>
      <c r="U175" s="1"/>
      <c r="V175" s="1"/>
      <c r="W175" s="1"/>
    </row>
    <row r="176" spans="2:23" s="4" customFormat="1" x14ac:dyDescent="0.25">
      <c r="D176" s="96"/>
      <c r="H176" s="10"/>
      <c r="Q176" s="1"/>
      <c r="T176" s="99"/>
    </row>
    <row r="177" spans="2:23" s="4" customFormat="1" x14ac:dyDescent="0.25">
      <c r="C177" s="1"/>
      <c r="D177" s="29"/>
      <c r="E177" s="10"/>
      <c r="F177" s="10"/>
      <c r="H177" s="10"/>
      <c r="J177" s="1"/>
      <c r="K177" s="1"/>
      <c r="L177" s="1"/>
      <c r="M177" s="1"/>
      <c r="Q177" s="1"/>
      <c r="T177" s="99"/>
    </row>
    <row r="178" spans="2:23" s="4" customFormat="1" x14ac:dyDescent="0.25">
      <c r="C178" s="1"/>
      <c r="D178" s="29"/>
      <c r="E178" s="10"/>
      <c r="F178" s="10"/>
      <c r="H178" s="10"/>
      <c r="J178" s="1"/>
      <c r="K178" s="1"/>
      <c r="L178" s="1"/>
      <c r="M178" s="1"/>
      <c r="Q178" s="1"/>
      <c r="T178" s="99"/>
    </row>
    <row r="179" spans="2:23" s="4" customFormat="1" x14ac:dyDescent="0.25">
      <c r="C179" s="1"/>
      <c r="D179" s="29"/>
      <c r="E179" s="10"/>
      <c r="F179" s="10"/>
      <c r="H179" s="10"/>
      <c r="J179" s="1"/>
      <c r="K179" s="1"/>
      <c r="L179" s="1"/>
      <c r="M179" s="1"/>
      <c r="Q179" s="1"/>
      <c r="T179" s="99"/>
    </row>
    <row r="180" spans="2:23" s="4" customFormat="1" x14ac:dyDescent="0.25">
      <c r="B180" s="1"/>
      <c r="C180" s="1"/>
      <c r="D180" s="29"/>
      <c r="E180" s="10"/>
      <c r="F180" s="10"/>
      <c r="H180" s="10"/>
      <c r="I180" s="1"/>
      <c r="J180" s="1"/>
      <c r="K180" s="1"/>
      <c r="L180" s="1"/>
      <c r="M180" s="1"/>
      <c r="T180" s="99"/>
    </row>
    <row r="181" spans="2:23" s="4" customFormat="1" x14ac:dyDescent="0.25">
      <c r="B181" s="1"/>
      <c r="C181" s="1"/>
      <c r="D181" s="29"/>
      <c r="E181" s="10"/>
      <c r="F181" s="10"/>
      <c r="I181" s="1"/>
      <c r="J181" s="1"/>
      <c r="K181" s="1"/>
      <c r="L181" s="1"/>
      <c r="M181" s="1"/>
      <c r="N181" s="1"/>
      <c r="T181" s="99"/>
    </row>
    <row r="182" spans="2:23" s="4" customFormat="1" x14ac:dyDescent="0.25">
      <c r="B182" s="1"/>
      <c r="C182" s="1"/>
      <c r="D182" s="29"/>
      <c r="E182" s="10"/>
      <c r="F182" s="10"/>
      <c r="I182" s="1"/>
      <c r="J182" s="1"/>
      <c r="K182" s="1"/>
      <c r="L182" s="1"/>
      <c r="M182" s="1"/>
      <c r="N182" s="1"/>
      <c r="T182" s="99"/>
    </row>
    <row r="183" spans="2:23" s="4" customFormat="1" x14ac:dyDescent="0.25">
      <c r="B183" s="1"/>
      <c r="C183" s="1"/>
      <c r="D183" s="29"/>
      <c r="E183" s="10"/>
      <c r="F183" s="10"/>
      <c r="I183" s="1"/>
      <c r="J183" s="1"/>
      <c r="K183" s="1"/>
      <c r="L183" s="1"/>
      <c r="M183" s="1"/>
      <c r="N183" s="1"/>
      <c r="T183" s="99"/>
    </row>
    <row r="184" spans="2:23" s="4" customFormat="1" x14ac:dyDescent="0.25">
      <c r="B184" s="1"/>
      <c r="C184" s="1"/>
      <c r="D184" s="29"/>
      <c r="E184" s="10"/>
      <c r="F184" s="10"/>
      <c r="G184" s="10"/>
      <c r="I184" s="1"/>
      <c r="J184" s="1"/>
      <c r="K184" s="1"/>
      <c r="L184" s="1"/>
      <c r="M184" s="1"/>
      <c r="N184" s="1"/>
      <c r="T184" s="99"/>
    </row>
    <row r="185" spans="2:23" s="4" customFormat="1" x14ac:dyDescent="0.25">
      <c r="B185" s="1"/>
      <c r="C185" s="1"/>
      <c r="D185" s="29"/>
      <c r="E185" s="10"/>
      <c r="F185" s="10"/>
      <c r="G185" s="10"/>
      <c r="I185" s="1"/>
      <c r="J185" s="1"/>
      <c r="K185" s="1"/>
      <c r="L185" s="1"/>
      <c r="M185" s="1"/>
      <c r="N185" s="1"/>
      <c r="T185" s="99"/>
    </row>
    <row r="186" spans="2:23" s="4" customFormat="1" x14ac:dyDescent="0.25">
      <c r="B186" s="1"/>
      <c r="C186" s="1"/>
      <c r="D186" s="29"/>
      <c r="E186" s="10"/>
      <c r="F186" s="10"/>
      <c r="G186" s="10"/>
      <c r="I186" s="1"/>
      <c r="J186" s="1"/>
      <c r="K186" s="1"/>
      <c r="L186" s="1"/>
      <c r="M186" s="1"/>
      <c r="N186" s="1"/>
      <c r="T186" s="99"/>
    </row>
    <row r="187" spans="2:23" x14ac:dyDescent="0.25">
      <c r="H187" s="4"/>
      <c r="O187" s="60"/>
      <c r="Q187" s="4"/>
      <c r="R187" s="4"/>
      <c r="S187" s="4"/>
      <c r="T187" s="99"/>
      <c r="U187" s="4"/>
      <c r="V187" s="4"/>
      <c r="W187" s="4"/>
    </row>
    <row r="188" spans="2:23" x14ac:dyDescent="0.25">
      <c r="H188" s="4"/>
      <c r="O188" s="60"/>
      <c r="Q188" s="4"/>
      <c r="R188" s="4"/>
      <c r="S188" s="4"/>
      <c r="T188" s="99"/>
      <c r="U188" s="4"/>
      <c r="V188" s="4"/>
      <c r="W188" s="4"/>
    </row>
    <row r="189" spans="2:23" x14ac:dyDescent="0.25">
      <c r="H189" s="4"/>
      <c r="O189" s="60"/>
      <c r="Q189" s="4"/>
    </row>
    <row r="190" spans="2:23" x14ac:dyDescent="0.25">
      <c r="H190" s="4"/>
      <c r="O190" s="4"/>
      <c r="Q190" s="4"/>
    </row>
    <row r="191" spans="2:23" x14ac:dyDescent="0.25">
      <c r="H191" s="4"/>
      <c r="O191" s="60"/>
      <c r="Q191" s="4"/>
    </row>
    <row r="192" spans="2:23" x14ac:dyDescent="0.25">
      <c r="H192" s="4"/>
      <c r="O192" s="4"/>
      <c r="Q192" s="4"/>
    </row>
    <row r="193" spans="8:15" x14ac:dyDescent="0.25">
      <c r="H193" s="4"/>
      <c r="O193" s="4"/>
    </row>
    <row r="194" spans="8:15" x14ac:dyDescent="0.25">
      <c r="O194" s="4"/>
    </row>
    <row r="195" spans="8:15" x14ac:dyDescent="0.25">
      <c r="O195" s="4"/>
    </row>
    <row r="196" spans="8:15" x14ac:dyDescent="0.25">
      <c r="O196" s="4"/>
    </row>
    <row r="197" spans="8:15" x14ac:dyDescent="0.25">
      <c r="O197" s="60"/>
    </row>
    <row r="198" spans="8:15" x14ac:dyDescent="0.25">
      <c r="O198" s="60"/>
    </row>
    <row r="199" spans="8:15" x14ac:dyDescent="0.25">
      <c r="O199" s="4"/>
    </row>
    <row r="200" spans="8:15" x14ac:dyDescent="0.25">
      <c r="O200" s="60"/>
    </row>
    <row r="201" spans="8:15" x14ac:dyDescent="0.25">
      <c r="O201" s="4"/>
    </row>
    <row r="202" spans="8:15" x14ac:dyDescent="0.25">
      <c r="O202" s="4"/>
    </row>
    <row r="203" spans="8:15" x14ac:dyDescent="0.25">
      <c r="O203" s="60"/>
    </row>
    <row r="204" spans="8:15" x14ac:dyDescent="0.25">
      <c r="O204" s="4"/>
    </row>
    <row r="205" spans="8:15" x14ac:dyDescent="0.25">
      <c r="O205" s="4"/>
    </row>
    <row r="206" spans="8:15" x14ac:dyDescent="0.25">
      <c r="O206" s="4"/>
    </row>
    <row r="207" spans="8:15" x14ac:dyDescent="0.25">
      <c r="O207" s="4"/>
    </row>
    <row r="208" spans="8:15" x14ac:dyDescent="0.25">
      <c r="O208" s="4"/>
    </row>
    <row r="209" spans="15:15" x14ac:dyDescent="0.25">
      <c r="O209" s="4"/>
    </row>
    <row r="210" spans="15:15" x14ac:dyDescent="0.25">
      <c r="O210" s="4"/>
    </row>
    <row r="211" spans="15:15" x14ac:dyDescent="0.25">
      <c r="O211" s="60"/>
    </row>
    <row r="212" spans="15:15" x14ac:dyDescent="0.25">
      <c r="O212" s="4"/>
    </row>
    <row r="213" spans="15:15" x14ac:dyDescent="0.25">
      <c r="O213" s="4"/>
    </row>
    <row r="214" spans="15:15" x14ac:dyDescent="0.25">
      <c r="O214" s="4"/>
    </row>
    <row r="215" spans="15:15" x14ac:dyDescent="0.25">
      <c r="O215" s="4"/>
    </row>
    <row r="216" spans="15:15" x14ac:dyDescent="0.25">
      <c r="O216" s="4"/>
    </row>
    <row r="217" spans="15:15" x14ac:dyDescent="0.25">
      <c r="O217" s="60"/>
    </row>
    <row r="218" spans="15:15" x14ac:dyDescent="0.25">
      <c r="O218" s="4"/>
    </row>
    <row r="219" spans="15:15" x14ac:dyDescent="0.25">
      <c r="O219" s="60"/>
    </row>
    <row r="220" spans="15:15" x14ac:dyDescent="0.25">
      <c r="O220" s="4"/>
    </row>
    <row r="221" spans="15:15" x14ac:dyDescent="0.25">
      <c r="O221" s="60"/>
    </row>
    <row r="222" spans="15:15" x14ac:dyDescent="0.25">
      <c r="O222" s="4"/>
    </row>
    <row r="223" spans="15:15" x14ac:dyDescent="0.25">
      <c r="O223" s="4"/>
    </row>
    <row r="224" spans="15:15" x14ac:dyDescent="0.25">
      <c r="O224" s="60"/>
    </row>
    <row r="225" spans="15:15" x14ac:dyDescent="0.25">
      <c r="O225" s="60"/>
    </row>
    <row r="226" spans="15:15" x14ac:dyDescent="0.25">
      <c r="O226" s="4"/>
    </row>
    <row r="227" spans="15:15" x14ac:dyDescent="0.25">
      <c r="O227" s="4"/>
    </row>
    <row r="228" spans="15:15" x14ac:dyDescent="0.25">
      <c r="O228" s="4"/>
    </row>
    <row r="229" spans="15:15" x14ac:dyDescent="0.25">
      <c r="O229" s="4"/>
    </row>
    <row r="230" spans="15:15" x14ac:dyDescent="0.25">
      <c r="O230" s="60"/>
    </row>
    <row r="231" spans="15:15" x14ac:dyDescent="0.25">
      <c r="O231" s="4"/>
    </row>
    <row r="232" spans="15:15" x14ac:dyDescent="0.25">
      <c r="O232" s="4"/>
    </row>
    <row r="233" spans="15:15" x14ac:dyDescent="0.25">
      <c r="O233" s="4"/>
    </row>
    <row r="234" spans="15:15" x14ac:dyDescent="0.25">
      <c r="O234" s="4"/>
    </row>
    <row r="235" spans="15:15" x14ac:dyDescent="0.25">
      <c r="O235" s="4"/>
    </row>
    <row r="236" spans="15:15" x14ac:dyDescent="0.25">
      <c r="O236" s="4"/>
    </row>
    <row r="237" spans="15:15" x14ac:dyDescent="0.25">
      <c r="O237" s="4"/>
    </row>
    <row r="238" spans="15:15" x14ac:dyDescent="0.25">
      <c r="O238" s="4"/>
    </row>
    <row r="239" spans="15:15" x14ac:dyDescent="0.25">
      <c r="O239" s="4"/>
    </row>
    <row r="240" spans="15:15" x14ac:dyDescent="0.25">
      <c r="O240" s="4"/>
    </row>
    <row r="241" spans="15:15" x14ac:dyDescent="0.25">
      <c r="O241" s="4"/>
    </row>
    <row r="242" spans="15:15" x14ac:dyDescent="0.25">
      <c r="O242" s="4"/>
    </row>
    <row r="243" spans="15:15" x14ac:dyDescent="0.25">
      <c r="O243" s="4"/>
    </row>
    <row r="244" spans="15:15" x14ac:dyDescent="0.25">
      <c r="O244" s="4"/>
    </row>
    <row r="245" spans="15:15" x14ac:dyDescent="0.25">
      <c r="O245" s="4"/>
    </row>
    <row r="246" spans="15:15" x14ac:dyDescent="0.25">
      <c r="O246" s="60"/>
    </row>
    <row r="247" spans="15:15" x14ac:dyDescent="0.25">
      <c r="O247" s="60"/>
    </row>
    <row r="248" spans="15:15" x14ac:dyDescent="0.25">
      <c r="O248" s="60"/>
    </row>
    <row r="249" spans="15:15" x14ac:dyDescent="0.25">
      <c r="O249" s="4"/>
    </row>
    <row r="250" spans="15:15" x14ac:dyDescent="0.25">
      <c r="O250" s="4"/>
    </row>
    <row r="251" spans="15:15" x14ac:dyDescent="0.25">
      <c r="O251" s="60"/>
    </row>
    <row r="252" spans="15:15" x14ac:dyDescent="0.25">
      <c r="O252" s="60"/>
    </row>
    <row r="253" spans="15:15" x14ac:dyDescent="0.25">
      <c r="O253" s="60"/>
    </row>
    <row r="254" spans="15:15" x14ac:dyDescent="0.25">
      <c r="O254" s="60"/>
    </row>
    <row r="255" spans="15:15" x14ac:dyDescent="0.25">
      <c r="O255" s="60"/>
    </row>
    <row r="256" spans="15:15" x14ac:dyDescent="0.25">
      <c r="O256" s="4"/>
    </row>
    <row r="257" spans="15:15" x14ac:dyDescent="0.25">
      <c r="O257" s="60"/>
    </row>
    <row r="258" spans="15:15" x14ac:dyDescent="0.25">
      <c r="O258" s="60"/>
    </row>
    <row r="259" spans="15:15" x14ac:dyDescent="0.25">
      <c r="O259" s="4"/>
    </row>
    <row r="260" spans="15:15" x14ac:dyDescent="0.25">
      <c r="O260" s="4"/>
    </row>
    <row r="261" spans="15:15" x14ac:dyDescent="0.25">
      <c r="O261" s="4"/>
    </row>
    <row r="262" spans="15:15" x14ac:dyDescent="0.25">
      <c r="O262" s="4"/>
    </row>
    <row r="263" spans="15:15" x14ac:dyDescent="0.25">
      <c r="O263" s="60"/>
    </row>
    <row r="264" spans="15:15" x14ac:dyDescent="0.25">
      <c r="O264" s="60"/>
    </row>
    <row r="265" spans="15:15" x14ac:dyDescent="0.25">
      <c r="O265" s="4"/>
    </row>
    <row r="266" spans="15:15" x14ac:dyDescent="0.25">
      <c r="O266" s="60"/>
    </row>
    <row r="267" spans="15:15" x14ac:dyDescent="0.25">
      <c r="O267" s="60"/>
    </row>
    <row r="268" spans="15:15" x14ac:dyDescent="0.25">
      <c r="O268" s="4"/>
    </row>
    <row r="269" spans="15:15" x14ac:dyDescent="0.25">
      <c r="O269" s="60"/>
    </row>
    <row r="270" spans="15:15" x14ac:dyDescent="0.25">
      <c r="O270" s="60"/>
    </row>
    <row r="271" spans="15:15" x14ac:dyDescent="0.25">
      <c r="O271" s="4"/>
    </row>
    <row r="272" spans="15:15" x14ac:dyDescent="0.25">
      <c r="O272" s="4"/>
    </row>
    <row r="273" spans="15:15" x14ac:dyDescent="0.25">
      <c r="O273" s="4"/>
    </row>
    <row r="274" spans="15:15" x14ac:dyDescent="0.25">
      <c r="O274" s="4"/>
    </row>
    <row r="275" spans="15:15" x14ac:dyDescent="0.25">
      <c r="O275" s="4"/>
    </row>
    <row r="276" spans="15:15" x14ac:dyDescent="0.25">
      <c r="O276" s="60"/>
    </row>
    <row r="277" spans="15:15" x14ac:dyDescent="0.25">
      <c r="O277" s="60"/>
    </row>
    <row r="278" spans="15:15" x14ac:dyDescent="0.25">
      <c r="O278" s="4"/>
    </row>
    <row r="279" spans="15:15" x14ac:dyDescent="0.25">
      <c r="O279" s="60"/>
    </row>
    <row r="280" spans="15:15" x14ac:dyDescent="0.25">
      <c r="O280" s="60"/>
    </row>
    <row r="281" spans="15:15" x14ac:dyDescent="0.25">
      <c r="O281" s="60"/>
    </row>
    <row r="282" spans="15:15" x14ac:dyDescent="0.25">
      <c r="O282" s="60"/>
    </row>
    <row r="283" spans="15:15" x14ac:dyDescent="0.25">
      <c r="O283" s="60"/>
    </row>
    <row r="284" spans="15:15" x14ac:dyDescent="0.25">
      <c r="O284" s="60"/>
    </row>
    <row r="285" spans="15:15" x14ac:dyDescent="0.25">
      <c r="O285" s="4"/>
    </row>
    <row r="286" spans="15:15" x14ac:dyDescent="0.25">
      <c r="O286" s="60"/>
    </row>
    <row r="287" spans="15:15" x14ac:dyDescent="0.25">
      <c r="O287" s="60"/>
    </row>
    <row r="288" spans="15:15" x14ac:dyDescent="0.25">
      <c r="O288" s="4"/>
    </row>
    <row r="289" spans="15:15" x14ac:dyDescent="0.25">
      <c r="O289" s="60"/>
    </row>
    <row r="290" spans="15:15" x14ac:dyDescent="0.25">
      <c r="O290" s="60"/>
    </row>
    <row r="291" spans="15:15" x14ac:dyDescent="0.25">
      <c r="O291" s="4"/>
    </row>
    <row r="292" spans="15:15" x14ac:dyDescent="0.25">
      <c r="O292" s="4"/>
    </row>
    <row r="293" spans="15:15" x14ac:dyDescent="0.25">
      <c r="O293" s="4"/>
    </row>
    <row r="294" spans="15:15" x14ac:dyDescent="0.25">
      <c r="O294" s="4"/>
    </row>
    <row r="295" spans="15:15" x14ac:dyDescent="0.25">
      <c r="O295" s="4"/>
    </row>
    <row r="296" spans="15:15" x14ac:dyDescent="0.25">
      <c r="O296" s="4"/>
    </row>
    <row r="297" spans="15:15" x14ac:dyDescent="0.25">
      <c r="O297" s="4"/>
    </row>
    <row r="298" spans="15:15" x14ac:dyDescent="0.25">
      <c r="O298" s="4"/>
    </row>
    <row r="299" spans="15:15" x14ac:dyDescent="0.25">
      <c r="O299" s="4"/>
    </row>
    <row r="300" spans="15:15" x14ac:dyDescent="0.25">
      <c r="O300" s="4"/>
    </row>
    <row r="301" spans="15:15" x14ac:dyDescent="0.25">
      <c r="O301" s="4"/>
    </row>
    <row r="302" spans="15:15" x14ac:dyDescent="0.25">
      <c r="O302" s="4"/>
    </row>
    <row r="303" spans="15:15" x14ac:dyDescent="0.25">
      <c r="O303" s="60"/>
    </row>
    <row r="304" spans="15:15" x14ac:dyDescent="0.25">
      <c r="O304" s="60"/>
    </row>
    <row r="305" spans="15:15" x14ac:dyDescent="0.25">
      <c r="O305" s="60"/>
    </row>
    <row r="306" spans="15:15" x14ac:dyDescent="0.25">
      <c r="O306" s="60"/>
    </row>
    <row r="307" spans="15:15" x14ac:dyDescent="0.25">
      <c r="O307" s="60"/>
    </row>
    <row r="308" spans="15:15" x14ac:dyDescent="0.25">
      <c r="O308" s="60"/>
    </row>
    <row r="309" spans="15:15" x14ac:dyDescent="0.25">
      <c r="O309" s="60"/>
    </row>
    <row r="310" spans="15:15" x14ac:dyDescent="0.25">
      <c r="O310" s="60"/>
    </row>
    <row r="311" spans="15:15" x14ac:dyDescent="0.25">
      <c r="O311" s="60"/>
    </row>
    <row r="312" spans="15:15" x14ac:dyDescent="0.25">
      <c r="O312" s="4"/>
    </row>
    <row r="313" spans="15:15" x14ac:dyDescent="0.25">
      <c r="O313" s="4"/>
    </row>
    <row r="314" spans="15:15" x14ac:dyDescent="0.25">
      <c r="O314" s="60"/>
    </row>
    <row r="315" spans="15:15" x14ac:dyDescent="0.25">
      <c r="O315" s="4"/>
    </row>
    <row r="316" spans="15:15" x14ac:dyDescent="0.25">
      <c r="O316" s="4"/>
    </row>
    <row r="317" spans="15:15" x14ac:dyDescent="0.25">
      <c r="O317" s="4"/>
    </row>
    <row r="318" spans="15:15" x14ac:dyDescent="0.25">
      <c r="O318" s="60"/>
    </row>
    <row r="319" spans="15:15" x14ac:dyDescent="0.25">
      <c r="O319" s="4"/>
    </row>
    <row r="320" spans="15:15" x14ac:dyDescent="0.25">
      <c r="O320" s="60"/>
    </row>
    <row r="321" spans="15:15" x14ac:dyDescent="0.25">
      <c r="O321" s="60"/>
    </row>
    <row r="322" spans="15:15" x14ac:dyDescent="0.25">
      <c r="O322" s="4"/>
    </row>
    <row r="323" spans="15:15" x14ac:dyDescent="0.25">
      <c r="O323" s="4"/>
    </row>
    <row r="324" spans="15:15" x14ac:dyDescent="0.25">
      <c r="O324" s="4"/>
    </row>
    <row r="325" spans="15:15" x14ac:dyDescent="0.25">
      <c r="O325" s="4"/>
    </row>
    <row r="326" spans="15:15" x14ac:dyDescent="0.25">
      <c r="O326" s="60"/>
    </row>
    <row r="327" spans="15:15" x14ac:dyDescent="0.25">
      <c r="O327" s="4"/>
    </row>
    <row r="328" spans="15:15" x14ac:dyDescent="0.25">
      <c r="O328" s="60"/>
    </row>
    <row r="329" spans="15:15" x14ac:dyDescent="0.25">
      <c r="O329" s="4"/>
    </row>
    <row r="330" spans="15:15" x14ac:dyDescent="0.25">
      <c r="O330" s="4"/>
    </row>
    <row r="331" spans="15:15" x14ac:dyDescent="0.25">
      <c r="O331" s="4"/>
    </row>
    <row r="332" spans="15:15" x14ac:dyDescent="0.25">
      <c r="O332" s="4"/>
    </row>
    <row r="333" spans="15:15" x14ac:dyDescent="0.25">
      <c r="O333" s="4"/>
    </row>
    <row r="334" spans="15:15" x14ac:dyDescent="0.25">
      <c r="O334" s="4"/>
    </row>
    <row r="335" spans="15:15" x14ac:dyDescent="0.25">
      <c r="O335" s="4"/>
    </row>
    <row r="336" spans="15:15" x14ac:dyDescent="0.25">
      <c r="O336" s="4"/>
    </row>
    <row r="337" spans="15:15" x14ac:dyDescent="0.25">
      <c r="O337" s="60"/>
    </row>
    <row r="338" spans="15:15" x14ac:dyDescent="0.25">
      <c r="O338" s="60"/>
    </row>
    <row r="339" spans="15:15" x14ac:dyDescent="0.25">
      <c r="O339" s="4"/>
    </row>
    <row r="340" spans="15:15" x14ac:dyDescent="0.25">
      <c r="O340" s="4"/>
    </row>
    <row r="341" spans="15:15" x14ac:dyDescent="0.25">
      <c r="O341" s="60"/>
    </row>
    <row r="342" spans="15:15" x14ac:dyDescent="0.25">
      <c r="O342" s="4"/>
    </row>
    <row r="343" spans="15:15" x14ac:dyDescent="0.25">
      <c r="O343" s="4"/>
    </row>
    <row r="344" spans="15:15" x14ac:dyDescent="0.25">
      <c r="O344" s="60"/>
    </row>
    <row r="345" spans="15:15" x14ac:dyDescent="0.25">
      <c r="O345" s="60"/>
    </row>
    <row r="346" spans="15:15" x14ac:dyDescent="0.25">
      <c r="O346" s="60"/>
    </row>
    <row r="347" spans="15:15" x14ac:dyDescent="0.25">
      <c r="O347" s="60"/>
    </row>
    <row r="348" spans="15:15" x14ac:dyDescent="0.25">
      <c r="O348" s="4"/>
    </row>
    <row r="349" spans="15:15" x14ac:dyDescent="0.25">
      <c r="O349" s="60"/>
    </row>
    <row r="350" spans="15:15" x14ac:dyDescent="0.25">
      <c r="O350" s="4"/>
    </row>
    <row r="351" spans="15:15" x14ac:dyDescent="0.25">
      <c r="O351" s="4"/>
    </row>
    <row r="352" spans="15:15" x14ac:dyDescent="0.25">
      <c r="O352" s="4"/>
    </row>
    <row r="353" spans="15:15" x14ac:dyDescent="0.25">
      <c r="O353" s="60"/>
    </row>
    <row r="354" spans="15:15" x14ac:dyDescent="0.25">
      <c r="O354" s="4"/>
    </row>
    <row r="355" spans="15:15" x14ac:dyDescent="0.25">
      <c r="O355" s="60"/>
    </row>
    <row r="356" spans="15:15" x14ac:dyDescent="0.25">
      <c r="O356" s="4"/>
    </row>
    <row r="357" spans="15:15" x14ac:dyDescent="0.25">
      <c r="O357" s="4"/>
    </row>
    <row r="358" spans="15:15" x14ac:dyDescent="0.25">
      <c r="O358" s="60"/>
    </row>
    <row r="359" spans="15:15" x14ac:dyDescent="0.25">
      <c r="O359" s="4"/>
    </row>
    <row r="360" spans="15:15" x14ac:dyDescent="0.25">
      <c r="O360" s="4"/>
    </row>
    <row r="361" spans="15:15" x14ac:dyDescent="0.25">
      <c r="O361" s="4"/>
    </row>
    <row r="362" spans="15:15" x14ac:dyDescent="0.25">
      <c r="O362" s="60"/>
    </row>
    <row r="363" spans="15:15" x14ac:dyDescent="0.25">
      <c r="O363" s="4"/>
    </row>
    <row r="364" spans="15:15" x14ac:dyDescent="0.25">
      <c r="O364" s="60"/>
    </row>
    <row r="365" spans="15:15" x14ac:dyDescent="0.25">
      <c r="O365" s="60"/>
    </row>
    <row r="366" spans="15:15" x14ac:dyDescent="0.25">
      <c r="O366" s="60"/>
    </row>
    <row r="367" spans="15:15" x14ac:dyDescent="0.25">
      <c r="O367" s="60"/>
    </row>
    <row r="368" spans="15:15" x14ac:dyDescent="0.25">
      <c r="O368" s="60"/>
    </row>
    <row r="369" spans="15:15" x14ac:dyDescent="0.25">
      <c r="O369" s="60"/>
    </row>
    <row r="370" spans="15:15" x14ac:dyDescent="0.25">
      <c r="O370" s="60"/>
    </row>
    <row r="371" spans="15:15" x14ac:dyDescent="0.25">
      <c r="O371" s="60"/>
    </row>
    <row r="372" spans="15:15" x14ac:dyDescent="0.25">
      <c r="O372" s="60"/>
    </row>
    <row r="373" spans="15:15" x14ac:dyDescent="0.25">
      <c r="O373" s="60"/>
    </row>
    <row r="374" spans="15:15" x14ac:dyDescent="0.25">
      <c r="O374" s="4"/>
    </row>
    <row r="375" spans="15:15" x14ac:dyDescent="0.25">
      <c r="O375" s="4"/>
    </row>
    <row r="376" spans="15:15" x14ac:dyDescent="0.25">
      <c r="O376" s="60"/>
    </row>
    <row r="377" spans="15:15" x14ac:dyDescent="0.25">
      <c r="O377" s="60"/>
    </row>
    <row r="378" spans="15:15" x14ac:dyDescent="0.25">
      <c r="O378" s="4"/>
    </row>
    <row r="379" spans="15:15" x14ac:dyDescent="0.25">
      <c r="O379" s="4"/>
    </row>
    <row r="380" spans="15:15" x14ac:dyDescent="0.25">
      <c r="O380" s="60"/>
    </row>
    <row r="381" spans="15:15" x14ac:dyDescent="0.25">
      <c r="O381" s="4"/>
    </row>
    <row r="382" spans="15:15" x14ac:dyDescent="0.25">
      <c r="O382" s="60"/>
    </row>
    <row r="383" spans="15:15" x14ac:dyDescent="0.25">
      <c r="O383" s="4"/>
    </row>
    <row r="384" spans="15:15" x14ac:dyDescent="0.25">
      <c r="O384" s="4"/>
    </row>
    <row r="385" spans="15:15" x14ac:dyDescent="0.25">
      <c r="O385" s="60"/>
    </row>
    <row r="386" spans="15:15" x14ac:dyDescent="0.25">
      <c r="O386" s="60"/>
    </row>
    <row r="387" spans="15:15" x14ac:dyDescent="0.25">
      <c r="O387" s="4"/>
    </row>
    <row r="388" spans="15:15" x14ac:dyDescent="0.25">
      <c r="O388" s="4"/>
    </row>
    <row r="389" spans="15:15" x14ac:dyDescent="0.25">
      <c r="O389" s="4"/>
    </row>
    <row r="390" spans="15:15" x14ac:dyDescent="0.25">
      <c r="O390" s="4"/>
    </row>
    <row r="391" spans="15:15" x14ac:dyDescent="0.25">
      <c r="O391" s="4"/>
    </row>
    <row r="392" spans="15:15" x14ac:dyDescent="0.25">
      <c r="O392" s="4"/>
    </row>
    <row r="393" spans="15:15" x14ac:dyDescent="0.25">
      <c r="O393" s="4"/>
    </row>
    <row r="394" spans="15:15" x14ac:dyDescent="0.25">
      <c r="O394" s="4"/>
    </row>
    <row r="395" spans="15:15" x14ac:dyDescent="0.25">
      <c r="O395" s="4"/>
    </row>
    <row r="396" spans="15:15" x14ac:dyDescent="0.25">
      <c r="O396" s="4"/>
    </row>
    <row r="397" spans="15:15" x14ac:dyDescent="0.25">
      <c r="O397" s="4"/>
    </row>
    <row r="398" spans="15:15" x14ac:dyDescent="0.25">
      <c r="O398" s="4"/>
    </row>
    <row r="399" spans="15:15" x14ac:dyDescent="0.25">
      <c r="O399" s="60"/>
    </row>
    <row r="400" spans="15:15" x14ac:dyDescent="0.25">
      <c r="O400" s="60"/>
    </row>
    <row r="401" spans="15:15" x14ac:dyDescent="0.25">
      <c r="O401" s="60"/>
    </row>
    <row r="402" spans="15:15" x14ac:dyDescent="0.25">
      <c r="O402" s="60"/>
    </row>
    <row r="403" spans="15:15" x14ac:dyDescent="0.25">
      <c r="O403" s="4"/>
    </row>
    <row r="404" spans="15:15" x14ac:dyDescent="0.25">
      <c r="O404" s="60"/>
    </row>
    <row r="405" spans="15:15" x14ac:dyDescent="0.25">
      <c r="O405" s="4"/>
    </row>
    <row r="406" spans="15:15" x14ac:dyDescent="0.25">
      <c r="O406" s="60"/>
    </row>
    <row r="407" spans="15:15" x14ac:dyDescent="0.25">
      <c r="O407" s="60"/>
    </row>
    <row r="408" spans="15:15" x14ac:dyDescent="0.25">
      <c r="O408" s="60"/>
    </row>
    <row r="409" spans="15:15" x14ac:dyDescent="0.25">
      <c r="O409" s="60"/>
    </row>
    <row r="410" spans="15:15" x14ac:dyDescent="0.25">
      <c r="O410" s="60"/>
    </row>
    <row r="411" spans="15:15" x14ac:dyDescent="0.25">
      <c r="O411" s="60"/>
    </row>
    <row r="412" spans="15:15" x14ac:dyDescent="0.25">
      <c r="O412" s="4"/>
    </row>
    <row r="413" spans="15:15" x14ac:dyDescent="0.25">
      <c r="O413" s="4"/>
    </row>
    <row r="414" spans="15:15" x14ac:dyDescent="0.25">
      <c r="O414" s="4"/>
    </row>
    <row r="415" spans="15:15" x14ac:dyDescent="0.25">
      <c r="O415" s="4"/>
    </row>
    <row r="416" spans="15:15" x14ac:dyDescent="0.25">
      <c r="O416" s="4"/>
    </row>
    <row r="417" spans="15:15" x14ac:dyDescent="0.25">
      <c r="O417" s="4"/>
    </row>
    <row r="418" spans="15:15" x14ac:dyDescent="0.25">
      <c r="O418" s="60"/>
    </row>
    <row r="419" spans="15:15" x14ac:dyDescent="0.25">
      <c r="O419" s="60"/>
    </row>
    <row r="420" spans="15:15" x14ac:dyDescent="0.25">
      <c r="O420" s="60"/>
    </row>
    <row r="421" spans="15:15" x14ac:dyDescent="0.25">
      <c r="O421" s="60"/>
    </row>
    <row r="422" spans="15:15" x14ac:dyDescent="0.25">
      <c r="O422" s="4"/>
    </row>
    <row r="423" spans="15:15" x14ac:dyDescent="0.25">
      <c r="O423" s="4"/>
    </row>
    <row r="424" spans="15:15" x14ac:dyDescent="0.25">
      <c r="O424" s="4"/>
    </row>
    <row r="425" spans="15:15" x14ac:dyDescent="0.25">
      <c r="O425" s="4"/>
    </row>
    <row r="426" spans="15:15" x14ac:dyDescent="0.25">
      <c r="O426" s="4"/>
    </row>
    <row r="427" spans="15:15" x14ac:dyDescent="0.25">
      <c r="O427" s="60"/>
    </row>
    <row r="428" spans="15:15" x14ac:dyDescent="0.25">
      <c r="O428" s="60"/>
    </row>
    <row r="429" spans="15:15" x14ac:dyDescent="0.25">
      <c r="O429" s="60"/>
    </row>
    <row r="430" spans="15:15" x14ac:dyDescent="0.25">
      <c r="O430" s="60"/>
    </row>
    <row r="431" spans="15:15" x14ac:dyDescent="0.25">
      <c r="O431" s="60"/>
    </row>
    <row r="432" spans="15:15" x14ac:dyDescent="0.25">
      <c r="O432" s="60"/>
    </row>
    <row r="433" spans="15:15" x14ac:dyDescent="0.25">
      <c r="O433" s="4"/>
    </row>
    <row r="434" spans="15:15" x14ac:dyDescent="0.25">
      <c r="O434" s="60"/>
    </row>
    <row r="435" spans="15:15" x14ac:dyDescent="0.25">
      <c r="O435" s="4"/>
    </row>
    <row r="436" spans="15:15" x14ac:dyDescent="0.25">
      <c r="O436" s="60"/>
    </row>
    <row r="437" spans="15:15" x14ac:dyDescent="0.25">
      <c r="O437" s="60"/>
    </row>
    <row r="438" spans="15:15" x14ac:dyDescent="0.25">
      <c r="O438" s="60"/>
    </row>
    <row r="439" spans="15:15" x14ac:dyDescent="0.25">
      <c r="O439" s="60"/>
    </row>
    <row r="440" spans="15:15" x14ac:dyDescent="0.25">
      <c r="O440" s="60"/>
    </row>
    <row r="441" spans="15:15" x14ac:dyDescent="0.25">
      <c r="O441" s="60"/>
    </row>
    <row r="442" spans="15:15" x14ac:dyDescent="0.25">
      <c r="O442" s="4"/>
    </row>
    <row r="443" spans="15:15" x14ac:dyDescent="0.25">
      <c r="O443" s="4"/>
    </row>
    <row r="444" spans="15:15" x14ac:dyDescent="0.25">
      <c r="O444" s="60"/>
    </row>
    <row r="445" spans="15:15" x14ac:dyDescent="0.25">
      <c r="O445" s="60"/>
    </row>
    <row r="446" spans="15:15" x14ac:dyDescent="0.25">
      <c r="O446" s="60"/>
    </row>
    <row r="447" spans="15:15" x14ac:dyDescent="0.25">
      <c r="O447" s="60"/>
    </row>
    <row r="448" spans="15:15" x14ac:dyDescent="0.25">
      <c r="O448" s="60"/>
    </row>
    <row r="449" spans="15:15" x14ac:dyDescent="0.25">
      <c r="O449" s="60"/>
    </row>
    <row r="450" spans="15:15" x14ac:dyDescent="0.25">
      <c r="O450" s="4"/>
    </row>
    <row r="451" spans="15:15" x14ac:dyDescent="0.25">
      <c r="O451" s="4"/>
    </row>
    <row r="452" spans="15:15" x14ac:dyDescent="0.25">
      <c r="O452" s="60"/>
    </row>
    <row r="453" spans="15:15" x14ac:dyDescent="0.25">
      <c r="O453" s="60"/>
    </row>
    <row r="454" spans="15:15" x14ac:dyDescent="0.25">
      <c r="O454" s="60"/>
    </row>
    <row r="455" spans="15:15" x14ac:dyDescent="0.25">
      <c r="O455" s="60"/>
    </row>
    <row r="456" spans="15:15" x14ac:dyDescent="0.25">
      <c r="O456" s="4"/>
    </row>
    <row r="457" spans="15:15" x14ac:dyDescent="0.25">
      <c r="O457" s="4"/>
    </row>
    <row r="458" spans="15:15" x14ac:dyDescent="0.25">
      <c r="O458" s="60"/>
    </row>
    <row r="459" spans="15:15" x14ac:dyDescent="0.25">
      <c r="O459" s="4"/>
    </row>
    <row r="460" spans="15:15" x14ac:dyDescent="0.25">
      <c r="O460" s="4"/>
    </row>
    <row r="461" spans="15:15" x14ac:dyDescent="0.25">
      <c r="O461" s="4"/>
    </row>
    <row r="462" spans="15:15" x14ac:dyDescent="0.25">
      <c r="O462" s="60"/>
    </row>
    <row r="463" spans="15:15" x14ac:dyDescent="0.25">
      <c r="O463" s="60"/>
    </row>
    <row r="464" spans="15:15" x14ac:dyDescent="0.25">
      <c r="O464" s="4"/>
    </row>
    <row r="465" spans="15:15" x14ac:dyDescent="0.25">
      <c r="O465" s="4"/>
    </row>
    <row r="466" spans="15:15" x14ac:dyDescent="0.25">
      <c r="O466" s="4"/>
    </row>
    <row r="467" spans="15:15" x14ac:dyDescent="0.25">
      <c r="O467" s="4"/>
    </row>
    <row r="468" spans="15:15" x14ac:dyDescent="0.25">
      <c r="O468" s="4"/>
    </row>
    <row r="469" spans="15:15" x14ac:dyDescent="0.25">
      <c r="O469" s="4"/>
    </row>
    <row r="470" spans="15:15" x14ac:dyDescent="0.25">
      <c r="O470" s="4"/>
    </row>
    <row r="471" spans="15:15" x14ac:dyDescent="0.25">
      <c r="O471" s="4"/>
    </row>
    <row r="472" spans="15:15" x14ac:dyDescent="0.25">
      <c r="O472" s="4"/>
    </row>
    <row r="473" spans="15:15" x14ac:dyDescent="0.25">
      <c r="O473" s="4"/>
    </row>
    <row r="474" spans="15:15" x14ac:dyDescent="0.25">
      <c r="O474" s="4"/>
    </row>
    <row r="475" spans="15:15" x14ac:dyDescent="0.25">
      <c r="O475" s="4"/>
    </row>
    <row r="476" spans="15:15" x14ac:dyDescent="0.25">
      <c r="O476" s="4"/>
    </row>
    <row r="477" spans="15:15" x14ac:dyDescent="0.25">
      <c r="O477" s="4"/>
    </row>
    <row r="478" spans="15:15" x14ac:dyDescent="0.25">
      <c r="O478" s="4"/>
    </row>
    <row r="479" spans="15:15" x14ac:dyDescent="0.25">
      <c r="O479" s="4"/>
    </row>
    <row r="480" spans="15:15" x14ac:dyDescent="0.25">
      <c r="O480" s="4"/>
    </row>
    <row r="481" spans="15:15" x14ac:dyDescent="0.25">
      <c r="O481" s="4"/>
    </row>
    <row r="482" spans="15:15" x14ac:dyDescent="0.25">
      <c r="O482" s="4"/>
    </row>
    <row r="483" spans="15:15" x14ac:dyDescent="0.25">
      <c r="O483" s="4"/>
    </row>
    <row r="484" spans="15:15" x14ac:dyDescent="0.25">
      <c r="O484" s="4"/>
    </row>
    <row r="485" spans="15:15" x14ac:dyDescent="0.25">
      <c r="O485" s="4"/>
    </row>
    <row r="486" spans="15:15" x14ac:dyDescent="0.25">
      <c r="O486" s="4"/>
    </row>
    <row r="487" spans="15:15" x14ac:dyDescent="0.25">
      <c r="O487" s="4"/>
    </row>
    <row r="488" spans="15:15" x14ac:dyDescent="0.25">
      <c r="O488" s="4"/>
    </row>
    <row r="489" spans="15:15" x14ac:dyDescent="0.25">
      <c r="O489" s="4"/>
    </row>
    <row r="490" spans="15:15" x14ac:dyDescent="0.25">
      <c r="O490" s="4"/>
    </row>
    <row r="491" spans="15:15" x14ac:dyDescent="0.25">
      <c r="O491" s="4"/>
    </row>
    <row r="492" spans="15:15" x14ac:dyDescent="0.25">
      <c r="O492" s="4"/>
    </row>
    <row r="493" spans="15:15" x14ac:dyDescent="0.25">
      <c r="O493" s="4"/>
    </row>
    <row r="494" spans="15:15" x14ac:dyDescent="0.25">
      <c r="O494" s="4"/>
    </row>
    <row r="495" spans="15:15" x14ac:dyDescent="0.25">
      <c r="O495" s="4"/>
    </row>
    <row r="496" spans="15:15" x14ac:dyDescent="0.25">
      <c r="O496" s="4"/>
    </row>
    <row r="497" spans="15:15" x14ac:dyDescent="0.25">
      <c r="O497" s="60"/>
    </row>
    <row r="498" spans="15:15" x14ac:dyDescent="0.25">
      <c r="O498" s="60"/>
    </row>
    <row r="499" spans="15:15" x14ac:dyDescent="0.25">
      <c r="O499" s="60"/>
    </row>
    <row r="500" spans="15:15" x14ac:dyDescent="0.25">
      <c r="O500" s="4"/>
    </row>
    <row r="501" spans="15:15" x14ac:dyDescent="0.25">
      <c r="O501" s="4"/>
    </row>
    <row r="502" spans="15:15" x14ac:dyDescent="0.25">
      <c r="O502" s="4"/>
    </row>
    <row r="503" spans="15:15" x14ac:dyDescent="0.25">
      <c r="O503" s="4"/>
    </row>
    <row r="504" spans="15:15" x14ac:dyDescent="0.25">
      <c r="O504" s="4"/>
    </row>
    <row r="505" spans="15:15" x14ac:dyDescent="0.25">
      <c r="O505" s="60"/>
    </row>
    <row r="506" spans="15:15" x14ac:dyDescent="0.25">
      <c r="O506" s="60"/>
    </row>
    <row r="507" spans="15:15" x14ac:dyDescent="0.25">
      <c r="O507" s="4"/>
    </row>
    <row r="508" spans="15:15" x14ac:dyDescent="0.25">
      <c r="O508" s="4"/>
    </row>
    <row r="509" spans="15:15" x14ac:dyDescent="0.25">
      <c r="O509" s="60"/>
    </row>
    <row r="510" spans="15:15" x14ac:dyDescent="0.25">
      <c r="O510" s="60"/>
    </row>
    <row r="511" spans="15:15" x14ac:dyDescent="0.25">
      <c r="O511" s="60"/>
    </row>
    <row r="512" spans="15:15" x14ac:dyDescent="0.25">
      <c r="O512" s="4"/>
    </row>
    <row r="513" spans="15:15" x14ac:dyDescent="0.25">
      <c r="O513" s="4"/>
    </row>
    <row r="514" spans="15:15" x14ac:dyDescent="0.25">
      <c r="O514" s="4"/>
    </row>
    <row r="515" spans="15:15" x14ac:dyDescent="0.25">
      <c r="O515" s="4"/>
    </row>
    <row r="516" spans="15:15" x14ac:dyDescent="0.25">
      <c r="O516" s="4"/>
    </row>
    <row r="517" spans="15:15" x14ac:dyDescent="0.25">
      <c r="O517" s="4"/>
    </row>
    <row r="518" spans="15:15" x14ac:dyDescent="0.25">
      <c r="O518" s="60"/>
    </row>
    <row r="519" spans="15:15" x14ac:dyDescent="0.25">
      <c r="O519" s="4"/>
    </row>
    <row r="520" spans="15:15" x14ac:dyDescent="0.25">
      <c r="O520" s="4"/>
    </row>
    <row r="521" spans="15:15" x14ac:dyDescent="0.25">
      <c r="O521" s="4"/>
    </row>
    <row r="522" spans="15:15" x14ac:dyDescent="0.25">
      <c r="O522" s="60"/>
    </row>
    <row r="523" spans="15:15" x14ac:dyDescent="0.25">
      <c r="O523" s="60"/>
    </row>
    <row r="524" spans="15:15" x14ac:dyDescent="0.25">
      <c r="O524" s="4"/>
    </row>
    <row r="525" spans="15:15" x14ac:dyDescent="0.25">
      <c r="O525" s="60"/>
    </row>
    <row r="526" spans="15:15" x14ac:dyDescent="0.25">
      <c r="O526" s="60"/>
    </row>
    <row r="527" spans="15:15" x14ac:dyDescent="0.25">
      <c r="O527" s="60"/>
    </row>
    <row r="528" spans="15:15" x14ac:dyDescent="0.25">
      <c r="O528" s="60"/>
    </row>
    <row r="529" spans="15:15" x14ac:dyDescent="0.25">
      <c r="O529" s="4"/>
    </row>
    <row r="530" spans="15:15" x14ac:dyDescent="0.25">
      <c r="O530" s="60"/>
    </row>
    <row r="531" spans="15:15" x14ac:dyDescent="0.25">
      <c r="O531" s="60"/>
    </row>
    <row r="532" spans="15:15" x14ac:dyDescent="0.25">
      <c r="O532" s="60"/>
    </row>
    <row r="533" spans="15:15" x14ac:dyDescent="0.25">
      <c r="O533" s="4"/>
    </row>
    <row r="534" spans="15:15" x14ac:dyDescent="0.25">
      <c r="O534" s="60"/>
    </row>
    <row r="535" spans="15:15" x14ac:dyDescent="0.25">
      <c r="O535" s="60"/>
    </row>
    <row r="536" spans="15:15" x14ac:dyDescent="0.25">
      <c r="O536" s="60"/>
    </row>
    <row r="537" spans="15:15" x14ac:dyDescent="0.25">
      <c r="O537" s="60"/>
    </row>
    <row r="538" spans="15:15" x14ac:dyDescent="0.25">
      <c r="O538" s="60"/>
    </row>
    <row r="539" spans="15:15" x14ac:dyDescent="0.25">
      <c r="O539" s="60"/>
    </row>
    <row r="540" spans="15:15" x14ac:dyDescent="0.25">
      <c r="O540" s="60"/>
    </row>
    <row r="541" spans="15:15" x14ac:dyDescent="0.25">
      <c r="O541" s="60"/>
    </row>
    <row r="542" spans="15:15" x14ac:dyDescent="0.25">
      <c r="O542" s="60"/>
    </row>
    <row r="543" spans="15:15" x14ac:dyDescent="0.25">
      <c r="O543" s="60"/>
    </row>
    <row r="544" spans="15:15" x14ac:dyDescent="0.25">
      <c r="O544" s="4"/>
    </row>
    <row r="545" spans="15:15" x14ac:dyDescent="0.25">
      <c r="O545" s="60"/>
    </row>
    <row r="546" spans="15:15" x14ac:dyDescent="0.25">
      <c r="O546" s="60"/>
    </row>
    <row r="547" spans="15:15" x14ac:dyDescent="0.25">
      <c r="O547" s="4"/>
    </row>
    <row r="548" spans="15:15" x14ac:dyDescent="0.25">
      <c r="O548" s="4"/>
    </row>
    <row r="549" spans="15:15" x14ac:dyDescent="0.25">
      <c r="O549" s="4"/>
    </row>
    <row r="550" spans="15:15" x14ac:dyDescent="0.25">
      <c r="O550" s="60"/>
    </row>
    <row r="551" spans="15:15" x14ac:dyDescent="0.25">
      <c r="O551" s="60"/>
    </row>
    <row r="552" spans="15:15" x14ac:dyDescent="0.25">
      <c r="O552" s="4"/>
    </row>
    <row r="553" spans="15:15" x14ac:dyDescent="0.25">
      <c r="O553" s="4"/>
    </row>
    <row r="554" spans="15:15" x14ac:dyDescent="0.25">
      <c r="O554" s="4"/>
    </row>
    <row r="555" spans="15:15" x14ac:dyDescent="0.25">
      <c r="O555" s="4"/>
    </row>
    <row r="556" spans="15:15" x14ac:dyDescent="0.25">
      <c r="O556" s="4"/>
    </row>
    <row r="557" spans="15:15" x14ac:dyDescent="0.25">
      <c r="O557" s="4"/>
    </row>
    <row r="558" spans="15:15" x14ac:dyDescent="0.25">
      <c r="O558" s="4"/>
    </row>
    <row r="559" spans="15:15" x14ac:dyDescent="0.25">
      <c r="O559" s="4"/>
    </row>
    <row r="560" spans="15:15" x14ac:dyDescent="0.25">
      <c r="O560" s="4"/>
    </row>
    <row r="561" spans="15:15" x14ac:dyDescent="0.25">
      <c r="O561" s="4"/>
    </row>
    <row r="562" spans="15:15" x14ac:dyDescent="0.25">
      <c r="O562" s="4"/>
    </row>
    <row r="563" spans="15:15" x14ac:dyDescent="0.25">
      <c r="O563" s="4"/>
    </row>
    <row r="564" spans="15:15" x14ac:dyDescent="0.25">
      <c r="O564" s="4"/>
    </row>
    <row r="565" spans="15:15" x14ac:dyDescent="0.25">
      <c r="O565" s="4"/>
    </row>
    <row r="566" spans="15:15" x14ac:dyDescent="0.25">
      <c r="O566" s="4"/>
    </row>
    <row r="567" spans="15:15" x14ac:dyDescent="0.25">
      <c r="O567" s="4"/>
    </row>
    <row r="568" spans="15:15" x14ac:dyDescent="0.25">
      <c r="O568" s="4"/>
    </row>
    <row r="569" spans="15:15" x14ac:dyDescent="0.25">
      <c r="O569" s="4"/>
    </row>
    <row r="570" spans="15:15" x14ac:dyDescent="0.25">
      <c r="O570" s="4"/>
    </row>
    <row r="571" spans="15:15" x14ac:dyDescent="0.25">
      <c r="O571" s="4"/>
    </row>
    <row r="572" spans="15:15" x14ac:dyDescent="0.25">
      <c r="O572" s="4"/>
    </row>
    <row r="573" spans="15:15" x14ac:dyDescent="0.25">
      <c r="O573" s="4"/>
    </row>
    <row r="574" spans="15:15" x14ac:dyDescent="0.25">
      <c r="O574" s="4"/>
    </row>
    <row r="575" spans="15:15" x14ac:dyDescent="0.25">
      <c r="O575" s="4"/>
    </row>
    <row r="576" spans="15:15" x14ac:dyDescent="0.25">
      <c r="O576" s="4"/>
    </row>
    <row r="577" spans="15:15" x14ac:dyDescent="0.25">
      <c r="O577" s="4"/>
    </row>
    <row r="578" spans="15:15" x14ac:dyDescent="0.25">
      <c r="O578" s="4"/>
    </row>
    <row r="579" spans="15:15" x14ac:dyDescent="0.25">
      <c r="O579" s="4"/>
    </row>
    <row r="580" spans="15:15" x14ac:dyDescent="0.25">
      <c r="O580" s="4"/>
    </row>
    <row r="581" spans="15:15" x14ac:dyDescent="0.25">
      <c r="O581" s="4"/>
    </row>
    <row r="582" spans="15:15" x14ac:dyDescent="0.25">
      <c r="O582" s="60"/>
    </row>
    <row r="583" spans="15:15" x14ac:dyDescent="0.25">
      <c r="O583" s="4"/>
    </row>
    <row r="584" spans="15:15" x14ac:dyDescent="0.25">
      <c r="O584" s="4"/>
    </row>
    <row r="585" spans="15:15" x14ac:dyDescent="0.25">
      <c r="O585" s="4"/>
    </row>
    <row r="586" spans="15:15" x14ac:dyDescent="0.25">
      <c r="O586" s="4"/>
    </row>
    <row r="587" spans="15:15" x14ac:dyDescent="0.25">
      <c r="O587" s="4"/>
    </row>
    <row r="588" spans="15:15" x14ac:dyDescent="0.25">
      <c r="O588" s="4"/>
    </row>
    <row r="589" spans="15:15" x14ac:dyDescent="0.25">
      <c r="O589" s="4"/>
    </row>
    <row r="590" spans="15:15" x14ac:dyDescent="0.25">
      <c r="O590" s="4"/>
    </row>
    <row r="591" spans="15:15" x14ac:dyDescent="0.25">
      <c r="O591" s="60"/>
    </row>
    <row r="592" spans="15:15" x14ac:dyDescent="0.25">
      <c r="O592" s="60"/>
    </row>
    <row r="593" spans="15:15" x14ac:dyDescent="0.25">
      <c r="O593" s="60"/>
    </row>
    <row r="594" spans="15:15" x14ac:dyDescent="0.25">
      <c r="O594" s="60"/>
    </row>
    <row r="595" spans="15:15" x14ac:dyDescent="0.25">
      <c r="O595" s="60"/>
    </row>
    <row r="596" spans="15:15" x14ac:dyDescent="0.25">
      <c r="O596" s="4"/>
    </row>
    <row r="597" spans="15:15" x14ac:dyDescent="0.25">
      <c r="O597" s="60"/>
    </row>
    <row r="598" spans="15:15" x14ac:dyDescent="0.25">
      <c r="O598" s="60"/>
    </row>
    <row r="599" spans="15:15" x14ac:dyDescent="0.25">
      <c r="O599" s="4"/>
    </row>
    <row r="600" spans="15:15" x14ac:dyDescent="0.25">
      <c r="O600" s="4"/>
    </row>
    <row r="601" spans="15:15" x14ac:dyDescent="0.25">
      <c r="O601" s="4"/>
    </row>
    <row r="602" spans="15:15" x14ac:dyDescent="0.25">
      <c r="O602" s="60"/>
    </row>
    <row r="603" spans="15:15" x14ac:dyDescent="0.25">
      <c r="O603" s="60"/>
    </row>
    <row r="604" spans="15:15" x14ac:dyDescent="0.25">
      <c r="O604" s="60"/>
    </row>
    <row r="605" spans="15:15" x14ac:dyDescent="0.25">
      <c r="O605" s="60"/>
    </row>
    <row r="606" spans="15:15" x14ac:dyDescent="0.25">
      <c r="O606" s="60"/>
    </row>
    <row r="607" spans="15:15" x14ac:dyDescent="0.25">
      <c r="O607" s="60"/>
    </row>
    <row r="608" spans="15:15" x14ac:dyDescent="0.25">
      <c r="O608" s="60"/>
    </row>
    <row r="609" spans="15:15" x14ac:dyDescent="0.25">
      <c r="O609" s="60"/>
    </row>
    <row r="610" spans="15:15" x14ac:dyDescent="0.25">
      <c r="O610" s="60"/>
    </row>
    <row r="611" spans="15:15" x14ac:dyDescent="0.25">
      <c r="O611" s="60"/>
    </row>
    <row r="612" spans="15:15" x14ac:dyDescent="0.25">
      <c r="O612" s="4"/>
    </row>
    <row r="613" spans="15:15" x14ac:dyDescent="0.25">
      <c r="O613" s="60"/>
    </row>
    <row r="614" spans="15:15" x14ac:dyDescent="0.25">
      <c r="O614" s="60"/>
    </row>
    <row r="615" spans="15:15" x14ac:dyDescent="0.25">
      <c r="O615" s="4"/>
    </row>
    <row r="616" spans="15:15" x14ac:dyDescent="0.25">
      <c r="O616" s="60"/>
    </row>
    <row r="617" spans="15:15" x14ac:dyDescent="0.25">
      <c r="O617" s="4"/>
    </row>
    <row r="618" spans="15:15" x14ac:dyDescent="0.25">
      <c r="O618" s="4"/>
    </row>
    <row r="619" spans="15:15" x14ac:dyDescent="0.25">
      <c r="O619" s="4"/>
    </row>
    <row r="620" spans="15:15" x14ac:dyDescent="0.25">
      <c r="O620" s="4"/>
    </row>
    <row r="621" spans="15:15" x14ac:dyDescent="0.25">
      <c r="O621" s="4"/>
    </row>
    <row r="622" spans="15:15" x14ac:dyDescent="0.25">
      <c r="O622" s="4"/>
    </row>
    <row r="623" spans="15:15" x14ac:dyDescent="0.25">
      <c r="O623" s="4"/>
    </row>
    <row r="624" spans="15:15" x14ac:dyDescent="0.25">
      <c r="O624" s="4"/>
    </row>
    <row r="625" spans="15:15" x14ac:dyDescent="0.25">
      <c r="O625" s="4"/>
    </row>
    <row r="626" spans="15:15" x14ac:dyDescent="0.25">
      <c r="O626" s="4"/>
    </row>
    <row r="627" spans="15:15" x14ac:dyDescent="0.25">
      <c r="O627" s="4"/>
    </row>
    <row r="628" spans="15:15" x14ac:dyDescent="0.25">
      <c r="O628" s="4"/>
    </row>
    <row r="629" spans="15:15" x14ac:dyDescent="0.25">
      <c r="O629" s="60"/>
    </row>
    <row r="630" spans="15:15" x14ac:dyDescent="0.25">
      <c r="O630" s="60"/>
    </row>
    <row r="631" spans="15:15" x14ac:dyDescent="0.25">
      <c r="O631" s="60"/>
    </row>
    <row r="632" spans="15:15" x14ac:dyDescent="0.25">
      <c r="O632" s="60"/>
    </row>
    <row r="633" spans="15:15" x14ac:dyDescent="0.25">
      <c r="O633" s="60"/>
    </row>
    <row r="634" spans="15:15" x14ac:dyDescent="0.25">
      <c r="O634" s="60"/>
    </row>
    <row r="635" spans="15:15" x14ac:dyDescent="0.25">
      <c r="O635" s="4"/>
    </row>
    <row r="636" spans="15:15" x14ac:dyDescent="0.25">
      <c r="O636" s="60"/>
    </row>
    <row r="637" spans="15:15" x14ac:dyDescent="0.25">
      <c r="O637" s="60"/>
    </row>
    <row r="638" spans="15:15" x14ac:dyDescent="0.25">
      <c r="O638" s="60"/>
    </row>
    <row r="639" spans="15:15" x14ac:dyDescent="0.25">
      <c r="O639" s="60"/>
    </row>
    <row r="640" spans="15:15" x14ac:dyDescent="0.25">
      <c r="O640" s="60"/>
    </row>
    <row r="641" spans="15:15" x14ac:dyDescent="0.25">
      <c r="O641" s="60"/>
    </row>
    <row r="642" spans="15:15" x14ac:dyDescent="0.25">
      <c r="O642" s="60"/>
    </row>
    <row r="643" spans="15:15" x14ac:dyDescent="0.25">
      <c r="O643" s="60"/>
    </row>
    <row r="644" spans="15:15" x14ac:dyDescent="0.25">
      <c r="O644" s="4"/>
    </row>
    <row r="645" spans="15:15" x14ac:dyDescent="0.25">
      <c r="O645" s="60"/>
    </row>
    <row r="646" spans="15:15" x14ac:dyDescent="0.25">
      <c r="O646" s="60"/>
    </row>
    <row r="647" spans="15:15" x14ac:dyDescent="0.25">
      <c r="O647" s="60"/>
    </row>
    <row r="648" spans="15:15" x14ac:dyDescent="0.25">
      <c r="O648" s="60"/>
    </row>
    <row r="649" spans="15:15" x14ac:dyDescent="0.25">
      <c r="O649" s="60"/>
    </row>
    <row r="650" spans="15:15" x14ac:dyDescent="0.25">
      <c r="O650" s="60"/>
    </row>
    <row r="651" spans="15:15" x14ac:dyDescent="0.25">
      <c r="O651" s="4"/>
    </row>
    <row r="652" spans="15:15" x14ac:dyDescent="0.25">
      <c r="O652" s="4"/>
    </row>
    <row r="653" spans="15:15" x14ac:dyDescent="0.25">
      <c r="O653" s="60"/>
    </row>
    <row r="654" spans="15:15" x14ac:dyDescent="0.25">
      <c r="O654" s="60"/>
    </row>
    <row r="655" spans="15:15" x14ac:dyDescent="0.25">
      <c r="O655" s="60"/>
    </row>
    <row r="656" spans="15:15" x14ac:dyDescent="0.25">
      <c r="O656" s="60"/>
    </row>
    <row r="657" spans="15:15" x14ac:dyDescent="0.25">
      <c r="O657" s="4"/>
    </row>
    <row r="658" spans="15:15" x14ac:dyDescent="0.25">
      <c r="O658" s="60"/>
    </row>
    <row r="659" spans="15:15" x14ac:dyDescent="0.25">
      <c r="O659" s="60"/>
    </row>
    <row r="660" spans="15:15" x14ac:dyDescent="0.25">
      <c r="O660" s="4"/>
    </row>
    <row r="661" spans="15:15" x14ac:dyDescent="0.25">
      <c r="O661" s="4"/>
    </row>
    <row r="662" spans="15:15" x14ac:dyDescent="0.25">
      <c r="O662" s="4"/>
    </row>
    <row r="663" spans="15:15" x14ac:dyDescent="0.25">
      <c r="O663" s="4"/>
    </row>
    <row r="664" spans="15:15" x14ac:dyDescent="0.25">
      <c r="O664" s="4"/>
    </row>
    <row r="665" spans="15:15" x14ac:dyDescent="0.25">
      <c r="O665" s="4"/>
    </row>
    <row r="666" spans="15:15" x14ac:dyDescent="0.25">
      <c r="O666" s="4"/>
    </row>
    <row r="667" spans="15:15" x14ac:dyDescent="0.25">
      <c r="O667" s="4"/>
    </row>
    <row r="668" spans="15:15" x14ac:dyDescent="0.25">
      <c r="O668" s="4"/>
    </row>
    <row r="669" spans="15:15" x14ac:dyDescent="0.25">
      <c r="O669" s="4"/>
    </row>
    <row r="670" spans="15:15" x14ac:dyDescent="0.25">
      <c r="O670" s="4"/>
    </row>
    <row r="671" spans="15:15" x14ac:dyDescent="0.25">
      <c r="O671" s="4"/>
    </row>
    <row r="672" spans="15:15" x14ac:dyDescent="0.25">
      <c r="O672" s="4"/>
    </row>
    <row r="673" spans="15:15" x14ac:dyDescent="0.25">
      <c r="O673" s="60"/>
    </row>
    <row r="674" spans="15:15" x14ac:dyDescent="0.25">
      <c r="O674" s="60"/>
    </row>
    <row r="675" spans="15:15" x14ac:dyDescent="0.25">
      <c r="O675" s="4"/>
    </row>
    <row r="676" spans="15:15" x14ac:dyDescent="0.25">
      <c r="O676" s="60"/>
    </row>
    <row r="677" spans="15:15" x14ac:dyDescent="0.25">
      <c r="O677" s="60"/>
    </row>
    <row r="678" spans="15:15" x14ac:dyDescent="0.25">
      <c r="O678" s="60"/>
    </row>
    <row r="679" spans="15:15" x14ac:dyDescent="0.25">
      <c r="O679" s="4"/>
    </row>
    <row r="680" spans="15:15" x14ac:dyDescent="0.25">
      <c r="O680" s="60"/>
    </row>
    <row r="681" spans="15:15" x14ac:dyDescent="0.25">
      <c r="O681" s="4"/>
    </row>
    <row r="682" spans="15:15" x14ac:dyDescent="0.25">
      <c r="O682" s="4"/>
    </row>
    <row r="683" spans="15:15" x14ac:dyDescent="0.25">
      <c r="O683" s="4"/>
    </row>
    <row r="684" spans="15:15" x14ac:dyDescent="0.25">
      <c r="O684" s="4"/>
    </row>
    <row r="685" spans="15:15" x14ac:dyDescent="0.25">
      <c r="O685" s="60"/>
    </row>
    <row r="686" spans="15:15" x14ac:dyDescent="0.25">
      <c r="O686" s="60"/>
    </row>
    <row r="687" spans="15:15" x14ac:dyDescent="0.25">
      <c r="O687" s="60"/>
    </row>
    <row r="688" spans="15:15" x14ac:dyDescent="0.25">
      <c r="O688" s="60"/>
    </row>
    <row r="689" spans="15:15" x14ac:dyDescent="0.25">
      <c r="O689" s="60"/>
    </row>
    <row r="690" spans="15:15" x14ac:dyDescent="0.25">
      <c r="O690" s="60"/>
    </row>
    <row r="691" spans="15:15" x14ac:dyDescent="0.25">
      <c r="O691" s="60"/>
    </row>
    <row r="692" spans="15:15" x14ac:dyDescent="0.25">
      <c r="O692" s="60"/>
    </row>
    <row r="693" spans="15:15" x14ac:dyDescent="0.25">
      <c r="O693" s="60"/>
    </row>
    <row r="694" spans="15:15" x14ac:dyDescent="0.25">
      <c r="O694" s="60"/>
    </row>
    <row r="695" spans="15:15" x14ac:dyDescent="0.25">
      <c r="O695" s="60"/>
    </row>
    <row r="696" spans="15:15" x14ac:dyDescent="0.25">
      <c r="O696" s="60"/>
    </row>
    <row r="697" spans="15:15" x14ac:dyDescent="0.25">
      <c r="O697" s="60"/>
    </row>
    <row r="698" spans="15:15" x14ac:dyDescent="0.25">
      <c r="O698" s="60"/>
    </row>
    <row r="699" spans="15:15" x14ac:dyDescent="0.25">
      <c r="O699" s="60"/>
    </row>
    <row r="700" spans="15:15" x14ac:dyDescent="0.25">
      <c r="O700" s="60"/>
    </row>
    <row r="701" spans="15:15" x14ac:dyDescent="0.25">
      <c r="O701" s="60"/>
    </row>
    <row r="702" spans="15:15" x14ac:dyDescent="0.25">
      <c r="O702" s="4"/>
    </row>
    <row r="703" spans="15:15" x14ac:dyDescent="0.25">
      <c r="O703" s="4"/>
    </row>
    <row r="704" spans="15:15" x14ac:dyDescent="0.25">
      <c r="O704" s="60"/>
    </row>
    <row r="705" spans="15:15" x14ac:dyDescent="0.25">
      <c r="O705" s="60"/>
    </row>
    <row r="706" spans="15:15" x14ac:dyDescent="0.25">
      <c r="O706" s="60"/>
    </row>
    <row r="707" spans="15:15" x14ac:dyDescent="0.25">
      <c r="O707" s="60"/>
    </row>
    <row r="708" spans="15:15" x14ac:dyDescent="0.25">
      <c r="O708" s="60"/>
    </row>
    <row r="709" spans="15:15" x14ac:dyDescent="0.25">
      <c r="O709" s="60"/>
    </row>
    <row r="710" spans="15:15" x14ac:dyDescent="0.25">
      <c r="O710" s="4"/>
    </row>
    <row r="711" spans="15:15" x14ac:dyDescent="0.25">
      <c r="O711" s="4"/>
    </row>
    <row r="712" spans="15:15" x14ac:dyDescent="0.25">
      <c r="O712" s="60"/>
    </row>
    <row r="713" spans="15:15" x14ac:dyDescent="0.25">
      <c r="O713" s="60"/>
    </row>
    <row r="714" spans="15:15" x14ac:dyDescent="0.25">
      <c r="O714" s="60"/>
    </row>
    <row r="715" spans="15:15" x14ac:dyDescent="0.25">
      <c r="O715" s="60"/>
    </row>
    <row r="716" spans="15:15" x14ac:dyDescent="0.25">
      <c r="O716" s="4"/>
    </row>
    <row r="717" spans="15:15" x14ac:dyDescent="0.25">
      <c r="O717" s="4"/>
    </row>
    <row r="718" spans="15:15" x14ac:dyDescent="0.25">
      <c r="O718" s="4"/>
    </row>
    <row r="719" spans="15:15" x14ac:dyDescent="0.25">
      <c r="O719" s="4"/>
    </row>
    <row r="720" spans="15:15" x14ac:dyDescent="0.25">
      <c r="O720" s="4"/>
    </row>
    <row r="721" spans="15:15" x14ac:dyDescent="0.25">
      <c r="O721" s="60"/>
    </row>
    <row r="722" spans="15:15" x14ac:dyDescent="0.25">
      <c r="O722" s="4"/>
    </row>
    <row r="723" spans="15:15" x14ac:dyDescent="0.25">
      <c r="O723" s="4"/>
    </row>
    <row r="724" spans="15:15" x14ac:dyDescent="0.25">
      <c r="O724" s="60"/>
    </row>
    <row r="725" spans="15:15" x14ac:dyDescent="0.25">
      <c r="O725" s="4"/>
    </row>
    <row r="726" spans="15:15" x14ac:dyDescent="0.25">
      <c r="O726" s="60"/>
    </row>
    <row r="727" spans="15:15" x14ac:dyDescent="0.25">
      <c r="O727" s="60"/>
    </row>
    <row r="728" spans="15:15" x14ac:dyDescent="0.25">
      <c r="O728" s="4"/>
    </row>
    <row r="729" spans="15:15" x14ac:dyDescent="0.25">
      <c r="O729" s="60"/>
    </row>
    <row r="730" spans="15:15" x14ac:dyDescent="0.25">
      <c r="O730" s="60"/>
    </row>
    <row r="731" spans="15:15" x14ac:dyDescent="0.25">
      <c r="O731" s="4"/>
    </row>
    <row r="732" spans="15:15" x14ac:dyDescent="0.25">
      <c r="O732" s="60"/>
    </row>
    <row r="733" spans="15:15" x14ac:dyDescent="0.25">
      <c r="O733" s="60"/>
    </row>
    <row r="734" spans="15:15" x14ac:dyDescent="0.25">
      <c r="O734" s="4"/>
    </row>
    <row r="735" spans="15:15" x14ac:dyDescent="0.25">
      <c r="O735" s="60"/>
    </row>
    <row r="736" spans="15:15" x14ac:dyDescent="0.25">
      <c r="O736" s="4"/>
    </row>
    <row r="737" spans="15:15" x14ac:dyDescent="0.25">
      <c r="O737" s="60"/>
    </row>
    <row r="738" spans="15:15" x14ac:dyDescent="0.25">
      <c r="O738" s="60"/>
    </row>
    <row r="739" spans="15:15" x14ac:dyDescent="0.25">
      <c r="O739" s="60"/>
    </row>
    <row r="740" spans="15:15" x14ac:dyDescent="0.25">
      <c r="O740" s="60"/>
    </row>
    <row r="741" spans="15:15" x14ac:dyDescent="0.25">
      <c r="O741" s="4"/>
    </row>
    <row r="742" spans="15:15" x14ac:dyDescent="0.25">
      <c r="O742" s="4"/>
    </row>
    <row r="743" spans="15:15" x14ac:dyDescent="0.25">
      <c r="O743" s="60"/>
    </row>
    <row r="744" spans="15:15" x14ac:dyDescent="0.25">
      <c r="O744" s="60"/>
    </row>
    <row r="745" spans="15:15" x14ac:dyDescent="0.25">
      <c r="O745" s="60"/>
    </row>
    <row r="746" spans="15:15" x14ac:dyDescent="0.25">
      <c r="O746" s="60"/>
    </row>
    <row r="747" spans="15:15" x14ac:dyDescent="0.25">
      <c r="O747" s="60"/>
    </row>
    <row r="748" spans="15:15" x14ac:dyDescent="0.25">
      <c r="O748" s="60"/>
    </row>
    <row r="749" spans="15:15" x14ac:dyDescent="0.25">
      <c r="O749" s="60"/>
    </row>
    <row r="750" spans="15:15" x14ac:dyDescent="0.25">
      <c r="O750" s="60"/>
    </row>
    <row r="751" spans="15:15" x14ac:dyDescent="0.25">
      <c r="O751" s="60"/>
    </row>
    <row r="752" spans="15:15" x14ac:dyDescent="0.25">
      <c r="O752" s="60"/>
    </row>
    <row r="753" spans="15:15" x14ac:dyDescent="0.25">
      <c r="O753" s="60"/>
    </row>
    <row r="754" spans="15:15" x14ac:dyDescent="0.25">
      <c r="O754" s="60"/>
    </row>
    <row r="755" spans="15:15" x14ac:dyDescent="0.25">
      <c r="O755" s="60"/>
    </row>
    <row r="756" spans="15:15" x14ac:dyDescent="0.25">
      <c r="O756" s="4"/>
    </row>
    <row r="757" spans="15:15" x14ac:dyDescent="0.25">
      <c r="O757" s="60"/>
    </row>
    <row r="758" spans="15:15" x14ac:dyDescent="0.25">
      <c r="O758" s="60"/>
    </row>
    <row r="759" spans="15:15" x14ac:dyDescent="0.25">
      <c r="O759" s="60"/>
    </row>
    <row r="760" spans="15:15" x14ac:dyDescent="0.25">
      <c r="O760" s="4"/>
    </row>
    <row r="761" spans="15:15" x14ac:dyDescent="0.25">
      <c r="O761" s="60"/>
    </row>
    <row r="762" spans="15:15" x14ac:dyDescent="0.25">
      <c r="O762" s="60"/>
    </row>
    <row r="763" spans="15:15" x14ac:dyDescent="0.25">
      <c r="O763" s="4"/>
    </row>
    <row r="764" spans="15:15" x14ac:dyDescent="0.25">
      <c r="O764" s="4"/>
    </row>
    <row r="765" spans="15:15" x14ac:dyDescent="0.25">
      <c r="O765" s="60"/>
    </row>
    <row r="766" spans="15:15" x14ac:dyDescent="0.25">
      <c r="O766" s="60"/>
    </row>
    <row r="767" spans="15:15" x14ac:dyDescent="0.25">
      <c r="O767" s="60"/>
    </row>
    <row r="768" spans="15:15" x14ac:dyDescent="0.25">
      <c r="O768" s="4"/>
    </row>
    <row r="769" spans="15:15" x14ac:dyDescent="0.25">
      <c r="O769" s="4"/>
    </row>
    <row r="770" spans="15:15" x14ac:dyDescent="0.25">
      <c r="O770" s="4"/>
    </row>
    <row r="771" spans="15:15" x14ac:dyDescent="0.25">
      <c r="O771" s="60"/>
    </row>
    <row r="772" spans="15:15" x14ac:dyDescent="0.25">
      <c r="O772" s="4"/>
    </row>
    <row r="773" spans="15:15" x14ac:dyDescent="0.25">
      <c r="O773" s="60"/>
    </row>
    <row r="774" spans="15:15" x14ac:dyDescent="0.25">
      <c r="O774" s="4"/>
    </row>
    <row r="775" spans="15:15" x14ac:dyDescent="0.25">
      <c r="O775" s="4"/>
    </row>
    <row r="776" spans="15:15" x14ac:dyDescent="0.25">
      <c r="O776" s="60"/>
    </row>
    <row r="777" spans="15:15" x14ac:dyDescent="0.25">
      <c r="O777" s="60"/>
    </row>
    <row r="778" spans="15:15" x14ac:dyDescent="0.25">
      <c r="O778" s="60"/>
    </row>
    <row r="779" spans="15:15" x14ac:dyDescent="0.25">
      <c r="O779" s="4"/>
    </row>
    <row r="780" spans="15:15" x14ac:dyDescent="0.25">
      <c r="O780" s="4"/>
    </row>
    <row r="781" spans="15:15" x14ac:dyDescent="0.25">
      <c r="O781" s="60"/>
    </row>
    <row r="782" spans="15:15" x14ac:dyDescent="0.25">
      <c r="O782" s="60"/>
    </row>
    <row r="783" spans="15:15" x14ac:dyDescent="0.25">
      <c r="O783" s="60"/>
    </row>
    <row r="784" spans="15:15" x14ac:dyDescent="0.25">
      <c r="O784" s="4"/>
    </row>
    <row r="785" spans="15:15" x14ac:dyDescent="0.25">
      <c r="O785" s="60"/>
    </row>
    <row r="786" spans="15:15" x14ac:dyDescent="0.25">
      <c r="O786" s="60"/>
    </row>
    <row r="787" spans="15:15" x14ac:dyDescent="0.25">
      <c r="O787" s="60"/>
    </row>
    <row r="788" spans="15:15" x14ac:dyDescent="0.25">
      <c r="O788" s="4"/>
    </row>
    <row r="789" spans="15:15" x14ac:dyDescent="0.25">
      <c r="O789" s="60"/>
    </row>
    <row r="790" spans="15:15" x14ac:dyDescent="0.25">
      <c r="O790" s="60"/>
    </row>
    <row r="791" spans="15:15" x14ac:dyDescent="0.25">
      <c r="O791" s="4"/>
    </row>
    <row r="792" spans="15:15" x14ac:dyDescent="0.25">
      <c r="O792" s="4"/>
    </row>
    <row r="793" spans="15:15" x14ac:dyDescent="0.25">
      <c r="O793" s="4"/>
    </row>
    <row r="794" spans="15:15" x14ac:dyDescent="0.25">
      <c r="O794" s="4"/>
    </row>
    <row r="795" spans="15:15" x14ac:dyDescent="0.25">
      <c r="O795" s="60"/>
    </row>
    <row r="796" spans="15:15" x14ac:dyDescent="0.25">
      <c r="O796" s="60"/>
    </row>
    <row r="797" spans="15:15" x14ac:dyDescent="0.25">
      <c r="O797" s="60"/>
    </row>
    <row r="798" spans="15:15" x14ac:dyDescent="0.25">
      <c r="O798" s="4"/>
    </row>
    <row r="799" spans="15:15" x14ac:dyDescent="0.25">
      <c r="O799" s="60"/>
    </row>
    <row r="800" spans="15:15" x14ac:dyDescent="0.25">
      <c r="O800" s="60"/>
    </row>
    <row r="801" spans="15:15" x14ac:dyDescent="0.25">
      <c r="O801" s="4"/>
    </row>
    <row r="802" spans="15:15" x14ac:dyDescent="0.25">
      <c r="O802" s="60"/>
    </row>
    <row r="803" spans="15:15" x14ac:dyDescent="0.25">
      <c r="O803" s="4"/>
    </row>
    <row r="804" spans="15:15" x14ac:dyDescent="0.25">
      <c r="O804" s="60"/>
    </row>
    <row r="805" spans="15:15" x14ac:dyDescent="0.25">
      <c r="O805" s="60"/>
    </row>
    <row r="806" spans="15:15" x14ac:dyDescent="0.25">
      <c r="O806" s="60"/>
    </row>
    <row r="807" spans="15:15" x14ac:dyDescent="0.25">
      <c r="O807" s="60"/>
    </row>
    <row r="808" spans="15:15" x14ac:dyDescent="0.25">
      <c r="O808" s="60"/>
    </row>
    <row r="809" spans="15:15" x14ac:dyDescent="0.25">
      <c r="O809" s="60"/>
    </row>
    <row r="810" spans="15:15" x14ac:dyDescent="0.25">
      <c r="O810" s="60"/>
    </row>
    <row r="811" spans="15:15" x14ac:dyDescent="0.25">
      <c r="O811" s="60"/>
    </row>
    <row r="812" spans="15:15" x14ac:dyDescent="0.25">
      <c r="O812" s="4"/>
    </row>
    <row r="813" spans="15:15" x14ac:dyDescent="0.25">
      <c r="O813" s="60"/>
    </row>
    <row r="814" spans="15:15" x14ac:dyDescent="0.25">
      <c r="O814" s="60"/>
    </row>
    <row r="815" spans="15:15" x14ac:dyDescent="0.25">
      <c r="O815" s="60"/>
    </row>
    <row r="816" spans="15:15" x14ac:dyDescent="0.25">
      <c r="O816" s="60"/>
    </row>
    <row r="817" spans="15:15" x14ac:dyDescent="0.25">
      <c r="O817" s="60"/>
    </row>
    <row r="818" spans="15:15" x14ac:dyDescent="0.25">
      <c r="O818" s="60"/>
    </row>
    <row r="819" spans="15:15" x14ac:dyDescent="0.25">
      <c r="O819" s="60"/>
    </row>
    <row r="820" spans="15:15" x14ac:dyDescent="0.25">
      <c r="O820" s="4"/>
    </row>
    <row r="821" spans="15:15" x14ac:dyDescent="0.25">
      <c r="O821" s="60"/>
    </row>
    <row r="822" spans="15:15" x14ac:dyDescent="0.25">
      <c r="O822" s="60"/>
    </row>
    <row r="823" spans="15:15" x14ac:dyDescent="0.25">
      <c r="O823" s="60"/>
    </row>
    <row r="824" spans="15:15" x14ac:dyDescent="0.25">
      <c r="O824" s="60"/>
    </row>
    <row r="825" spans="15:15" x14ac:dyDescent="0.25">
      <c r="O825" s="60"/>
    </row>
    <row r="826" spans="15:15" x14ac:dyDescent="0.25">
      <c r="O826" s="60"/>
    </row>
    <row r="827" spans="15:15" x14ac:dyDescent="0.25">
      <c r="O827" s="4"/>
    </row>
    <row r="828" spans="15:15" x14ac:dyDescent="0.25">
      <c r="O828" s="4"/>
    </row>
    <row r="829" spans="15:15" x14ac:dyDescent="0.25">
      <c r="O829" s="60"/>
    </row>
    <row r="830" spans="15:15" x14ac:dyDescent="0.25">
      <c r="O830" s="60"/>
    </row>
    <row r="831" spans="15:15" x14ac:dyDescent="0.25">
      <c r="O831" s="60"/>
    </row>
    <row r="832" spans="15:15" x14ac:dyDescent="0.25">
      <c r="O832" s="60"/>
    </row>
    <row r="833" spans="15:15" x14ac:dyDescent="0.25">
      <c r="O833" s="4"/>
    </row>
    <row r="834" spans="15:15" x14ac:dyDescent="0.25">
      <c r="O834" s="60"/>
    </row>
    <row r="835" spans="15:15" x14ac:dyDescent="0.25">
      <c r="O835" s="60"/>
    </row>
    <row r="836" spans="15:15" x14ac:dyDescent="0.25">
      <c r="O836" s="4"/>
    </row>
    <row r="837" spans="15:15" x14ac:dyDescent="0.25">
      <c r="O837" s="60"/>
    </row>
    <row r="838" spans="15:15" x14ac:dyDescent="0.25">
      <c r="O838" s="60"/>
    </row>
    <row r="839" spans="15:15" x14ac:dyDescent="0.25">
      <c r="O839" s="4"/>
    </row>
    <row r="840" spans="15:15" x14ac:dyDescent="0.25">
      <c r="O840" s="4"/>
    </row>
    <row r="841" spans="15:15" x14ac:dyDescent="0.25">
      <c r="O841" s="4"/>
    </row>
    <row r="842" spans="15:15" x14ac:dyDescent="0.25">
      <c r="O842" s="60"/>
    </row>
    <row r="843" spans="15:15" x14ac:dyDescent="0.25">
      <c r="O843" s="60"/>
    </row>
    <row r="844" spans="15:15" x14ac:dyDescent="0.25">
      <c r="O844" s="4"/>
    </row>
    <row r="845" spans="15:15" x14ac:dyDescent="0.25">
      <c r="O845" s="60"/>
    </row>
    <row r="846" spans="15:15" x14ac:dyDescent="0.25">
      <c r="O846" s="60"/>
    </row>
    <row r="847" spans="15:15" x14ac:dyDescent="0.25">
      <c r="O847" s="60"/>
    </row>
    <row r="848" spans="15:15" x14ac:dyDescent="0.25">
      <c r="O848" s="60"/>
    </row>
    <row r="849" spans="15:15" x14ac:dyDescent="0.25">
      <c r="O849" s="60"/>
    </row>
    <row r="850" spans="15:15" x14ac:dyDescent="0.25">
      <c r="O850" s="60"/>
    </row>
    <row r="851" spans="15:15" x14ac:dyDescent="0.25">
      <c r="O851" s="4"/>
    </row>
    <row r="852" spans="15:15" x14ac:dyDescent="0.25">
      <c r="O852" s="4"/>
    </row>
    <row r="853" spans="15:15" x14ac:dyDescent="0.25">
      <c r="O853" s="4"/>
    </row>
    <row r="854" spans="15:15" x14ac:dyDescent="0.25">
      <c r="O854" s="60"/>
    </row>
    <row r="855" spans="15:15" x14ac:dyDescent="0.25">
      <c r="O855" s="60"/>
    </row>
    <row r="856" spans="15:15" x14ac:dyDescent="0.25">
      <c r="O856" s="4"/>
    </row>
    <row r="857" spans="15:15" x14ac:dyDescent="0.25">
      <c r="O857" s="4"/>
    </row>
    <row r="858" spans="15:15" x14ac:dyDescent="0.25">
      <c r="O858" s="60"/>
    </row>
    <row r="859" spans="15:15" x14ac:dyDescent="0.25">
      <c r="O859" s="60"/>
    </row>
    <row r="860" spans="15:15" x14ac:dyDescent="0.25">
      <c r="O860" s="60"/>
    </row>
    <row r="861" spans="15:15" x14ac:dyDescent="0.25">
      <c r="O861" s="60"/>
    </row>
    <row r="862" spans="15:15" x14ac:dyDescent="0.25">
      <c r="O862" s="4"/>
    </row>
    <row r="863" spans="15:15" x14ac:dyDescent="0.25">
      <c r="O863" s="60"/>
    </row>
    <row r="864" spans="15:15" x14ac:dyDescent="0.25">
      <c r="O864" s="4"/>
    </row>
    <row r="865" spans="15:15" x14ac:dyDescent="0.25">
      <c r="O865" s="60"/>
    </row>
    <row r="866" spans="15:15" x14ac:dyDescent="0.25">
      <c r="O866" s="60"/>
    </row>
    <row r="867" spans="15:15" x14ac:dyDescent="0.25">
      <c r="O867" s="60"/>
    </row>
    <row r="868" spans="15:15" x14ac:dyDescent="0.25">
      <c r="O868" s="4"/>
    </row>
    <row r="869" spans="15:15" x14ac:dyDescent="0.25">
      <c r="O869" s="60"/>
    </row>
    <row r="870" spans="15:15" x14ac:dyDescent="0.25">
      <c r="O870" s="4"/>
    </row>
    <row r="871" spans="15:15" x14ac:dyDescent="0.25">
      <c r="O871" s="4"/>
    </row>
    <row r="872" spans="15:15" x14ac:dyDescent="0.25">
      <c r="O872" s="60"/>
    </row>
    <row r="873" spans="15:15" x14ac:dyDescent="0.25">
      <c r="O873" s="60"/>
    </row>
    <row r="874" spans="15:15" x14ac:dyDescent="0.25">
      <c r="O874" s="60"/>
    </row>
    <row r="875" spans="15:15" x14ac:dyDescent="0.25">
      <c r="O875" s="4"/>
    </row>
    <row r="876" spans="15:15" x14ac:dyDescent="0.25">
      <c r="O876" s="60"/>
    </row>
    <row r="877" spans="15:15" x14ac:dyDescent="0.25">
      <c r="O877" s="60"/>
    </row>
    <row r="878" spans="15:15" x14ac:dyDescent="0.25">
      <c r="O878" s="60"/>
    </row>
    <row r="879" spans="15:15" x14ac:dyDescent="0.25">
      <c r="O879" s="4"/>
    </row>
    <row r="880" spans="15:15" x14ac:dyDescent="0.25">
      <c r="O880" s="4"/>
    </row>
    <row r="881" spans="15:15" x14ac:dyDescent="0.25">
      <c r="O881" s="4"/>
    </row>
    <row r="882" spans="15:15" x14ac:dyDescent="0.25">
      <c r="O882" s="60"/>
    </row>
    <row r="883" spans="15:15" x14ac:dyDescent="0.25">
      <c r="O883" s="60"/>
    </row>
    <row r="884" spans="15:15" x14ac:dyDescent="0.25">
      <c r="O884" s="60"/>
    </row>
    <row r="885" spans="15:15" x14ac:dyDescent="0.25">
      <c r="O885" s="4"/>
    </row>
    <row r="886" spans="15:15" x14ac:dyDescent="0.25">
      <c r="O886" s="4"/>
    </row>
    <row r="887" spans="15:15" x14ac:dyDescent="0.25">
      <c r="O887" s="4"/>
    </row>
    <row r="888" spans="15:15" x14ac:dyDescent="0.25">
      <c r="O888" s="60"/>
    </row>
    <row r="889" spans="15:15" x14ac:dyDescent="0.25">
      <c r="O889" s="4"/>
    </row>
    <row r="890" spans="15:15" x14ac:dyDescent="0.25">
      <c r="O890" s="60"/>
    </row>
    <row r="891" spans="15:15" x14ac:dyDescent="0.25">
      <c r="O891" s="60"/>
    </row>
    <row r="892" spans="15:15" x14ac:dyDescent="0.25">
      <c r="O892" s="60"/>
    </row>
    <row r="893" spans="15:15" x14ac:dyDescent="0.25">
      <c r="O893" s="60"/>
    </row>
    <row r="894" spans="15:15" x14ac:dyDescent="0.25">
      <c r="O894" s="4"/>
    </row>
    <row r="895" spans="15:15" x14ac:dyDescent="0.25">
      <c r="O895" s="60"/>
    </row>
    <row r="896" spans="15:15" x14ac:dyDescent="0.25">
      <c r="O896" s="60"/>
    </row>
    <row r="897" spans="15:15" x14ac:dyDescent="0.25">
      <c r="O897" s="60"/>
    </row>
    <row r="898" spans="15:15" x14ac:dyDescent="0.25">
      <c r="O898" s="60"/>
    </row>
    <row r="899" spans="15:15" x14ac:dyDescent="0.25">
      <c r="O899" s="60"/>
    </row>
    <row r="900" spans="15:15" x14ac:dyDescent="0.25">
      <c r="O900" s="60"/>
    </row>
    <row r="901" spans="15:15" x14ac:dyDescent="0.25">
      <c r="O901" s="4"/>
    </row>
    <row r="902" spans="15:15" x14ac:dyDescent="0.25">
      <c r="O902" s="4"/>
    </row>
    <row r="903" spans="15:15" x14ac:dyDescent="0.25">
      <c r="O903" s="60"/>
    </row>
    <row r="904" spans="15:15" x14ac:dyDescent="0.25">
      <c r="O904" s="4"/>
    </row>
    <row r="905" spans="15:15" x14ac:dyDescent="0.25">
      <c r="O905" s="4"/>
    </row>
    <row r="906" spans="15:15" x14ac:dyDescent="0.25">
      <c r="O906" s="60"/>
    </row>
    <row r="907" spans="15:15" x14ac:dyDescent="0.25">
      <c r="O907" s="60"/>
    </row>
    <row r="908" spans="15:15" x14ac:dyDescent="0.25">
      <c r="O908" s="60"/>
    </row>
    <row r="909" spans="15:15" x14ac:dyDescent="0.25">
      <c r="O909" s="60"/>
    </row>
    <row r="910" spans="15:15" x14ac:dyDescent="0.25">
      <c r="O910" s="60"/>
    </row>
    <row r="911" spans="15:15" x14ac:dyDescent="0.25">
      <c r="O911" s="4"/>
    </row>
    <row r="912" spans="15:15" x14ac:dyDescent="0.25">
      <c r="O912" s="4"/>
    </row>
    <row r="913" spans="15:15" x14ac:dyDescent="0.25">
      <c r="O913" s="4"/>
    </row>
    <row r="914" spans="15:15" x14ac:dyDescent="0.25">
      <c r="O914" s="60"/>
    </row>
    <row r="915" spans="15:15" x14ac:dyDescent="0.25">
      <c r="O915" s="4"/>
    </row>
    <row r="916" spans="15:15" x14ac:dyDescent="0.25">
      <c r="O916" s="4"/>
    </row>
    <row r="917" spans="15:15" x14ac:dyDescent="0.25">
      <c r="O917" s="4"/>
    </row>
    <row r="918" spans="15:15" x14ac:dyDescent="0.25">
      <c r="O918" s="4"/>
    </row>
    <row r="919" spans="15:15" x14ac:dyDescent="0.25">
      <c r="O919" s="4"/>
    </row>
    <row r="920" spans="15:15" x14ac:dyDescent="0.25">
      <c r="O920" s="4"/>
    </row>
    <row r="921" spans="15:15" x14ac:dyDescent="0.25">
      <c r="O921" s="4"/>
    </row>
    <row r="922" spans="15:15" x14ac:dyDescent="0.25">
      <c r="O922" s="4"/>
    </row>
    <row r="923" spans="15:15" x14ac:dyDescent="0.25">
      <c r="O923" s="4"/>
    </row>
    <row r="924" spans="15:15" x14ac:dyDescent="0.25">
      <c r="O924" s="4"/>
    </row>
    <row r="925" spans="15:15" x14ac:dyDescent="0.25">
      <c r="O925" s="4"/>
    </row>
    <row r="926" spans="15:15" x14ac:dyDescent="0.25">
      <c r="O926" s="4"/>
    </row>
    <row r="927" spans="15:15" x14ac:dyDescent="0.25">
      <c r="O927" s="4"/>
    </row>
    <row r="928" spans="15:15" x14ac:dyDescent="0.25">
      <c r="O928" s="60"/>
    </row>
    <row r="929" spans="15:15" x14ac:dyDescent="0.25">
      <c r="O929" s="4"/>
    </row>
    <row r="930" spans="15:15" x14ac:dyDescent="0.25">
      <c r="O930" s="60"/>
    </row>
    <row r="931" spans="15:15" x14ac:dyDescent="0.25">
      <c r="O931" s="4"/>
    </row>
    <row r="932" spans="15:15" x14ac:dyDescent="0.25">
      <c r="O932" s="60"/>
    </row>
    <row r="933" spans="15:15" x14ac:dyDescent="0.25">
      <c r="O933" s="60"/>
    </row>
    <row r="934" spans="15:15" x14ac:dyDescent="0.25">
      <c r="O934" s="60"/>
    </row>
    <row r="935" spans="15:15" x14ac:dyDescent="0.25">
      <c r="O935" s="60"/>
    </row>
    <row r="936" spans="15:15" x14ac:dyDescent="0.25">
      <c r="O936" s="4"/>
    </row>
    <row r="937" spans="15:15" x14ac:dyDescent="0.25">
      <c r="O937" s="60"/>
    </row>
    <row r="938" spans="15:15" x14ac:dyDescent="0.25">
      <c r="O938" s="60"/>
    </row>
    <row r="939" spans="15:15" x14ac:dyDescent="0.25">
      <c r="O939" s="4"/>
    </row>
    <row r="940" spans="15:15" x14ac:dyDescent="0.25">
      <c r="O940" s="4"/>
    </row>
    <row r="941" spans="15:15" x14ac:dyDescent="0.25">
      <c r="O941" s="60"/>
    </row>
    <row r="942" spans="15:15" x14ac:dyDescent="0.25">
      <c r="O942" s="4"/>
    </row>
    <row r="943" spans="15:15" x14ac:dyDescent="0.25">
      <c r="O943" s="60"/>
    </row>
    <row r="944" spans="15:15" x14ac:dyDescent="0.25">
      <c r="O944" s="60"/>
    </row>
    <row r="945" spans="15:15" x14ac:dyDescent="0.25">
      <c r="O945" s="60"/>
    </row>
    <row r="946" spans="15:15" x14ac:dyDescent="0.25">
      <c r="O946" s="60"/>
    </row>
    <row r="947" spans="15:15" x14ac:dyDescent="0.25">
      <c r="O947" s="4"/>
    </row>
    <row r="948" spans="15:15" x14ac:dyDescent="0.25">
      <c r="O948" s="4"/>
    </row>
    <row r="949" spans="15:15" x14ac:dyDescent="0.25">
      <c r="O949" s="4"/>
    </row>
    <row r="950" spans="15:15" x14ac:dyDescent="0.25">
      <c r="O950" s="4"/>
    </row>
    <row r="951" spans="15:15" x14ac:dyDescent="0.25">
      <c r="O951" s="60"/>
    </row>
    <row r="952" spans="15:15" x14ac:dyDescent="0.25">
      <c r="O952" s="60"/>
    </row>
  </sheetData>
  <mergeCells count="17">
    <mergeCell ref="Q58:W58"/>
    <mergeCell ref="Q59:W59"/>
    <mergeCell ref="B4:F4"/>
    <mergeCell ref="I4:O4"/>
    <mergeCell ref="Q53:R53"/>
    <mergeCell ref="S53:T53"/>
    <mergeCell ref="U53:W53"/>
    <mergeCell ref="C54:D54"/>
    <mergeCell ref="Q54:R54"/>
    <mergeCell ref="S54:T54"/>
    <mergeCell ref="U54:W54"/>
    <mergeCell ref="B1:O1"/>
    <mergeCell ref="Q1:W1"/>
    <mergeCell ref="B2:O2"/>
    <mergeCell ref="Q2:W2"/>
    <mergeCell ref="B3:O3"/>
    <mergeCell ref="Q3:W3"/>
  </mergeCells>
  <hyperlinks>
    <hyperlink ref="D7" xr:uid="{6D177EE1-B6B7-4E2C-847A-4BB1D4C848B5}"/>
    <hyperlink ref="D10" xr:uid="{9FC11792-91A2-452C-8637-6D17727053DE}"/>
    <hyperlink ref="D13" xr:uid="{BC5A98B7-8B3A-44E1-B110-D2C41A3D728E}"/>
    <hyperlink ref="D15" xr:uid="{4E3FB36D-0997-45ED-B76E-F4A8E302B5AC}"/>
    <hyperlink ref="D16" xr:uid="{5E0E2498-0E8C-4395-B76F-B22C155931CC}"/>
    <hyperlink ref="K14" xr:uid="{CF7CBAB7-344A-40E8-81CE-E1FA32570DBC}"/>
    <hyperlink ref="K16" xr:uid="{F96F3600-56F7-46BB-9497-AC46BAB38476}"/>
    <hyperlink ref="K12" xr:uid="{8584E26A-561A-48B4-8173-3C3E322BA105}"/>
    <hyperlink ref="T36" xr:uid="{B60A2CB7-DAEF-43C5-B66F-41B29F97D27C}"/>
    <hyperlink ref="T37" xr:uid="{64230C51-040B-42E6-B7B5-04B1EF624F24}"/>
    <hyperlink ref="T10" xr:uid="{1BB1EB58-7F9D-4A69-89C3-25FB9A891A42}"/>
    <hyperlink ref="K13" xr:uid="{3487D437-32F7-41EA-996D-8C76C7FB1DD3}"/>
    <hyperlink ref="D23" xr:uid="{CFA40448-C372-4C72-9CF4-E7B623E739E1}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Juana Alarcon</dc:creator>
  <cp:lastModifiedBy>Juana Alarcon</cp:lastModifiedBy>
  <dcterms:created xsi:type="dcterms:W3CDTF">2022-03-30T15:54:36Z</dcterms:created>
  <dcterms:modified xsi:type="dcterms:W3CDTF">2022-03-30T15:54:52Z</dcterms:modified>
</cp:coreProperties>
</file>