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lsadevaloresv-my.sharepoint.com/personal/dmiranda_cedeval_com/Documents/Documentos/De trabajo/Estados Financieros CEDEVAL/2022/Pagina BVES/"/>
    </mc:Choice>
  </mc:AlternateContent>
  <xr:revisionPtr revIDLastSave="12" documentId="8_{41CB8F5B-DA18-456C-8CB2-5E9976F2E9C3}" xr6:coauthVersionLast="47" xr6:coauthVersionMax="47" xr10:uidLastSave="{98538440-D865-406B-99AF-BF8C971E58F4}"/>
  <bookViews>
    <workbookView xWindow="-110" yWindow="-110" windowWidth="19420" windowHeight="10300" xr2:uid="{324855C7-335F-4EFA-A696-3E6757DAA002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8" i="1" l="1"/>
  <c r="C117" i="1"/>
  <c r="C116" i="1"/>
  <c r="C115" i="1"/>
  <c r="C114" i="1"/>
  <c r="C113" i="1"/>
  <c r="C112" i="1"/>
  <c r="C111" i="1"/>
  <c r="C108" i="1"/>
  <c r="C104" i="1"/>
  <c r="C103" i="1"/>
  <c r="C102" i="1"/>
  <c r="C101" i="1"/>
  <c r="C97" i="1"/>
  <c r="C96" i="1"/>
  <c r="C95" i="1"/>
  <c r="C94" i="1"/>
  <c r="C93" i="1"/>
  <c r="C91" i="1"/>
  <c r="C90" i="1"/>
  <c r="C89" i="1"/>
  <c r="C85" i="1"/>
  <c r="C84" i="1"/>
  <c r="C83" i="1"/>
  <c r="C80" i="1"/>
  <c r="C43" i="1"/>
  <c r="C41" i="1"/>
  <c r="C38" i="1"/>
  <c r="C36" i="1"/>
  <c r="C31" i="1"/>
  <c r="C24" i="1"/>
  <c r="C23" i="1"/>
  <c r="C16" i="1"/>
  <c r="C6" i="1"/>
  <c r="C21" i="1" l="1"/>
  <c r="C35" i="1"/>
  <c r="C82" i="1"/>
  <c r="C110" i="1"/>
  <c r="C88" i="1"/>
  <c r="C100" i="1"/>
  <c r="C122" i="1" l="1"/>
  <c r="C106" i="1"/>
  <c r="C121" i="1"/>
  <c r="C47" i="1"/>
  <c r="C124" i="1" l="1"/>
</calcChain>
</file>

<file path=xl/sharedStrings.xml><?xml version="1.0" encoding="utf-8"?>
<sst xmlns="http://schemas.openxmlformats.org/spreadsheetml/2006/main" count="110" uniqueCount="92">
  <si>
    <t>CENTRAL DE DEPOSITO DE VALORES, S.A. DE C.V.</t>
  </si>
  <si>
    <t>BALANCE GENERAL AL 30 DE ABRIL DE 2022</t>
  </si>
  <si>
    <t>(Cifras en US$)</t>
  </si>
  <si>
    <t>2022 ABRIL</t>
  </si>
  <si>
    <t>ACTIVO</t>
  </si>
  <si>
    <t>CIRCULANTE</t>
  </si>
  <si>
    <t>Efectivo y Equivalentes</t>
  </si>
  <si>
    <t>Bancos</t>
  </si>
  <si>
    <t>Disponible restringido</t>
  </si>
  <si>
    <t>Inversiones Financieras</t>
  </si>
  <si>
    <t>Cuentas y documentos por cobrar a clientes</t>
  </si>
  <si>
    <t>Cuentas y documentos por cobrar relacionados</t>
  </si>
  <si>
    <t>Rendimientos por cobrar</t>
  </si>
  <si>
    <t>Impuestos</t>
  </si>
  <si>
    <t>Gastos pagados por anticipado</t>
  </si>
  <si>
    <t>ACTIVOS A LARGO PLAZO</t>
  </si>
  <si>
    <t xml:space="preserve">Muebles </t>
  </si>
  <si>
    <t>Inmuebles</t>
  </si>
  <si>
    <t>Cuentas por cobrar a largo plazo</t>
  </si>
  <si>
    <t>Activos intangibles</t>
  </si>
  <si>
    <t>TOTAL DEL ACTIVO</t>
  </si>
  <si>
    <t>PASIVO</t>
  </si>
  <si>
    <t>CIRCULANTES</t>
  </si>
  <si>
    <t>Prestamos y sobregiros</t>
  </si>
  <si>
    <t>Obligaciones por custodia y admón</t>
  </si>
  <si>
    <t>Cuentas por pagar</t>
  </si>
  <si>
    <t>Cuentas por pagar relacionadas</t>
  </si>
  <si>
    <t>Impuestos por pagar propios</t>
  </si>
  <si>
    <t>Dividendos por pagar</t>
  </si>
  <si>
    <t>OTROS PASIVOS Y PROVISIONES</t>
  </si>
  <si>
    <t xml:space="preserve">Otros Ingresos Diferidos </t>
  </si>
  <si>
    <t>Estimación para obligaciones laborales</t>
  </si>
  <si>
    <t>PATRIMONIO</t>
  </si>
  <si>
    <t>CAPITAL</t>
  </si>
  <si>
    <t>Capital social</t>
  </si>
  <si>
    <t>RESERVAS DE CAPITAL</t>
  </si>
  <si>
    <t>Reserva legal</t>
  </si>
  <si>
    <t>Reserva voluntaria de liquidez</t>
  </si>
  <si>
    <t>REVALUACIONES</t>
  </si>
  <si>
    <t>Revaluacion de Inversiones</t>
  </si>
  <si>
    <t>RESULTADOS</t>
  </si>
  <si>
    <t>Resultados acumulados</t>
  </si>
  <si>
    <t>Resultados del período</t>
  </si>
  <si>
    <t>TOTAL PASIVO Y PATRIMONIO</t>
  </si>
  <si>
    <t>ESTADO DE RESULTADO ACUMULADO  ENERO - DICIEMBRE 2022</t>
  </si>
  <si>
    <t>A</t>
  </si>
  <si>
    <t xml:space="preserve">INGRESOS DE OPERACIÓN </t>
  </si>
  <si>
    <t>I</t>
  </si>
  <si>
    <t>ING. POR SERV. DE DEPOSITO, CUSTODIA Y ADMON.</t>
  </si>
  <si>
    <t>II</t>
  </si>
  <si>
    <t>ING. POR SERV. ELECTRONICOS DE CUSTODIA Y ADMON.</t>
  </si>
  <si>
    <t>III</t>
  </si>
  <si>
    <t>INGRESOS POR DERECHOS DE INSCRIPCION</t>
  </si>
  <si>
    <t>IV</t>
  </si>
  <si>
    <t>INGRESOS DIVERSOS</t>
  </si>
  <si>
    <t xml:space="preserve">GASTOS DE OPERACIÓN </t>
  </si>
  <si>
    <t>GASTOS POR SERVICIOS DE CUSTODIA</t>
  </si>
  <si>
    <t>GASTOS POR SEGUROS POR SERVICIOS DE CUSTODIA</t>
  </si>
  <si>
    <t>GTOS POR SERVICIOS DE SOFTWARE Y ELECTRONICOS</t>
  </si>
  <si>
    <t>OTROS GTOS. DE OPER. POR SERV. DE CUSTODIA Y ADMON.</t>
  </si>
  <si>
    <t>V</t>
  </si>
  <si>
    <t xml:space="preserve">GASTOS DE PERSONAL </t>
  </si>
  <si>
    <t>VI</t>
  </si>
  <si>
    <t xml:space="preserve">GASTOS DE DIRECTORIO </t>
  </si>
  <si>
    <t>VII</t>
  </si>
  <si>
    <t xml:space="preserve">GASTOS POR SERVICIOS RECIBIDOS DE TERCEROS </t>
  </si>
  <si>
    <t>VIII</t>
  </si>
  <si>
    <t xml:space="preserve">IMPUESTOS Y CONTRIBUCIONES </t>
  </si>
  <si>
    <t>IX</t>
  </si>
  <si>
    <t xml:space="preserve">GASTOS DIVERSOS </t>
  </si>
  <si>
    <t>DEPRECIACION Y AMORTIZACION</t>
  </si>
  <si>
    <t>DEPRECIACION DE BIENES MUEBLES</t>
  </si>
  <si>
    <t>INSTALACIONES</t>
  </si>
  <si>
    <t>AMORTIZACION DE SOFTWARE</t>
  </si>
  <si>
    <t>UTILIDAD (PERDIDA) DE OPERACIÓN (A-A)</t>
  </si>
  <si>
    <t>B</t>
  </si>
  <si>
    <t xml:space="preserve">INGRESOS FINANCIEROS </t>
  </si>
  <si>
    <t xml:space="preserve">GASTOS FINANCIEROS </t>
  </si>
  <si>
    <t>GASTOS POR INVERSIONES EN VALORES</t>
  </si>
  <si>
    <t>GASTOS POR INVERSIONES EN REPORTOS</t>
  </si>
  <si>
    <t xml:space="preserve">GASTOS POR INVERS EN ADMON DE CARTERA </t>
  </si>
  <si>
    <t>GASTOS CON INSTITUCIONES FINANCIERAS</t>
  </si>
  <si>
    <t>GASTOS DE OPERACIÓN DE CAMBIO DE MONEDA EXTRANJERA</t>
  </si>
  <si>
    <t>PROVISIÓN PARA INCOBRABILIDAD DE CUENTAS Y DOCUMENTOS POR COBRAR</t>
  </si>
  <si>
    <t>C</t>
  </si>
  <si>
    <t xml:space="preserve">INGRESOS EXTRAORDINARIOS </t>
  </si>
  <si>
    <t>D</t>
  </si>
  <si>
    <t xml:space="preserve">GASTOS EXTRAORDINARIOS </t>
  </si>
  <si>
    <t>GASTO POR IMPUESTO SOBRE LA RENTA</t>
  </si>
  <si>
    <t>TOTAL INGRESOS ACUMULADOS DEL EJERCICIO</t>
  </si>
  <si>
    <t>TOTAL GASTOS ACUMULADOS DEL EJERCICIO</t>
  </si>
  <si>
    <t>UTILIDAD (PERDIDA) ACUMULADOS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</si>
</sst>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62"/>
      <name val="Calibri"/>
      <family val="2"/>
      <scheme val="minor"/>
    </font>
    <font>
      <b/>
      <sz val="12"/>
      <color indexed="62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9" fontId="3" fillId="0" borderId="0" xfId="3" applyFont="1" applyBorder="1"/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17" fontId="4" fillId="0" borderId="1" xfId="3" applyNumberFormat="1" applyFont="1" applyFill="1" applyBorder="1" applyAlignment="1">
      <alignment horizontal="center"/>
    </xf>
    <xf numFmtId="17" fontId="2" fillId="0" borderId="1" xfId="1" applyNumberFormat="1" applyFont="1" applyFill="1" applyBorder="1" applyAlignment="1">
      <alignment horizontal="center"/>
    </xf>
    <xf numFmtId="4" fontId="3" fillId="0" borderId="0" xfId="0" applyNumberFormat="1" applyFont="1"/>
    <xf numFmtId="0" fontId="2" fillId="0" borderId="0" xfId="0" applyFont="1"/>
    <xf numFmtId="164" fontId="3" fillId="0" borderId="0" xfId="2" applyNumberFormat="1" applyFont="1" applyFill="1"/>
    <xf numFmtId="43" fontId="3" fillId="0" borderId="0" xfId="1" applyFont="1" applyFill="1"/>
    <xf numFmtId="164" fontId="2" fillId="0" borderId="0" xfId="1" applyNumberFormat="1" applyFont="1" applyFill="1"/>
    <xf numFmtId="164" fontId="3" fillId="0" borderId="0" xfId="1" applyNumberFormat="1" applyFont="1" applyFill="1"/>
    <xf numFmtId="164" fontId="3" fillId="0" borderId="0" xfId="0" applyNumberFormat="1" applyFont="1"/>
    <xf numFmtId="0" fontId="3" fillId="0" borderId="0" xfId="0" quotePrefix="1" applyFont="1" applyAlignment="1">
      <alignment horizontal="left"/>
    </xf>
    <xf numFmtId="43" fontId="3" fillId="0" borderId="2" xfId="1" applyFont="1" applyFill="1" applyBorder="1"/>
    <xf numFmtId="4" fontId="5" fillId="0" borderId="0" xfId="0" applyNumberFormat="1" applyFont="1"/>
    <xf numFmtId="0" fontId="2" fillId="0" borderId="0" xfId="0" quotePrefix="1" applyFont="1" applyAlignment="1">
      <alignment horizontal="left"/>
    </xf>
    <xf numFmtId="164" fontId="3" fillId="0" borderId="0" xfId="1" applyNumberFormat="1" applyFont="1" applyFill="1" applyBorder="1"/>
    <xf numFmtId="164" fontId="3" fillId="0" borderId="2" xfId="1" applyNumberFormat="1" applyFont="1" applyFill="1" applyBorder="1"/>
    <xf numFmtId="164" fontId="2" fillId="0" borderId="3" xfId="1" applyNumberFormat="1" applyFont="1" applyFill="1" applyBorder="1"/>
    <xf numFmtId="164" fontId="2" fillId="0" borderId="0" xfId="1" applyNumberFormat="1" applyFont="1" applyFill="1" applyBorder="1"/>
    <xf numFmtId="4" fontId="6" fillId="0" borderId="0" xfId="0" applyNumberFormat="1" applyFont="1"/>
    <xf numFmtId="164" fontId="2" fillId="0" borderId="2" xfId="1" applyNumberFormat="1" applyFont="1" applyFill="1" applyBorder="1"/>
    <xf numFmtId="164" fontId="2" fillId="0" borderId="5" xfId="1" applyNumberFormat="1" applyFont="1" applyFill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readingOrder="1"/>
    </xf>
    <xf numFmtId="0" fontId="3" fillId="0" borderId="0" xfId="0" applyFont="1" applyAlignment="1">
      <alignment wrapText="1" readingOrder="1"/>
    </xf>
    <xf numFmtId="164" fontId="2" fillId="0" borderId="4" xfId="1" applyNumberFormat="1" applyFont="1" applyFill="1" applyBorder="1"/>
    <xf numFmtId="0" fontId="7" fillId="0" borderId="0" xfId="0" applyFont="1" applyAlignment="1">
      <alignment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/>
    </xf>
    <xf numFmtId="164" fontId="2" fillId="0" borderId="0" xfId="0" applyNumberFormat="1" applyFont="1"/>
    <xf numFmtId="164" fontId="2" fillId="0" borderId="6" xfId="0" applyNumberFormat="1" applyFont="1" applyBorder="1"/>
    <xf numFmtId="164" fontId="2" fillId="0" borderId="2" xfId="0" applyNumberFormat="1" applyFont="1" applyBorder="1"/>
    <xf numFmtId="164" fontId="2" fillId="0" borderId="4" xfId="0" applyNumberFormat="1" applyFont="1" applyBorder="1"/>
    <xf numFmtId="0" fontId="3" fillId="0" borderId="0" xfId="0" applyFont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dmiranda_cedeval_com/Documents/Documentos/De%20trabajo/Estados%20Financieros%20CEDEVAL/2022/EF%20ABRI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G_ER"/>
      <sheetName val="BG2"/>
      <sheetName val="IngC"/>
      <sheetName val="GtoC"/>
      <sheetName val="ERC"/>
      <sheetName val="I Msual"/>
      <sheetName val="G Msual"/>
      <sheetName val="R Msual"/>
      <sheetName val="Pres Ing"/>
      <sheetName val="Pres Gto"/>
      <sheetName val="Pres Res"/>
      <sheetName val="Ing Real 21"/>
      <sheetName val="Gto Real 21"/>
      <sheetName val="Res Real 21"/>
      <sheetName val="Grafik (2)"/>
      <sheetName val="ER Pres"/>
      <sheetName val="ER ACUM PRES"/>
      <sheetName val="Miles2"/>
      <sheetName val="Acum"/>
      <sheetName val="BG_ER (2)"/>
      <sheetName val="GASTOS"/>
      <sheetName val="INGRE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O9">
            <v>484799.04000000004</v>
          </cell>
        </row>
        <row r="10">
          <cell r="O10">
            <v>5964.5</v>
          </cell>
        </row>
        <row r="11">
          <cell r="O11">
            <v>4500</v>
          </cell>
        </row>
        <row r="15">
          <cell r="O15">
            <v>47555.799999999996</v>
          </cell>
        </row>
        <row r="16">
          <cell r="O16">
            <v>19619.32</v>
          </cell>
        </row>
        <row r="17">
          <cell r="O17">
            <v>14677.47</v>
          </cell>
        </row>
        <row r="19">
          <cell r="O19">
            <v>146751.84</v>
          </cell>
        </row>
        <row r="20">
          <cell r="O20">
            <v>19733.32</v>
          </cell>
        </row>
        <row r="21">
          <cell r="O21">
            <v>106003.24</v>
          </cell>
        </row>
        <row r="22">
          <cell r="O22">
            <v>8485.2100000000009</v>
          </cell>
        </row>
        <row r="23">
          <cell r="O23">
            <v>1095.25</v>
          </cell>
        </row>
        <row r="26">
          <cell r="O26">
            <v>3159.6499999999996</v>
          </cell>
        </row>
        <row r="27">
          <cell r="O27">
            <v>0</v>
          </cell>
        </row>
        <row r="28">
          <cell r="O28">
            <v>1053.8</v>
          </cell>
        </row>
        <row r="29">
          <cell r="O29">
            <v>0</v>
          </cell>
        </row>
        <row r="33">
          <cell r="O33">
            <v>50070.920000000006</v>
          </cell>
        </row>
        <row r="36">
          <cell r="O36">
            <v>321.13</v>
          </cell>
        </row>
        <row r="37">
          <cell r="O37">
            <v>0</v>
          </cell>
        </row>
        <row r="38">
          <cell r="O38">
            <v>0</v>
          </cell>
        </row>
        <row r="39">
          <cell r="O39">
            <v>5411.23</v>
          </cell>
        </row>
        <row r="40">
          <cell r="O40">
            <v>0</v>
          </cell>
        </row>
        <row r="41">
          <cell r="O41">
            <v>0</v>
          </cell>
        </row>
        <row r="43">
          <cell r="O43">
            <v>139.26</v>
          </cell>
        </row>
        <row r="44">
          <cell r="O44">
            <v>118.78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46ABA-7CB8-40C1-8FA7-191D36978C93}">
  <dimension ref="A1:E126"/>
  <sheetViews>
    <sheetView showGridLines="0" tabSelected="1" workbookViewId="0">
      <selection activeCell="C134" sqref="C134"/>
    </sheetView>
  </sheetViews>
  <sheetFormatPr baseColWidth="10" defaultColWidth="13.6328125" defaultRowHeight="14.25" customHeight="1" x14ac:dyDescent="0.35"/>
  <cols>
    <col min="1" max="1" width="5.54296875" style="3" customWidth="1"/>
    <col min="2" max="2" width="62" style="3" customWidth="1"/>
    <col min="3" max="3" width="20.6328125" style="18" bestFit="1" customWidth="1"/>
    <col min="4" max="4" width="13.54296875" style="3" customWidth="1"/>
    <col min="5" max="16384" width="13.6328125" style="3"/>
  </cols>
  <sheetData>
    <row r="1" spans="1:4" ht="14.25" customHeight="1" x14ac:dyDescent="0.35">
      <c r="A1" s="1" t="s">
        <v>0</v>
      </c>
      <c r="B1" s="2"/>
      <c r="C1" s="2"/>
    </row>
    <row r="2" spans="1:4" ht="14.25" customHeight="1" x14ac:dyDescent="0.35">
      <c r="A2" s="4" t="s">
        <v>1</v>
      </c>
      <c r="B2" s="5"/>
      <c r="C2" s="5"/>
      <c r="D2" s="6"/>
    </row>
    <row r="3" spans="1:4" ht="14.25" customHeight="1" x14ac:dyDescent="0.35">
      <c r="A3" s="4" t="s">
        <v>2</v>
      </c>
      <c r="B3" s="7"/>
      <c r="C3" s="7"/>
      <c r="D3" s="6"/>
    </row>
    <row r="4" spans="1:4" ht="14.25" customHeight="1" thickBot="1" x14ac:dyDescent="0.4">
      <c r="A4" s="8"/>
      <c r="B4" s="9"/>
      <c r="C4" s="10" t="s">
        <v>3</v>
      </c>
      <c r="D4" s="12"/>
    </row>
    <row r="5" spans="1:4" ht="14.25" customHeight="1" x14ac:dyDescent="0.35">
      <c r="A5" s="13" t="s">
        <v>4</v>
      </c>
      <c r="C5" s="14"/>
      <c r="D5" s="6"/>
    </row>
    <row r="6" spans="1:4" ht="14.25" customHeight="1" x14ac:dyDescent="0.35">
      <c r="A6" s="13" t="s">
        <v>5</v>
      </c>
      <c r="C6" s="16">
        <f>SUM(C7:C15)</f>
        <v>2812173.8200000003</v>
      </c>
      <c r="D6" s="6"/>
    </row>
    <row r="7" spans="1:4" ht="14.25" customHeight="1" x14ac:dyDescent="0.35">
      <c r="A7" s="13"/>
      <c r="B7" s="3" t="s">
        <v>6</v>
      </c>
      <c r="C7" s="17">
        <v>300</v>
      </c>
      <c r="D7" s="6"/>
    </row>
    <row r="8" spans="1:4" ht="14.25" customHeight="1" x14ac:dyDescent="0.35">
      <c r="A8" s="13"/>
      <c r="B8" s="19" t="s">
        <v>7</v>
      </c>
      <c r="C8" s="18">
        <v>228529.23</v>
      </c>
      <c r="D8" s="6"/>
    </row>
    <row r="9" spans="1:4" ht="14.25" customHeight="1" x14ac:dyDescent="0.35">
      <c r="A9" s="13"/>
      <c r="B9" s="4" t="s">
        <v>8</v>
      </c>
      <c r="C9" s="18">
        <v>47543.3</v>
      </c>
      <c r="D9" s="12"/>
    </row>
    <row r="10" spans="1:4" ht="14.25" customHeight="1" x14ac:dyDescent="0.35">
      <c r="A10" s="13"/>
      <c r="B10" s="3" t="s">
        <v>9</v>
      </c>
      <c r="C10" s="18">
        <v>2267846.59</v>
      </c>
      <c r="D10" s="12"/>
    </row>
    <row r="11" spans="1:4" ht="14.25" customHeight="1" x14ac:dyDescent="0.35">
      <c r="A11" s="13"/>
      <c r="B11" s="19" t="s">
        <v>10</v>
      </c>
      <c r="C11" s="18">
        <v>148920.82</v>
      </c>
      <c r="D11" s="12"/>
    </row>
    <row r="12" spans="1:4" ht="14.25" customHeight="1" x14ac:dyDescent="0.35">
      <c r="A12" s="13"/>
      <c r="B12" s="19" t="s">
        <v>11</v>
      </c>
      <c r="C12" s="18">
        <v>2005.67</v>
      </c>
      <c r="D12" s="12"/>
    </row>
    <row r="13" spans="1:4" ht="14.25" customHeight="1" x14ac:dyDescent="0.35">
      <c r="A13" s="13"/>
      <c r="B13" s="3" t="s">
        <v>12</v>
      </c>
      <c r="C13" s="18">
        <v>17819.18</v>
      </c>
      <c r="D13" s="12"/>
    </row>
    <row r="14" spans="1:4" ht="14.25" customHeight="1" x14ac:dyDescent="0.35">
      <c r="A14" s="13"/>
      <c r="B14" s="3" t="s">
        <v>13</v>
      </c>
      <c r="C14" s="17">
        <v>51302.16</v>
      </c>
      <c r="D14" s="12"/>
    </row>
    <row r="15" spans="1:4" ht="14.25" customHeight="1" x14ac:dyDescent="0.35">
      <c r="A15" s="13"/>
      <c r="B15" s="3" t="s">
        <v>14</v>
      </c>
      <c r="C15" s="20">
        <v>47906.87</v>
      </c>
      <c r="D15" s="21"/>
    </row>
    <row r="16" spans="1:4" ht="14.25" customHeight="1" x14ac:dyDescent="0.35">
      <c r="A16" s="22" t="s">
        <v>15</v>
      </c>
      <c r="C16" s="16">
        <f>SUM(C17:C20)</f>
        <v>19284.16</v>
      </c>
      <c r="D16" s="12"/>
    </row>
    <row r="17" spans="1:5" ht="14.25" customHeight="1" x14ac:dyDescent="0.35">
      <c r="A17" s="13"/>
      <c r="B17" s="3" t="s">
        <v>16</v>
      </c>
      <c r="C17" s="17">
        <v>11919.53</v>
      </c>
      <c r="D17" s="12"/>
    </row>
    <row r="18" spans="1:5" ht="14.25" customHeight="1" x14ac:dyDescent="0.35">
      <c r="A18" s="13"/>
      <c r="B18" s="3" t="s">
        <v>17</v>
      </c>
      <c r="C18" s="17">
        <v>0</v>
      </c>
      <c r="D18" s="12"/>
    </row>
    <row r="19" spans="1:5" ht="14.25" customHeight="1" x14ac:dyDescent="0.35">
      <c r="A19" s="13"/>
      <c r="B19" s="3" t="s">
        <v>18</v>
      </c>
      <c r="C19" s="23">
        <v>0</v>
      </c>
      <c r="D19" s="12"/>
    </row>
    <row r="20" spans="1:5" ht="13.5" customHeight="1" x14ac:dyDescent="0.35">
      <c r="A20" s="13"/>
      <c r="B20" s="3" t="s">
        <v>19</v>
      </c>
      <c r="C20" s="20">
        <v>7364.63</v>
      </c>
      <c r="D20" s="12"/>
    </row>
    <row r="21" spans="1:5" ht="14.25" customHeight="1" thickBot="1" x14ac:dyDescent="0.4">
      <c r="A21" s="13"/>
      <c r="B21" s="13" t="s">
        <v>20</v>
      </c>
      <c r="C21" s="25">
        <f>C16+C6</f>
        <v>2831457.9800000004</v>
      </c>
      <c r="D21" s="21"/>
    </row>
    <row r="22" spans="1:5" ht="14.25" customHeight="1" thickTop="1" x14ac:dyDescent="0.35">
      <c r="A22" s="13"/>
      <c r="C22" s="17"/>
      <c r="D22" s="21"/>
    </row>
    <row r="23" spans="1:5" ht="14.25" customHeight="1" x14ac:dyDescent="0.35">
      <c r="A23" s="13" t="s">
        <v>21</v>
      </c>
      <c r="C23" s="16">
        <f>C24+C31</f>
        <v>182285.43</v>
      </c>
      <c r="D23" s="21"/>
      <c r="E23" s="12"/>
    </row>
    <row r="24" spans="1:5" ht="14.25" customHeight="1" x14ac:dyDescent="0.35">
      <c r="A24" s="13" t="s">
        <v>22</v>
      </c>
      <c r="C24" s="26">
        <f>SUM(C25:C30)</f>
        <v>145756.81999999998</v>
      </c>
      <c r="D24" s="12"/>
      <c r="E24" s="12"/>
    </row>
    <row r="25" spans="1:5" ht="14.25" customHeight="1" x14ac:dyDescent="0.35">
      <c r="A25" s="13"/>
      <c r="B25" s="3" t="s">
        <v>23</v>
      </c>
      <c r="C25" s="23">
        <v>448.27</v>
      </c>
      <c r="D25" s="12"/>
      <c r="E25" s="12"/>
    </row>
    <row r="26" spans="1:5" ht="14.25" customHeight="1" x14ac:dyDescent="0.35">
      <c r="A26" s="13"/>
      <c r="B26" s="19" t="s">
        <v>24</v>
      </c>
      <c r="C26" s="17">
        <v>25595.48</v>
      </c>
      <c r="D26" s="27"/>
      <c r="E26" s="12"/>
    </row>
    <row r="27" spans="1:5" ht="14.25" customHeight="1" x14ac:dyDescent="0.35">
      <c r="A27" s="13"/>
      <c r="B27" s="3" t="s">
        <v>25</v>
      </c>
      <c r="C27" s="18">
        <v>40111.43</v>
      </c>
      <c r="D27" s="12"/>
      <c r="E27" s="12"/>
    </row>
    <row r="28" spans="1:5" ht="14.25" customHeight="1" x14ac:dyDescent="0.35">
      <c r="A28" s="13"/>
      <c r="B28" s="3" t="s">
        <v>26</v>
      </c>
      <c r="C28" s="17">
        <v>26509.65</v>
      </c>
      <c r="D28" s="12"/>
      <c r="E28" s="12"/>
    </row>
    <row r="29" spans="1:5" ht="14.25" customHeight="1" x14ac:dyDescent="0.35">
      <c r="A29" s="13"/>
      <c r="B29" s="3" t="s">
        <v>27</v>
      </c>
      <c r="C29" s="17">
        <v>53091.99</v>
      </c>
      <c r="D29" s="12"/>
      <c r="E29" s="12"/>
    </row>
    <row r="30" spans="1:5" ht="14.25" hidden="1" customHeight="1" x14ac:dyDescent="0.35">
      <c r="A30" s="13"/>
      <c r="B30" s="3" t="s">
        <v>28</v>
      </c>
      <c r="C30" s="15">
        <v>0</v>
      </c>
      <c r="D30" s="12"/>
      <c r="E30" s="12"/>
    </row>
    <row r="31" spans="1:5" ht="14.25" customHeight="1" x14ac:dyDescent="0.35">
      <c r="A31" s="13" t="s">
        <v>29</v>
      </c>
      <c r="C31" s="28">
        <f>SUM(C32:C33)</f>
        <v>36528.61</v>
      </c>
      <c r="D31" s="12"/>
      <c r="E31" s="12"/>
    </row>
    <row r="32" spans="1:5" ht="14.25" customHeight="1" x14ac:dyDescent="0.35">
      <c r="A32" s="13"/>
      <c r="B32" s="3" t="s">
        <v>30</v>
      </c>
      <c r="C32" s="17">
        <v>0</v>
      </c>
      <c r="D32" s="12"/>
      <c r="E32" s="12"/>
    </row>
    <row r="33" spans="1:5" ht="14.25" customHeight="1" x14ac:dyDescent="0.35">
      <c r="A33" s="13"/>
      <c r="B33" s="19" t="s">
        <v>31</v>
      </c>
      <c r="C33" s="24">
        <v>36528.61</v>
      </c>
      <c r="D33" s="12"/>
      <c r="E33" s="12"/>
    </row>
    <row r="34" spans="1:5" ht="14.25" customHeight="1" x14ac:dyDescent="0.35">
      <c r="A34" s="13"/>
      <c r="C34" s="17"/>
      <c r="D34" s="12"/>
      <c r="E34" s="12"/>
    </row>
    <row r="35" spans="1:5" ht="14.25" customHeight="1" x14ac:dyDescent="0.35">
      <c r="A35" s="13" t="s">
        <v>32</v>
      </c>
      <c r="C35" s="16">
        <f>C36+C38+C43+C41</f>
        <v>2649172.5500000003</v>
      </c>
      <c r="D35" s="12"/>
      <c r="E35" s="12"/>
    </row>
    <row r="36" spans="1:5" ht="14.25" customHeight="1" x14ac:dyDescent="0.35">
      <c r="A36" s="13" t="s">
        <v>33</v>
      </c>
      <c r="C36" s="16">
        <f>SUM(C37:C37)</f>
        <v>2000000</v>
      </c>
      <c r="D36" s="12"/>
    </row>
    <row r="37" spans="1:5" ht="14.25" customHeight="1" x14ac:dyDescent="0.35">
      <c r="A37" s="13"/>
      <c r="B37" s="3" t="s">
        <v>34</v>
      </c>
      <c r="C37" s="17">
        <v>2000000</v>
      </c>
      <c r="D37" s="12"/>
    </row>
    <row r="38" spans="1:5" ht="14.25" customHeight="1" x14ac:dyDescent="0.35">
      <c r="A38" s="13" t="s">
        <v>35</v>
      </c>
      <c r="C38" s="16">
        <f>SUM(C39:C40)</f>
        <v>417777.91999999998</v>
      </c>
      <c r="D38" s="12"/>
    </row>
    <row r="39" spans="1:5" ht="14.25" customHeight="1" x14ac:dyDescent="0.35">
      <c r="A39" s="13"/>
      <c r="B39" s="3" t="s">
        <v>36</v>
      </c>
      <c r="C39" s="23">
        <v>296627.55</v>
      </c>
      <c r="D39" s="12"/>
    </row>
    <row r="40" spans="1:5" ht="14.25" customHeight="1" x14ac:dyDescent="0.35">
      <c r="A40" s="13"/>
      <c r="B40" s="3" t="s">
        <v>37</v>
      </c>
      <c r="C40" s="23">
        <v>121150.37</v>
      </c>
      <c r="D40" s="12"/>
    </row>
    <row r="41" spans="1:5" ht="14.25" customHeight="1" x14ac:dyDescent="0.35">
      <c r="A41" s="13" t="s">
        <v>38</v>
      </c>
      <c r="C41" s="16">
        <f>SUM(C42:C42)</f>
        <v>-24054.11</v>
      </c>
      <c r="D41" s="12"/>
    </row>
    <row r="42" spans="1:5" ht="14.25" customHeight="1" x14ac:dyDescent="0.35">
      <c r="A42" s="13"/>
      <c r="B42" s="3" t="s">
        <v>39</v>
      </c>
      <c r="C42" s="23">
        <v>-24054.11</v>
      </c>
      <c r="D42" s="12"/>
    </row>
    <row r="43" spans="1:5" ht="14.25" customHeight="1" x14ac:dyDescent="0.35">
      <c r="A43" s="13" t="s">
        <v>40</v>
      </c>
      <c r="C43" s="16">
        <f>+C45+C44</f>
        <v>255448.74</v>
      </c>
      <c r="D43" s="27"/>
    </row>
    <row r="44" spans="1:5" ht="14.25" customHeight="1" x14ac:dyDescent="0.35">
      <c r="A44" s="13"/>
      <c r="B44" s="19" t="s">
        <v>41</v>
      </c>
      <c r="C44" s="17">
        <v>83961.06</v>
      </c>
      <c r="D44" s="12"/>
    </row>
    <row r="45" spans="1:5" ht="14.25" customHeight="1" x14ac:dyDescent="0.35">
      <c r="A45" s="13"/>
      <c r="B45" s="3" t="s">
        <v>42</v>
      </c>
      <c r="C45" s="24">
        <v>171487.68</v>
      </c>
      <c r="D45" s="12"/>
    </row>
    <row r="46" spans="1:5" ht="14.25" customHeight="1" x14ac:dyDescent="0.35">
      <c r="A46" s="13"/>
      <c r="C46" s="17"/>
      <c r="D46" s="12"/>
    </row>
    <row r="47" spans="1:5" ht="14.25" customHeight="1" thickBot="1" x14ac:dyDescent="0.4">
      <c r="A47" s="13"/>
      <c r="B47" s="13" t="s">
        <v>43</v>
      </c>
      <c r="C47" s="25">
        <f>C35+C23</f>
        <v>2831457.9800000004</v>
      </c>
      <c r="D47" s="12"/>
    </row>
    <row r="48" spans="1:5" ht="14" customHeight="1" thickTop="1" x14ac:dyDescent="0.35">
      <c r="A48" s="13"/>
      <c r="C48" s="17"/>
      <c r="D48" s="12"/>
    </row>
    <row r="49" spans="1:4" ht="14" customHeight="1" x14ac:dyDescent="0.35">
      <c r="A49" s="13"/>
      <c r="C49" s="17"/>
      <c r="D49" s="12"/>
    </row>
    <row r="50" spans="1:4" ht="14" customHeight="1" x14ac:dyDescent="0.35">
      <c r="A50" s="13"/>
      <c r="C50" s="17"/>
      <c r="D50" s="12"/>
    </row>
    <row r="51" spans="1:4" ht="14" customHeight="1" x14ac:dyDescent="0.35">
      <c r="A51" s="13"/>
      <c r="C51" s="17"/>
      <c r="D51" s="12"/>
    </row>
    <row r="52" spans="1:4" ht="14" customHeight="1" thickBot="1" x14ac:dyDescent="0.4">
      <c r="A52" s="13"/>
      <c r="C52" s="17"/>
      <c r="D52" s="12"/>
    </row>
    <row r="53" spans="1:4" ht="14.25" customHeight="1" thickBot="1" x14ac:dyDescent="0.4">
      <c r="A53" s="13"/>
      <c r="C53" s="29"/>
      <c r="D53" s="12"/>
    </row>
    <row r="54" spans="1:4" ht="14.25" customHeight="1" x14ac:dyDescent="0.35">
      <c r="A54" s="13"/>
      <c r="C54" s="17"/>
      <c r="D54" s="12"/>
    </row>
    <row r="55" spans="1:4" ht="14.25" hidden="1" customHeight="1" x14ac:dyDescent="0.35">
      <c r="D55" s="12"/>
    </row>
    <row r="56" spans="1:4" ht="14.25" hidden="1" customHeight="1" x14ac:dyDescent="0.35">
      <c r="A56" s="13"/>
      <c r="D56" s="12"/>
    </row>
    <row r="57" spans="1:4" ht="14.25" hidden="1" customHeight="1" x14ac:dyDescent="0.35">
      <c r="A57" s="13"/>
      <c r="D57" s="21"/>
    </row>
    <row r="58" spans="1:4" ht="14.25" hidden="1" customHeight="1" x14ac:dyDescent="0.35">
      <c r="D58" s="12"/>
    </row>
    <row r="59" spans="1:4" ht="14.25" hidden="1" customHeight="1" x14ac:dyDescent="0.35">
      <c r="B59" s="30"/>
      <c r="D59" s="21"/>
    </row>
    <row r="60" spans="1:4" ht="14.25" hidden="1" customHeight="1" x14ac:dyDescent="0.35">
      <c r="B60" s="31"/>
      <c r="D60" s="27"/>
    </row>
    <row r="61" spans="1:4" ht="14.25" hidden="1" customHeight="1" x14ac:dyDescent="0.4">
      <c r="B61" s="32"/>
      <c r="C61" s="33"/>
      <c r="D61" s="12"/>
    </row>
    <row r="62" spans="1:4" ht="14.25" hidden="1" customHeight="1" x14ac:dyDescent="0.35">
      <c r="B62" s="34"/>
      <c r="C62" s="17"/>
    </row>
    <row r="63" spans="1:4" ht="14.25" hidden="1" customHeight="1" x14ac:dyDescent="0.35">
      <c r="B63" s="35"/>
      <c r="C63" s="17"/>
    </row>
    <row r="64" spans="1:4" ht="14.25" hidden="1" customHeight="1" x14ac:dyDescent="0.35">
      <c r="A64" s="13"/>
      <c r="B64" s="35"/>
    </row>
    <row r="65" spans="1:3" ht="14.25" hidden="1" customHeight="1" x14ac:dyDescent="0.35">
      <c r="A65" s="13"/>
      <c r="B65" s="35"/>
    </row>
    <row r="66" spans="1:3" ht="14.25" hidden="1" customHeight="1" x14ac:dyDescent="0.35">
      <c r="B66" s="35"/>
    </row>
    <row r="67" spans="1:3" ht="14.25" hidden="1" customHeight="1" x14ac:dyDescent="0.35">
      <c r="B67" s="35"/>
      <c r="C67" s="17"/>
    </row>
    <row r="68" spans="1:3" ht="14.25" hidden="1" customHeight="1" x14ac:dyDescent="0.35">
      <c r="B68" s="35"/>
      <c r="C68" s="17"/>
    </row>
    <row r="69" spans="1:3" ht="14.25" hidden="1" customHeight="1" x14ac:dyDescent="0.4">
      <c r="C69" s="33"/>
    </row>
    <row r="70" spans="1:3" ht="14.25" hidden="1" customHeight="1" x14ac:dyDescent="0.35"/>
    <row r="71" spans="1:3" ht="14.25" hidden="1" customHeight="1" x14ac:dyDescent="0.35"/>
    <row r="72" spans="1:3" ht="14.25" hidden="1" customHeight="1" x14ac:dyDescent="0.35"/>
    <row r="73" spans="1:3" ht="14.25" hidden="1" customHeight="1" x14ac:dyDescent="0.35"/>
    <row r="74" spans="1:3" ht="14.25" hidden="1" customHeight="1" x14ac:dyDescent="0.35"/>
    <row r="75" spans="1:3" ht="14.25" hidden="1" customHeight="1" x14ac:dyDescent="0.35"/>
    <row r="76" spans="1:3" ht="15.5" x14ac:dyDescent="0.35"/>
    <row r="77" spans="1:3" ht="14.25" customHeight="1" x14ac:dyDescent="0.35">
      <c r="A77" s="1" t="s">
        <v>0</v>
      </c>
      <c r="B77" s="2"/>
      <c r="C77" s="2"/>
    </row>
    <row r="78" spans="1:3" ht="14.25" customHeight="1" x14ac:dyDescent="0.35">
      <c r="A78" s="4" t="s">
        <v>44</v>
      </c>
      <c r="B78" s="5"/>
      <c r="C78" s="5"/>
    </row>
    <row r="79" spans="1:3" ht="14.25" customHeight="1" x14ac:dyDescent="0.35">
      <c r="A79" s="7"/>
      <c r="B79" s="36" t="s">
        <v>2</v>
      </c>
      <c r="C79" s="36"/>
    </row>
    <row r="80" spans="1:3" ht="14.25" customHeight="1" thickBot="1" x14ac:dyDescent="0.4">
      <c r="A80" s="8"/>
      <c r="B80" s="9"/>
      <c r="C80" s="11" t="str">
        <f>C4</f>
        <v>2022 ABRIL</v>
      </c>
    </row>
    <row r="82" spans="1:4" ht="14.25" customHeight="1" x14ac:dyDescent="0.35">
      <c r="A82" s="1" t="s">
        <v>45</v>
      </c>
      <c r="B82" s="1" t="s">
        <v>46</v>
      </c>
      <c r="C82" s="37">
        <f>SUM(C83:C85)</f>
        <v>495263.54000000004</v>
      </c>
    </row>
    <row r="83" spans="1:4" ht="14.25" customHeight="1" x14ac:dyDescent="0.35">
      <c r="A83" s="4" t="s">
        <v>47</v>
      </c>
      <c r="B83" s="19" t="s">
        <v>48</v>
      </c>
      <c r="C83" s="18">
        <f>'[1]R Msual'!O9</f>
        <v>484799.04000000004</v>
      </c>
    </row>
    <row r="84" spans="1:4" ht="14.25" customHeight="1" x14ac:dyDescent="0.35">
      <c r="A84" s="4" t="s">
        <v>49</v>
      </c>
      <c r="B84" s="4" t="s">
        <v>50</v>
      </c>
      <c r="C84" s="18">
        <f>'[1]R Msual'!O10</f>
        <v>5964.5</v>
      </c>
    </row>
    <row r="85" spans="1:4" ht="14.25" customHeight="1" x14ac:dyDescent="0.35">
      <c r="A85" s="4" t="s">
        <v>51</v>
      </c>
      <c r="B85" s="4" t="s">
        <v>52</v>
      </c>
      <c r="C85" s="18">
        <f>'[1]R Msual'!O11</f>
        <v>4500</v>
      </c>
    </row>
    <row r="86" spans="1:4" ht="14.25" customHeight="1" x14ac:dyDescent="0.35">
      <c r="A86" s="19" t="s">
        <v>53</v>
      </c>
      <c r="B86" s="4" t="s">
        <v>54</v>
      </c>
      <c r="C86" s="18">
        <v>0</v>
      </c>
    </row>
    <row r="88" spans="1:4" ht="14.25" customHeight="1" x14ac:dyDescent="0.35">
      <c r="A88" s="1" t="s">
        <v>45</v>
      </c>
      <c r="B88" s="1" t="s">
        <v>55</v>
      </c>
      <c r="C88" s="37">
        <f>SUM(C89:C97)</f>
        <v>363921.45</v>
      </c>
    </row>
    <row r="89" spans="1:4" ht="14.25" customHeight="1" x14ac:dyDescent="0.35">
      <c r="A89" s="4" t="s">
        <v>47</v>
      </c>
      <c r="B89" s="4" t="s">
        <v>56</v>
      </c>
      <c r="C89" s="18">
        <f>'[1]R Msual'!O15</f>
        <v>47555.799999999996</v>
      </c>
    </row>
    <row r="90" spans="1:4" ht="14.25" customHeight="1" x14ac:dyDescent="0.35">
      <c r="A90" s="4" t="s">
        <v>49</v>
      </c>
      <c r="B90" s="4" t="s">
        <v>57</v>
      </c>
      <c r="C90" s="18">
        <f>'[1]R Msual'!O16</f>
        <v>19619.32</v>
      </c>
    </row>
    <row r="91" spans="1:4" ht="14.25" customHeight="1" x14ac:dyDescent="0.35">
      <c r="A91" s="4" t="s">
        <v>51</v>
      </c>
      <c r="B91" s="4" t="s">
        <v>58</v>
      </c>
      <c r="C91" s="18">
        <f>'[1]R Msual'!O17</f>
        <v>14677.47</v>
      </c>
    </row>
    <row r="92" spans="1:4" ht="14.25" customHeight="1" x14ac:dyDescent="0.35">
      <c r="A92" s="4" t="s">
        <v>53</v>
      </c>
      <c r="B92" s="4" t="s">
        <v>59</v>
      </c>
      <c r="C92" s="18">
        <v>0</v>
      </c>
    </row>
    <row r="93" spans="1:4" ht="14.25" customHeight="1" x14ac:dyDescent="0.35">
      <c r="A93" s="4" t="s">
        <v>60</v>
      </c>
      <c r="B93" s="4" t="s">
        <v>61</v>
      </c>
      <c r="C93" s="18">
        <f>'[1]R Msual'!O19</f>
        <v>146751.84</v>
      </c>
      <c r="D93" s="18"/>
    </row>
    <row r="94" spans="1:4" ht="14.25" customHeight="1" x14ac:dyDescent="0.35">
      <c r="A94" s="4" t="s">
        <v>62</v>
      </c>
      <c r="B94" s="4" t="s">
        <v>63</v>
      </c>
      <c r="C94" s="18">
        <f>'[1]R Msual'!O20</f>
        <v>19733.32</v>
      </c>
      <c r="D94" s="18"/>
    </row>
    <row r="95" spans="1:4" ht="14.25" customHeight="1" x14ac:dyDescent="0.35">
      <c r="A95" s="4" t="s">
        <v>64</v>
      </c>
      <c r="B95" s="4" t="s">
        <v>65</v>
      </c>
      <c r="C95" s="18">
        <f>'[1]R Msual'!O21</f>
        <v>106003.24</v>
      </c>
      <c r="D95" s="18"/>
    </row>
    <row r="96" spans="1:4" ht="14.25" customHeight="1" x14ac:dyDescent="0.35">
      <c r="A96" s="4" t="s">
        <v>66</v>
      </c>
      <c r="B96" s="4" t="s">
        <v>67</v>
      </c>
      <c r="C96" s="18">
        <f>'[1]R Msual'!O22</f>
        <v>8485.2100000000009</v>
      </c>
      <c r="D96" s="18"/>
    </row>
    <row r="97" spans="1:4" ht="14.25" customHeight="1" x14ac:dyDescent="0.35">
      <c r="A97" s="4" t="s">
        <v>68</v>
      </c>
      <c r="B97" s="4" t="s">
        <v>69</v>
      </c>
      <c r="C97" s="18">
        <f>'[1]R Msual'!O23</f>
        <v>1095.25</v>
      </c>
      <c r="D97" s="18"/>
    </row>
    <row r="98" spans="1:4" ht="14.25" customHeight="1" x14ac:dyDescent="0.35">
      <c r="A98" s="4"/>
      <c r="B98" s="4"/>
    </row>
    <row r="99" spans="1:4" ht="14.25" customHeight="1" x14ac:dyDescent="0.35">
      <c r="A99" s="4"/>
      <c r="B99" s="4"/>
    </row>
    <row r="100" spans="1:4" ht="14.25" customHeight="1" x14ac:dyDescent="0.35">
      <c r="A100" s="1" t="s">
        <v>45</v>
      </c>
      <c r="B100" s="1" t="s">
        <v>70</v>
      </c>
      <c r="C100" s="37">
        <f>SUM(C101:C104)</f>
        <v>4213.45</v>
      </c>
    </row>
    <row r="101" spans="1:4" ht="14.25" customHeight="1" x14ac:dyDescent="0.35">
      <c r="A101" s="4" t="s">
        <v>47</v>
      </c>
      <c r="B101" s="19" t="s">
        <v>71</v>
      </c>
      <c r="C101" s="18">
        <f>'[1]R Msual'!O26</f>
        <v>3159.6499999999996</v>
      </c>
    </row>
    <row r="102" spans="1:4" ht="14.25" customHeight="1" x14ac:dyDescent="0.35">
      <c r="A102" s="4" t="s">
        <v>49</v>
      </c>
      <c r="B102" s="4" t="s">
        <v>72</v>
      </c>
      <c r="C102" s="18">
        <f>'[1]R Msual'!O27</f>
        <v>0</v>
      </c>
    </row>
    <row r="103" spans="1:4" ht="14.25" customHeight="1" x14ac:dyDescent="0.35">
      <c r="A103" s="4" t="s">
        <v>51</v>
      </c>
      <c r="B103" s="4" t="s">
        <v>73</v>
      </c>
      <c r="C103" s="18">
        <f>'[1]R Msual'!O28</f>
        <v>1053.8</v>
      </c>
    </row>
    <row r="104" spans="1:4" ht="14.25" customHeight="1" x14ac:dyDescent="0.35">
      <c r="A104" s="4"/>
      <c r="B104" s="4"/>
      <c r="C104" s="18">
        <f>'[1]R Msual'!O29</f>
        <v>0</v>
      </c>
    </row>
    <row r="105" spans="1:4" ht="14.25" customHeight="1" x14ac:dyDescent="0.35">
      <c r="A105" s="4"/>
      <c r="B105" s="4"/>
    </row>
    <row r="106" spans="1:4" ht="14.25" customHeight="1" thickBot="1" x14ac:dyDescent="0.4">
      <c r="A106" s="4"/>
      <c r="B106" s="1" t="s">
        <v>74</v>
      </c>
      <c r="C106" s="38">
        <f>C82-C88-C100</f>
        <v>127128.64000000003</v>
      </c>
    </row>
    <row r="107" spans="1:4" ht="14.25" customHeight="1" thickTop="1" x14ac:dyDescent="0.35">
      <c r="A107" s="4"/>
      <c r="B107" s="1"/>
    </row>
    <row r="108" spans="1:4" ht="14.25" customHeight="1" x14ac:dyDescent="0.35">
      <c r="A108" s="4" t="s">
        <v>75</v>
      </c>
      <c r="B108" s="1" t="s">
        <v>76</v>
      </c>
      <c r="C108" s="37">
        <f>'[1]R Msual'!O33</f>
        <v>50070.920000000006</v>
      </c>
    </row>
    <row r="109" spans="1:4" ht="14.25" customHeight="1" x14ac:dyDescent="0.35">
      <c r="A109" s="4"/>
      <c r="B109" s="4"/>
    </row>
    <row r="110" spans="1:4" ht="14.25" customHeight="1" x14ac:dyDescent="0.35">
      <c r="A110" s="4" t="s">
        <v>75</v>
      </c>
      <c r="B110" s="1" t="s">
        <v>77</v>
      </c>
      <c r="C110" s="37">
        <f>SUM(C111:C116)</f>
        <v>5732.36</v>
      </c>
    </row>
    <row r="111" spans="1:4" ht="14.25" customHeight="1" x14ac:dyDescent="0.35">
      <c r="A111" s="4" t="s">
        <v>47</v>
      </c>
      <c r="B111" s="4" t="s">
        <v>78</v>
      </c>
      <c r="C111" s="18">
        <f>'[1]R Msual'!O36</f>
        <v>321.13</v>
      </c>
    </row>
    <row r="112" spans="1:4" ht="14.25" customHeight="1" x14ac:dyDescent="0.35">
      <c r="A112" s="4" t="s">
        <v>49</v>
      </c>
      <c r="B112" s="4" t="s">
        <v>79</v>
      </c>
      <c r="C112" s="18">
        <f>'[1]R Msual'!O37</f>
        <v>0</v>
      </c>
    </row>
    <row r="113" spans="1:3" ht="14.25" customHeight="1" x14ac:dyDescent="0.35">
      <c r="A113" s="4" t="s">
        <v>51</v>
      </c>
      <c r="B113" s="4" t="s">
        <v>80</v>
      </c>
      <c r="C113" s="18">
        <f>'[1]R Msual'!O38</f>
        <v>0</v>
      </c>
    </row>
    <row r="114" spans="1:3" ht="14.25" customHeight="1" x14ac:dyDescent="0.35">
      <c r="A114" s="4" t="s">
        <v>53</v>
      </c>
      <c r="B114" s="4" t="s">
        <v>81</v>
      </c>
      <c r="C114" s="18">
        <f>'[1]R Msual'!O39</f>
        <v>5411.23</v>
      </c>
    </row>
    <row r="115" spans="1:3" ht="14.25" customHeight="1" x14ac:dyDescent="0.35">
      <c r="A115" s="4" t="s">
        <v>60</v>
      </c>
      <c r="B115" s="4" t="s">
        <v>82</v>
      </c>
      <c r="C115" s="18">
        <f>'[1]R Msual'!O40</f>
        <v>0</v>
      </c>
    </row>
    <row r="116" spans="1:3" s="13" customFormat="1" ht="14.25" customHeight="1" x14ac:dyDescent="0.35">
      <c r="A116" s="4" t="s">
        <v>62</v>
      </c>
      <c r="B116" s="4" t="s">
        <v>83</v>
      </c>
      <c r="C116" s="18">
        <f>'[1]R Msual'!O41</f>
        <v>0</v>
      </c>
    </row>
    <row r="117" spans="1:3" s="13" customFormat="1" ht="14.25" customHeight="1" x14ac:dyDescent="0.35">
      <c r="A117" s="1" t="s">
        <v>84</v>
      </c>
      <c r="B117" s="1" t="s">
        <v>85</v>
      </c>
      <c r="C117" s="37">
        <f>'[1]R Msual'!O43</f>
        <v>139.26</v>
      </c>
    </row>
    <row r="118" spans="1:3" s="13" customFormat="1" ht="14.25" customHeight="1" x14ac:dyDescent="0.35">
      <c r="A118" s="1" t="s">
        <v>86</v>
      </c>
      <c r="B118" s="1" t="s">
        <v>87</v>
      </c>
      <c r="C118" s="18">
        <f>'[1]R Msual'!O44</f>
        <v>118.78</v>
      </c>
    </row>
    <row r="119" spans="1:3" ht="14.25" customHeight="1" x14ac:dyDescent="0.35">
      <c r="A119" s="1"/>
      <c r="B119" s="1" t="s">
        <v>88</v>
      </c>
      <c r="C119" s="37">
        <v>0</v>
      </c>
    </row>
    <row r="120" spans="1:3" ht="14.25" customHeight="1" x14ac:dyDescent="0.35">
      <c r="A120" s="4"/>
      <c r="B120" s="4"/>
    </row>
    <row r="121" spans="1:3" ht="14.25" customHeight="1" x14ac:dyDescent="0.35">
      <c r="A121" s="4"/>
      <c r="B121" s="22" t="s">
        <v>89</v>
      </c>
      <c r="C121" s="39">
        <f>C82+C108+C117</f>
        <v>545473.72000000009</v>
      </c>
    </row>
    <row r="122" spans="1:3" ht="14.25" customHeight="1" x14ac:dyDescent="0.35">
      <c r="A122" s="4"/>
      <c r="B122" s="22" t="s">
        <v>90</v>
      </c>
      <c r="C122" s="39">
        <f>C88+C100+C110+C118+C119</f>
        <v>373986.04000000004</v>
      </c>
    </row>
    <row r="123" spans="1:3" ht="14.25" customHeight="1" x14ac:dyDescent="0.35">
      <c r="A123" s="1"/>
      <c r="B123" s="1"/>
    </row>
    <row r="124" spans="1:3" ht="14.25" customHeight="1" thickBot="1" x14ac:dyDescent="0.4">
      <c r="A124" s="4"/>
      <c r="B124" s="22" t="s">
        <v>91</v>
      </c>
      <c r="C124" s="40">
        <f>C121-C122</f>
        <v>171487.68000000005</v>
      </c>
    </row>
    <row r="125" spans="1:3" ht="14.25" customHeight="1" thickTop="1" x14ac:dyDescent="0.35">
      <c r="B125" s="41"/>
    </row>
    <row r="126" spans="1:3" ht="14.25" customHeight="1" x14ac:dyDescent="0.35">
      <c r="B126" s="22"/>
    </row>
  </sheetData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Miranda</dc:creator>
  <cp:lastModifiedBy>Diego Miranda</cp:lastModifiedBy>
  <cp:lastPrinted>2022-05-18T18:13:20Z</cp:lastPrinted>
  <dcterms:created xsi:type="dcterms:W3CDTF">2022-05-18T18:11:22Z</dcterms:created>
  <dcterms:modified xsi:type="dcterms:W3CDTF">2022-05-18T18:14:12Z</dcterms:modified>
</cp:coreProperties>
</file>