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63CF6194-ECD6-4EF8-9BCB-409F5211E2D6}" xr6:coauthVersionLast="47" xr6:coauthVersionMax="47" xr10:uidLastSave="{00000000-0000-0000-0000-000000000000}"/>
  <bookViews>
    <workbookView xWindow="-110" yWindow="-110" windowWidth="19420" windowHeight="10420" xr2:uid="{20CFC9E5-F80B-49D6-AFD8-935956FB1A6E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1" i="2" l="1"/>
  <c r="F41" i="2"/>
  <c r="H33" i="2"/>
  <c r="H34" i="2" s="1"/>
  <c r="H42" i="2" s="1"/>
  <c r="F33" i="2"/>
  <c r="F34" i="2" s="1"/>
  <c r="F42" i="2" s="1"/>
  <c r="H29" i="2"/>
  <c r="F29" i="2"/>
  <c r="H21" i="2"/>
  <c r="F21" i="2"/>
  <c r="H14" i="2"/>
  <c r="H22" i="2" s="1"/>
  <c r="F14" i="2"/>
  <c r="F22" i="2" s="1"/>
  <c r="H38" i="1" l="1"/>
  <c r="H41" i="1" s="1"/>
  <c r="H43" i="1" s="1"/>
  <c r="H45" i="1" s="1"/>
  <c r="H36" i="1"/>
  <c r="F36" i="1"/>
  <c r="H29" i="1"/>
  <c r="F29" i="1"/>
  <c r="H24" i="1"/>
  <c r="F24" i="1"/>
  <c r="H18" i="1"/>
  <c r="H16" i="1"/>
  <c r="F16" i="1"/>
  <c r="H10" i="1"/>
  <c r="F10" i="1"/>
  <c r="F38" i="1" s="1"/>
  <c r="F41" i="1" s="1"/>
  <c r="F43" i="1" s="1"/>
  <c r="F45" i="1" s="1"/>
  <c r="F18" i="1" l="1"/>
</calcChain>
</file>

<file path=xl/sharedStrings.xml><?xml version="1.0" encoding="utf-8"?>
<sst xmlns="http://schemas.openxmlformats.org/spreadsheetml/2006/main" count="103" uniqueCount="68">
  <si>
    <t>ADMINISTRADORA DE FONDOS DE PENSIONES CRECER. S.A</t>
  </si>
  <si>
    <t>ESTADO DE RESULTADOS DEL 1 DE ENERO AL 30 DE ABRIL</t>
  </si>
  <si>
    <t>(Expresados en dólares de los Estados Unidos de América)</t>
  </si>
  <si>
    <t xml:space="preserve">INGRESOS POR ADMINISTRACIÓN DE FONDOS                                 </t>
  </si>
  <si>
    <t xml:space="preserve">INGRESOS POR COMISIONES POR ADMINISTRACIÓN DE FONDOS                  </t>
  </si>
  <si>
    <t>$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</si>
  <si>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</si>
  <si>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</si>
  <si>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</si>
  <si>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</si>
  <si>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</si>
  <si>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</si>
  <si>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</si>
  <si>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</si>
  <si>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</si>
  <si>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</si>
  <si>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</si>
  <si>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</si>
  <si>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</si>
  <si>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</si>
  <si>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</si>
  <si>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</si>
  <si>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</si>
  <si>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</si>
  <si>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</si>
  <si>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</si>
  <si>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</si>
  <si>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UTILIDAD NETA DEL EJERCICIO                                           </t>
  </si>
  <si>
    <t>UTILIDAD POR ACCIÓN</t>
  </si>
  <si>
    <t>RUTH DEL CASTILLO DE SOLÓRZANO</t>
  </si>
  <si>
    <t>ROLANDO CISNEROS PINEDA</t>
  </si>
  <si>
    <t>OSCAR ARMANDO PÉREZ MERINO</t>
  </si>
  <si>
    <t>PRESIDENTA EJECUTIVA Y REPRESENTANTE LEGAL</t>
  </si>
  <si>
    <t>DIRECTOR DE GESTION HUMANA Y FINANZAS</t>
  </si>
  <si>
    <t>CONTADOR GENERAL</t>
  </si>
  <si>
    <t>BALANCE GENERAL AL 30 DE ABRIL DE 2022 Y 31 DE DICIEMBRE DE 2021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</si>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</sst>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7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0" xfId="0" applyFont="1" applyFill="1" applyAlignment="1">
      <alignment horizontal="center"/>
    </xf>
    <xf numFmtId="0" fontId="2" fillId="3" borderId="0" xfId="0" applyFont="1" applyFill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1" fillId="3" borderId="0" xfId="0" applyNumberFormat="1" applyFont="1" applyFill="1"/>
    <xf numFmtId="0" fontId="1" fillId="3" borderId="0" xfId="0" applyFont="1" applyFill="1" applyAlignment="1">
      <alignment horizontal="center"/>
    </xf>
    <xf numFmtId="49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38" fontId="1" fillId="3" borderId="0" xfId="0" applyNumberFormat="1" applyFont="1" applyFill="1" applyAlignment="1">
      <alignment horizontal="right"/>
    </xf>
    <xf numFmtId="49" fontId="3" fillId="3" borderId="0" xfId="0" applyNumberFormat="1" applyFont="1" applyFill="1" applyAlignment="1">
      <alignment horizontal="left"/>
    </xf>
    <xf numFmtId="49" fontId="1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38" fontId="1" fillId="3" borderId="1" xfId="0" applyNumberFormat="1" applyFont="1" applyFill="1" applyBorder="1" applyAlignment="1">
      <alignment horizontal="right"/>
    </xf>
    <xf numFmtId="38" fontId="3" fillId="3" borderId="2" xfId="0" applyNumberFormat="1" applyFont="1" applyFill="1" applyBorder="1" applyAlignment="1">
      <alignment horizontal="right"/>
    </xf>
    <xf numFmtId="37" fontId="1" fillId="3" borderId="1" xfId="0" applyNumberFormat="1" applyFont="1" applyFill="1" applyBorder="1" applyAlignment="1">
      <alignment horizontal="right"/>
    </xf>
    <xf numFmtId="37" fontId="1" fillId="3" borderId="0" xfId="0" applyNumberFormat="1" applyFont="1" applyFill="1" applyAlignment="1">
      <alignment horizontal="right"/>
    </xf>
    <xf numFmtId="37" fontId="3" fillId="3" borderId="2" xfId="0" applyNumberFormat="1" applyFont="1" applyFill="1" applyBorder="1" applyAlignment="1">
      <alignment horizontal="right"/>
    </xf>
    <xf numFmtId="37" fontId="3" fillId="3" borderId="0" xfId="0" applyNumberFormat="1" applyFont="1" applyFill="1" applyAlignment="1">
      <alignment horizontal="right"/>
    </xf>
    <xf numFmtId="38" fontId="3" fillId="3" borderId="3" xfId="0" applyNumberFormat="1" applyFont="1" applyFill="1" applyBorder="1" applyAlignment="1">
      <alignment horizontal="right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left"/>
    </xf>
    <xf numFmtId="164" fontId="3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49" fontId="5" fillId="3" borderId="0" xfId="0" applyNumberFormat="1" applyFont="1" applyFill="1"/>
    <xf numFmtId="49" fontId="6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top" wrapText="1"/>
    </xf>
    <xf numFmtId="49" fontId="5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49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38" fontId="2" fillId="0" borderId="0" xfId="0" applyNumberFormat="1" applyFont="1"/>
    <xf numFmtId="0" fontId="2" fillId="0" borderId="0" xfId="0" applyFont="1"/>
    <xf numFmtId="49" fontId="2" fillId="3" borderId="0" xfId="0" applyNumberFormat="1" applyFont="1" applyFill="1"/>
    <xf numFmtId="0" fontId="2" fillId="3" borderId="0" xfId="0" applyFont="1" applyFill="1" applyAlignment="1">
      <alignment horizontal="right"/>
    </xf>
    <xf numFmtId="38" fontId="2" fillId="3" borderId="0" xfId="0" applyNumberFormat="1" applyFont="1" applyFill="1"/>
    <xf numFmtId="38" fontId="1" fillId="3" borderId="0" xfId="0" applyNumberFormat="1" applyFont="1" applyFill="1"/>
    <xf numFmtId="38" fontId="3" fillId="3" borderId="0" xfId="0" applyNumberFormat="1" applyFont="1" applyFill="1"/>
    <xf numFmtId="38" fontId="1" fillId="3" borderId="1" xfId="0" applyNumberFormat="1" applyFont="1" applyFill="1" applyBorder="1"/>
    <xf numFmtId="38" fontId="3" fillId="3" borderId="2" xfId="0" applyNumberFormat="1" applyFont="1" applyFill="1" applyBorder="1"/>
    <xf numFmtId="38" fontId="3" fillId="3" borderId="4" xfId="0" applyNumberFormat="1" applyFont="1" applyFill="1" applyBorder="1"/>
    <xf numFmtId="38" fontId="3" fillId="3" borderId="5" xfId="0" applyNumberFormat="1" applyFont="1" applyFill="1" applyBorder="1"/>
    <xf numFmtId="38" fontId="3" fillId="3" borderId="3" xfId="0" applyNumberFormat="1" applyFont="1" applyFill="1" applyBorder="1"/>
    <xf numFmtId="38" fontId="1" fillId="3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133349</xdr:colOff>
      <xdr:row>0</xdr:row>
      <xdr:rowOff>47624</xdr:rowOff>
    </xdr:from>
    <xdr:to>
      <xdr:col>4</xdr:col>
      <xdr:colOff>47624</xdr:colOff>
      <xdr:row>0</xdr:row>
      <xdr:rowOff>590549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1D0C0B45-7161-46F1-8967-11C909D3FB6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1899" y="47624"/>
          <a:ext cx="242887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38100</xdr:rowOff>
    </xdr:from>
    <xdr:to>
      <xdr:col>4</xdr:col>
      <xdr:colOff>43206</xdr:colOff>
      <xdr:row>0</xdr:row>
      <xdr:rowOff>616293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BAFEB95-9847-42F1-9C22-EDCE95A5F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2375" y="38100"/>
          <a:ext cx="2433981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416C1-B7A8-4E89-87BE-AF49E0C8CECA}">
  <dimension ref="A1:K52"/>
  <sheetViews>
    <sheetView tabSelected="1" workbookViewId="0">
      <selection sqref="A1:XFD1048576"/>
    </sheetView>
  </sheetViews>
  <sheetFormatPr baseColWidth="10" defaultColWidth="0" defaultRowHeight="10" x14ac:dyDescent="0.2"/>
  <cols>
    <col min="1" max="1" width="1.7265625" style="39" customWidth="1"/>
    <col min="2" max="2" width="32.1796875" style="39" customWidth="1"/>
    <col min="3" max="3" width="3.81640625" style="39" customWidth="1"/>
    <col min="4" max="4" width="32.1796875" style="39" customWidth="1"/>
    <col min="5" max="5" width="3.26953125" style="40" customWidth="1"/>
    <col min="6" max="6" width="15.1796875" style="41" customWidth="1"/>
    <col min="7" max="7" width="3.26953125" style="40" customWidth="1"/>
    <col min="8" max="8" width="15.1796875" style="41" customWidth="1"/>
    <col min="9" max="10" width="11.453125" style="2" hidden="1" customWidth="1"/>
    <col min="11" max="11" width="0" style="2" hidden="1" customWidth="1"/>
    <col min="12" max="16384" width="11.453125" style="2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3">
      <c r="A3" s="3" t="s">
        <v>1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5" x14ac:dyDescent="0.25">
      <c r="A5" s="5"/>
      <c r="B5" s="6"/>
      <c r="C5" s="6"/>
      <c r="D5" s="6"/>
      <c r="E5" s="6"/>
      <c r="F5" s="6"/>
      <c r="G5" s="6"/>
      <c r="H5" s="6"/>
    </row>
    <row r="6" spans="1:8" ht="13" x14ac:dyDescent="0.3">
      <c r="A6" s="5"/>
      <c r="B6" s="7"/>
      <c r="C6" s="7"/>
      <c r="D6" s="7"/>
      <c r="E6" s="8"/>
      <c r="F6" s="9">
        <v>2022</v>
      </c>
      <c r="G6" s="10"/>
      <c r="H6" s="9">
        <v>2021</v>
      </c>
    </row>
    <row r="7" spans="1:8" ht="12.5" x14ac:dyDescent="0.25">
      <c r="A7" s="5"/>
      <c r="B7" s="7"/>
      <c r="C7" s="7"/>
      <c r="D7" s="7"/>
      <c r="E7" s="8"/>
      <c r="F7" s="11"/>
      <c r="G7" s="8"/>
      <c r="H7" s="11"/>
    </row>
    <row r="8" spans="1:8" ht="13" x14ac:dyDescent="0.3">
      <c r="A8" s="5"/>
      <c r="B8" s="12" t="s">
        <v>3</v>
      </c>
      <c r="C8" s="13"/>
      <c r="D8" s="13"/>
      <c r="E8" s="8"/>
      <c r="F8" s="14"/>
      <c r="G8" s="8"/>
      <c r="H8" s="14"/>
    </row>
    <row r="9" spans="1:8" ht="12.5" x14ac:dyDescent="0.25">
      <c r="A9" s="5"/>
      <c r="B9" s="13" t="s">
        <v>4</v>
      </c>
      <c r="C9" s="13"/>
      <c r="D9" s="13"/>
      <c r="E9" s="8" t="s">
        <v>5</v>
      </c>
      <c r="F9" s="15">
        <v>23299822</v>
      </c>
      <c r="G9" s="8" t="s">
        <v>5</v>
      </c>
      <c r="H9" s="15">
        <v>21499668</v>
      </c>
    </row>
    <row r="10" spans="1:8" ht="13" x14ac:dyDescent="0.3">
      <c r="A10" s="5"/>
      <c r="B10" s="12" t="s">
        <v>6</v>
      </c>
      <c r="C10" s="13"/>
      <c r="D10" s="13"/>
      <c r="E10" s="8"/>
      <c r="F10" s="14">
        <f>+F9</f>
        <v>23299822</v>
      </c>
      <c r="G10" s="8"/>
      <c r="H10" s="14">
        <f>+H9</f>
        <v>21499668</v>
      </c>
    </row>
    <row r="11" spans="1:8" ht="12.5" x14ac:dyDescent="0.25">
      <c r="A11" s="5"/>
      <c r="B11" s="7"/>
      <c r="C11" s="7"/>
      <c r="D11" s="7"/>
      <c r="E11" s="8"/>
      <c r="F11" s="11"/>
      <c r="G11" s="8"/>
      <c r="H11" s="11"/>
    </row>
    <row r="12" spans="1:8" ht="13" x14ac:dyDescent="0.3">
      <c r="A12" s="5"/>
      <c r="B12" s="12" t="s">
        <v>7</v>
      </c>
      <c r="C12" s="13"/>
      <c r="D12" s="13"/>
      <c r="E12" s="8"/>
      <c r="F12" s="14"/>
      <c r="G12" s="8"/>
      <c r="H12" s="14"/>
    </row>
    <row r="13" spans="1:8" ht="12.5" x14ac:dyDescent="0.25">
      <c r="A13" s="5"/>
      <c r="B13" s="13" t="s">
        <v>8</v>
      </c>
      <c r="C13" s="13"/>
      <c r="D13" s="13"/>
      <c r="E13" s="8"/>
      <c r="F13" s="11">
        <v>11871244</v>
      </c>
      <c r="G13" s="8"/>
      <c r="H13" s="11">
        <v>11085968</v>
      </c>
    </row>
    <row r="14" spans="1:8" ht="12.5" x14ac:dyDescent="0.25">
      <c r="A14" s="5"/>
      <c r="B14" s="13" t="s">
        <v>9</v>
      </c>
      <c r="C14" s="13"/>
      <c r="D14" s="13"/>
      <c r="E14" s="8"/>
      <c r="F14" s="11">
        <v>431782</v>
      </c>
      <c r="G14" s="8"/>
      <c r="H14" s="11">
        <v>431855</v>
      </c>
    </row>
    <row r="15" spans="1:8" ht="12.5" x14ac:dyDescent="0.25">
      <c r="A15" s="5"/>
      <c r="B15" s="13" t="s">
        <v>10</v>
      </c>
      <c r="C15" s="13"/>
      <c r="D15" s="13"/>
      <c r="E15" s="8"/>
      <c r="F15" s="15">
        <v>569532</v>
      </c>
      <c r="G15" s="8"/>
      <c r="H15" s="15">
        <v>539373</v>
      </c>
    </row>
    <row r="16" spans="1:8" ht="13" x14ac:dyDescent="0.3">
      <c r="A16" s="5"/>
      <c r="B16" s="12" t="s">
        <v>6</v>
      </c>
      <c r="C16" s="13"/>
      <c r="D16" s="13"/>
      <c r="E16" s="8"/>
      <c r="F16" s="16">
        <f>SUM(F13:F15)</f>
        <v>12872558</v>
      </c>
      <c r="G16" s="8"/>
      <c r="H16" s="16">
        <f>SUM(H13:H15)</f>
        <v>12057196</v>
      </c>
    </row>
    <row r="17" spans="1:8" ht="12.5" x14ac:dyDescent="0.25">
      <c r="A17" s="5"/>
      <c r="B17" s="13"/>
      <c r="C17" s="13"/>
      <c r="D17" s="13"/>
      <c r="E17" s="8"/>
      <c r="F17" s="11"/>
      <c r="G17" s="8"/>
      <c r="H17" s="11"/>
    </row>
    <row r="18" spans="1:8" ht="13" x14ac:dyDescent="0.3">
      <c r="A18" s="5"/>
      <c r="B18" s="12" t="s">
        <v>11</v>
      </c>
      <c r="C18" s="13"/>
      <c r="D18" s="13"/>
      <c r="E18" s="8" t="s">
        <v>5</v>
      </c>
      <c r="F18" s="14">
        <f>F10-F16</f>
        <v>10427264</v>
      </c>
      <c r="G18" s="8" t="s">
        <v>5</v>
      </c>
      <c r="H18" s="14">
        <f>H10-H16</f>
        <v>9442472</v>
      </c>
    </row>
    <row r="19" spans="1:8" ht="12.5" x14ac:dyDescent="0.25">
      <c r="A19" s="5"/>
      <c r="B19" s="13"/>
      <c r="C19" s="13"/>
      <c r="D19" s="13"/>
      <c r="E19" s="8"/>
      <c r="F19" s="11"/>
      <c r="G19" s="8"/>
      <c r="H19" s="11"/>
    </row>
    <row r="20" spans="1:8" ht="13" x14ac:dyDescent="0.3">
      <c r="A20" s="5"/>
      <c r="B20" s="12" t="s">
        <v>12</v>
      </c>
      <c r="C20" s="13"/>
      <c r="D20" s="13"/>
      <c r="E20" s="8"/>
      <c r="F20" s="14"/>
      <c r="G20" s="8"/>
      <c r="H20" s="14"/>
    </row>
    <row r="21" spans="1:8" ht="12.5" x14ac:dyDescent="0.25">
      <c r="A21" s="5"/>
      <c r="B21" s="13" t="s">
        <v>13</v>
      </c>
      <c r="C21" s="13"/>
      <c r="D21" s="13"/>
      <c r="E21" s="8"/>
      <c r="F21" s="11">
        <v>4399751</v>
      </c>
      <c r="G21" s="8"/>
      <c r="H21" s="11">
        <v>4346704</v>
      </c>
    </row>
    <row r="22" spans="1:8" ht="12.5" x14ac:dyDescent="0.25">
      <c r="A22" s="5"/>
      <c r="B22" s="13" t="s">
        <v>14</v>
      </c>
      <c r="C22" s="13"/>
      <c r="D22" s="13"/>
      <c r="E22" s="8"/>
      <c r="F22" s="11">
        <v>545484</v>
      </c>
      <c r="G22" s="8"/>
      <c r="H22" s="11">
        <v>565853</v>
      </c>
    </row>
    <row r="23" spans="1:8" ht="12.5" x14ac:dyDescent="0.25">
      <c r="A23" s="5"/>
      <c r="B23" s="13" t="s">
        <v>15</v>
      </c>
      <c r="C23" s="13"/>
      <c r="D23" s="13"/>
      <c r="E23" s="8"/>
      <c r="F23" s="15">
        <v>906</v>
      </c>
      <c r="G23" s="8"/>
      <c r="H23" s="15">
        <v>6487</v>
      </c>
    </row>
    <row r="24" spans="1:8" ht="13" x14ac:dyDescent="0.3">
      <c r="A24" s="5"/>
      <c r="B24" s="12" t="s">
        <v>6</v>
      </c>
      <c r="C24" s="13"/>
      <c r="D24" s="13"/>
      <c r="E24" s="8"/>
      <c r="F24" s="16">
        <f>SUM(F21:F23)</f>
        <v>4946141</v>
      </c>
      <c r="G24" s="8"/>
      <c r="H24" s="16">
        <f>SUM(H21:H23)</f>
        <v>4919044</v>
      </c>
    </row>
    <row r="25" spans="1:8" ht="12.5" x14ac:dyDescent="0.25">
      <c r="A25" s="5"/>
      <c r="B25" s="13"/>
      <c r="C25" s="13"/>
      <c r="D25" s="13"/>
      <c r="E25" s="8"/>
      <c r="F25" s="11"/>
      <c r="G25" s="8"/>
      <c r="H25" s="11"/>
    </row>
    <row r="26" spans="1:8" ht="13" x14ac:dyDescent="0.3">
      <c r="A26" s="5"/>
      <c r="B26" s="12" t="s">
        <v>16</v>
      </c>
      <c r="C26" s="13"/>
      <c r="D26" s="13"/>
      <c r="E26" s="8"/>
      <c r="F26" s="14"/>
      <c r="G26" s="8"/>
      <c r="H26" s="14"/>
    </row>
    <row r="27" spans="1:8" ht="12.5" x14ac:dyDescent="0.25">
      <c r="A27" s="5"/>
      <c r="B27" s="13" t="s">
        <v>17</v>
      </c>
      <c r="C27" s="13"/>
      <c r="D27" s="13"/>
      <c r="E27" s="8"/>
      <c r="F27" s="11">
        <v>293</v>
      </c>
      <c r="G27" s="8"/>
      <c r="H27" s="11">
        <v>321</v>
      </c>
    </row>
    <row r="28" spans="1:8" ht="12.5" x14ac:dyDescent="0.25">
      <c r="A28" s="5"/>
      <c r="B28" s="13" t="s">
        <v>18</v>
      </c>
      <c r="C28" s="13"/>
      <c r="D28" s="13"/>
      <c r="E28" s="8"/>
      <c r="F28" s="17">
        <v>-297244</v>
      </c>
      <c r="G28" s="18"/>
      <c r="H28" s="17">
        <v>-300920</v>
      </c>
    </row>
    <row r="29" spans="1:8" ht="13" x14ac:dyDescent="0.3">
      <c r="A29" s="5"/>
      <c r="B29" s="12" t="s">
        <v>6</v>
      </c>
      <c r="C29" s="13"/>
      <c r="D29" s="13"/>
      <c r="E29" s="8"/>
      <c r="F29" s="19">
        <f>SUM(F27:F28)</f>
        <v>-296951</v>
      </c>
      <c r="G29" s="18"/>
      <c r="H29" s="19">
        <f>SUM(H27:H28)</f>
        <v>-300599</v>
      </c>
    </row>
    <row r="30" spans="1:8" ht="12.5" x14ac:dyDescent="0.25">
      <c r="A30" s="5"/>
      <c r="B30" s="13"/>
      <c r="C30" s="13"/>
      <c r="D30" s="13"/>
      <c r="E30" s="8"/>
      <c r="F30" s="18"/>
      <c r="G30" s="18"/>
      <c r="H30" s="18"/>
    </row>
    <row r="31" spans="1:8" ht="13" x14ac:dyDescent="0.3">
      <c r="A31" s="5"/>
      <c r="B31" s="12" t="s">
        <v>19</v>
      </c>
      <c r="C31" s="13"/>
      <c r="D31" s="13"/>
      <c r="E31" s="8"/>
      <c r="F31" s="20"/>
      <c r="G31" s="18"/>
      <c r="H31" s="20"/>
    </row>
    <row r="32" spans="1:8" ht="12.5" x14ac:dyDescent="0.25">
      <c r="A32" s="5"/>
      <c r="B32" s="13" t="s">
        <v>20</v>
      </c>
      <c r="C32" s="13"/>
      <c r="D32" s="13"/>
      <c r="E32" s="8"/>
      <c r="F32" s="18">
        <v>3832</v>
      </c>
      <c r="G32" s="18"/>
      <c r="H32" s="18">
        <v>6750</v>
      </c>
    </row>
    <row r="33" spans="1:8" ht="12.5" x14ac:dyDescent="0.25">
      <c r="A33" s="5"/>
      <c r="B33" s="13" t="s">
        <v>21</v>
      </c>
      <c r="C33" s="13"/>
      <c r="D33" s="13"/>
      <c r="E33" s="8"/>
      <c r="F33" s="18">
        <v>-782</v>
      </c>
      <c r="G33" s="18"/>
      <c r="H33" s="18">
        <v>-1157</v>
      </c>
    </row>
    <row r="34" spans="1:8" ht="12.5" x14ac:dyDescent="0.25">
      <c r="A34" s="5"/>
      <c r="B34" s="13" t="s">
        <v>22</v>
      </c>
      <c r="C34" s="13"/>
      <c r="D34" s="13"/>
      <c r="E34" s="8"/>
      <c r="F34" s="18">
        <v>41544</v>
      </c>
      <c r="G34" s="18"/>
      <c r="H34" s="18">
        <v>52026</v>
      </c>
    </row>
    <row r="35" spans="1:8" ht="12.5" x14ac:dyDescent="0.25">
      <c r="A35" s="5"/>
      <c r="B35" s="13" t="s">
        <v>23</v>
      </c>
      <c r="C35" s="13"/>
      <c r="D35" s="13"/>
      <c r="E35" s="8"/>
      <c r="F35" s="17">
        <v>-65054</v>
      </c>
      <c r="G35" s="18"/>
      <c r="H35" s="17">
        <v>-24308</v>
      </c>
    </row>
    <row r="36" spans="1:8" ht="13" x14ac:dyDescent="0.3">
      <c r="A36" s="5"/>
      <c r="B36" s="12" t="s">
        <v>6</v>
      </c>
      <c r="C36" s="13"/>
      <c r="D36" s="13"/>
      <c r="E36" s="8"/>
      <c r="F36" s="19">
        <f>SUM(F32:F35)</f>
        <v>-20460</v>
      </c>
      <c r="G36" s="18"/>
      <c r="H36" s="19">
        <f>SUM(H32:H35)</f>
        <v>33311</v>
      </c>
    </row>
    <row r="37" spans="1:8" ht="12.5" x14ac:dyDescent="0.25">
      <c r="A37" s="5"/>
      <c r="B37" s="13"/>
      <c r="C37" s="13"/>
      <c r="D37" s="13"/>
      <c r="E37" s="8"/>
      <c r="F37" s="11"/>
      <c r="G37" s="8"/>
      <c r="H37" s="11"/>
    </row>
    <row r="38" spans="1:8" ht="13" x14ac:dyDescent="0.3">
      <c r="A38" s="5"/>
      <c r="B38" s="12" t="s">
        <v>24</v>
      </c>
      <c r="C38" s="13"/>
      <c r="D38" s="13"/>
      <c r="E38" s="8" t="s">
        <v>5</v>
      </c>
      <c r="F38" s="14">
        <f>F10-F16-F24-F29-F36</f>
        <v>5798534</v>
      </c>
      <c r="G38" s="8" t="s">
        <v>5</v>
      </c>
      <c r="H38" s="14">
        <f>H10-H16-H24-H29-H36</f>
        <v>4790716</v>
      </c>
    </row>
    <row r="39" spans="1:8" ht="12.5" x14ac:dyDescent="0.25">
      <c r="A39" s="5"/>
      <c r="B39" s="13"/>
      <c r="C39" s="13"/>
      <c r="D39" s="13"/>
      <c r="E39" s="8"/>
      <c r="F39" s="11"/>
      <c r="G39" s="8"/>
      <c r="H39" s="11"/>
    </row>
    <row r="40" spans="1:8" ht="12.5" x14ac:dyDescent="0.25">
      <c r="A40" s="5"/>
      <c r="B40" s="13" t="s">
        <v>25</v>
      </c>
      <c r="C40" s="13"/>
      <c r="D40" s="13"/>
      <c r="E40" s="8"/>
      <c r="F40" s="15">
        <v>1366764</v>
      </c>
      <c r="G40" s="8"/>
      <c r="H40" s="15">
        <v>1159223</v>
      </c>
    </row>
    <row r="41" spans="1:8" ht="13" x14ac:dyDescent="0.3">
      <c r="A41" s="5"/>
      <c r="B41" s="12" t="s">
        <v>26</v>
      </c>
      <c r="C41" s="13"/>
      <c r="D41" s="13"/>
      <c r="E41" s="8" t="s">
        <v>5</v>
      </c>
      <c r="F41" s="14">
        <f>F38-F40</f>
        <v>4431770</v>
      </c>
      <c r="G41" s="8" t="s">
        <v>5</v>
      </c>
      <c r="H41" s="14">
        <f>H38-H40</f>
        <v>3631493</v>
      </c>
    </row>
    <row r="42" spans="1:8" ht="12.5" x14ac:dyDescent="0.25">
      <c r="A42" s="5"/>
      <c r="B42" s="13"/>
      <c r="C42" s="13"/>
      <c r="D42" s="13"/>
      <c r="E42" s="8"/>
      <c r="F42" s="11"/>
      <c r="G42" s="8"/>
      <c r="H42" s="11"/>
    </row>
    <row r="43" spans="1:8" ht="13.5" thickBot="1" x14ac:dyDescent="0.35">
      <c r="A43" s="5"/>
      <c r="B43" s="12" t="s">
        <v>27</v>
      </c>
      <c r="C43" s="13"/>
      <c r="D43" s="13"/>
      <c r="E43" s="8" t="s">
        <v>5</v>
      </c>
      <c r="F43" s="21">
        <f>F41</f>
        <v>4431770</v>
      </c>
      <c r="G43" s="8" t="s">
        <v>5</v>
      </c>
      <c r="H43" s="21">
        <f>H41</f>
        <v>3631493</v>
      </c>
    </row>
    <row r="44" spans="1:8" ht="13" thickTop="1" x14ac:dyDescent="0.25">
      <c r="A44" s="5"/>
      <c r="B44" s="13"/>
      <c r="C44" s="13"/>
      <c r="D44" s="13"/>
      <c r="E44" s="8"/>
      <c r="F44" s="11"/>
      <c r="G44" s="8"/>
      <c r="H44" s="11"/>
    </row>
    <row r="45" spans="1:8" ht="13" x14ac:dyDescent="0.3">
      <c r="A45" s="22"/>
      <c r="B45" s="23" t="s">
        <v>28</v>
      </c>
      <c r="C45" s="23"/>
      <c r="D45" s="23"/>
      <c r="E45" s="10"/>
      <c r="F45" s="24">
        <f>F43/1000000</f>
        <v>4.4317700000000002</v>
      </c>
      <c r="G45" s="10"/>
      <c r="H45" s="24">
        <f>H43/1000000</f>
        <v>3.6314929999999999</v>
      </c>
    </row>
    <row r="46" spans="1:8" ht="12.5" x14ac:dyDescent="0.25">
      <c r="A46" s="5"/>
      <c r="B46" s="7"/>
      <c r="C46" s="7"/>
      <c r="D46" s="7"/>
      <c r="E46" s="8"/>
      <c r="F46" s="11"/>
      <c r="G46" s="8"/>
      <c r="H46" s="11"/>
    </row>
    <row r="47" spans="1:8" ht="12.5" x14ac:dyDescent="0.25">
      <c r="A47" s="5"/>
      <c r="B47" s="7"/>
      <c r="C47" s="7"/>
      <c r="D47" s="7"/>
      <c r="E47" s="8"/>
      <c r="F47" s="11"/>
      <c r="G47" s="8"/>
      <c r="H47" s="11"/>
    </row>
    <row r="48" spans="1:8" ht="63.75" customHeight="1" x14ac:dyDescent="0.25">
      <c r="A48" s="5"/>
      <c r="B48" s="25"/>
      <c r="C48" s="5"/>
      <c r="D48" s="25"/>
      <c r="E48" s="8"/>
      <c r="F48" s="26"/>
      <c r="G48" s="26"/>
      <c r="H48" s="26"/>
    </row>
    <row r="49" spans="1:8" ht="11.5" x14ac:dyDescent="0.25">
      <c r="A49" s="27"/>
      <c r="B49" s="28" t="s">
        <v>29</v>
      </c>
      <c r="C49" s="27"/>
      <c r="D49" s="28" t="s">
        <v>30</v>
      </c>
      <c r="E49" s="29"/>
      <c r="F49" s="30" t="s">
        <v>31</v>
      </c>
      <c r="G49" s="30"/>
      <c r="H49" s="30"/>
    </row>
    <row r="50" spans="1:8" ht="23" x14ac:dyDescent="0.25">
      <c r="A50" s="27"/>
      <c r="B50" s="31" t="s">
        <v>32</v>
      </c>
      <c r="C50" s="27"/>
      <c r="D50" s="31" t="s">
        <v>33</v>
      </c>
      <c r="E50" s="29"/>
      <c r="F50" s="32" t="s">
        <v>34</v>
      </c>
      <c r="G50" s="32"/>
      <c r="H50" s="32"/>
    </row>
    <row r="51" spans="1:8" ht="11.5" x14ac:dyDescent="0.25">
      <c r="A51" s="27"/>
      <c r="B51" s="33"/>
      <c r="C51" s="27"/>
      <c r="D51" s="33"/>
      <c r="E51" s="29"/>
      <c r="F51" s="34"/>
      <c r="G51" s="34"/>
      <c r="H51" s="34"/>
    </row>
    <row r="52" spans="1:8" s="38" customFormat="1" ht="2.15" customHeight="1" x14ac:dyDescent="0.2">
      <c r="A52" s="35"/>
      <c r="B52" s="35"/>
      <c r="C52" s="35"/>
      <c r="D52" s="35"/>
      <c r="E52" s="36"/>
      <c r="F52" s="37"/>
      <c r="G52" s="36"/>
      <c r="H52" s="37"/>
    </row>
  </sheetData>
  <sheetProtection algorithmName="SHA-512" hashValue="iA0mkUtAwPAaX5XqoJn/D9eKnlwGoRTODgbSOaffHmdnJ4E+ekQEX01ksu/B1JbVo4jn1kt/k200crveme++IQ==" saltValue="gsMpxhkmAWJV0sknXVGbcw==" spinCount="100000" sheet="1" objects="1" scenarios="1" selectLockedCells="1" selectUnlockedCells="1"/>
  <mergeCells count="15">
    <mergeCell ref="F49:H49"/>
    <mergeCell ref="F50:H50"/>
    <mergeCell ref="F51:H51"/>
    <mergeCell ref="B7:D7"/>
    <mergeCell ref="B11:D11"/>
    <mergeCell ref="B45:D45"/>
    <mergeCell ref="B46:D46"/>
    <mergeCell ref="B47:D47"/>
    <mergeCell ref="F48:H48"/>
    <mergeCell ref="A1:H1"/>
    <mergeCell ref="A2:H2"/>
    <mergeCell ref="A3:H3"/>
    <mergeCell ref="A4:H4"/>
    <mergeCell ref="B5:H5"/>
    <mergeCell ref="B6:D6"/>
  </mergeCells>
  <printOptions horizontalCentered="1"/>
  <pageMargins left="0.39370078740157483" right="0.39370078740157483" top="0.59055118110236227" bottom="0.59055118110236227" header="0" footer="0"/>
  <pageSetup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E106D-2A1D-4FB5-B345-A2E1E67FA4F6}">
  <dimension ref="A1:K57"/>
  <sheetViews>
    <sheetView workbookViewId="0">
      <selection sqref="A1:XFD1048576"/>
    </sheetView>
  </sheetViews>
  <sheetFormatPr baseColWidth="10" defaultColWidth="0" defaultRowHeight="10" customHeight="1" zeroHeight="1" x14ac:dyDescent="0.2"/>
  <cols>
    <col min="1" max="1" width="1.7265625" style="39" customWidth="1"/>
    <col min="2" max="2" width="32.1796875" style="39" customWidth="1"/>
    <col min="3" max="3" width="3.81640625" style="39" customWidth="1"/>
    <col min="4" max="4" width="32.1796875" style="39" customWidth="1"/>
    <col min="5" max="5" width="3.26953125" style="40" customWidth="1"/>
    <col min="6" max="6" width="15.1796875" style="41" customWidth="1"/>
    <col min="7" max="7" width="3.26953125" style="40" customWidth="1"/>
    <col min="8" max="8" width="15.1796875" style="41" customWidth="1"/>
    <col min="9" max="10" width="11.453125" style="2" hidden="1" customWidth="1"/>
    <col min="11" max="11" width="0" style="2" hidden="1" customWidth="1"/>
    <col min="12" max="16384" width="11.453125" style="2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3">
      <c r="A3" s="3" t="s">
        <v>35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5" x14ac:dyDescent="0.25">
      <c r="A5" s="5"/>
      <c r="B5" s="6"/>
      <c r="C5" s="6"/>
      <c r="D5" s="6"/>
      <c r="E5" s="6"/>
      <c r="F5" s="6"/>
      <c r="G5" s="6"/>
      <c r="H5" s="6"/>
    </row>
    <row r="6" spans="1:8" ht="13" x14ac:dyDescent="0.3">
      <c r="A6" s="5"/>
      <c r="B6" s="7"/>
      <c r="C6" s="7"/>
      <c r="D6" s="7"/>
      <c r="E6" s="8"/>
      <c r="F6" s="9">
        <v>2022</v>
      </c>
      <c r="G6" s="10"/>
      <c r="H6" s="9">
        <v>2021</v>
      </c>
    </row>
    <row r="7" spans="1:8" ht="12.5" x14ac:dyDescent="0.25">
      <c r="A7" s="5"/>
      <c r="B7" s="7"/>
      <c r="C7" s="7"/>
      <c r="D7" s="7"/>
      <c r="E7" s="8"/>
      <c r="F7" s="42"/>
      <c r="G7" s="8"/>
      <c r="H7" s="42"/>
    </row>
    <row r="8" spans="1:8" ht="13" x14ac:dyDescent="0.3">
      <c r="A8" s="5"/>
      <c r="B8" s="12" t="s">
        <v>36</v>
      </c>
      <c r="C8" s="13"/>
      <c r="D8" s="13"/>
      <c r="E8" s="8"/>
      <c r="F8" s="43"/>
      <c r="G8" s="8"/>
      <c r="H8" s="43"/>
    </row>
    <row r="9" spans="1:8" ht="13" x14ac:dyDescent="0.3">
      <c r="A9" s="5"/>
      <c r="B9" s="12" t="s">
        <v>37</v>
      </c>
      <c r="C9" s="13"/>
      <c r="D9" s="13"/>
      <c r="E9" s="8"/>
      <c r="F9" s="43"/>
      <c r="G9" s="8"/>
      <c r="H9" s="43"/>
    </row>
    <row r="10" spans="1:8" ht="12.5" x14ac:dyDescent="0.25">
      <c r="A10" s="5"/>
      <c r="B10" s="13" t="s">
        <v>38</v>
      </c>
      <c r="C10" s="13"/>
      <c r="D10" s="13"/>
      <c r="E10" s="8" t="s">
        <v>5</v>
      </c>
      <c r="F10" s="42">
        <v>7696592</v>
      </c>
      <c r="G10" s="8" t="s">
        <v>5</v>
      </c>
      <c r="H10" s="42">
        <v>6931214</v>
      </c>
    </row>
    <row r="11" spans="1:8" ht="12.5" x14ac:dyDescent="0.25">
      <c r="A11" s="5"/>
      <c r="B11" s="13" t="s">
        <v>39</v>
      </c>
      <c r="C11" s="13"/>
      <c r="D11" s="13"/>
      <c r="E11" s="8"/>
      <c r="F11" s="42">
        <v>4706438</v>
      </c>
      <c r="G11" s="8"/>
      <c r="H11" s="42">
        <v>12945804</v>
      </c>
    </row>
    <row r="12" spans="1:8" ht="12.5" x14ac:dyDescent="0.25">
      <c r="A12" s="5"/>
      <c r="B12" s="13" t="s">
        <v>40</v>
      </c>
      <c r="C12" s="13"/>
      <c r="D12" s="13"/>
      <c r="E12" s="8"/>
      <c r="F12" s="42">
        <v>9478424</v>
      </c>
      <c r="G12" s="8"/>
      <c r="H12" s="42">
        <v>8722505</v>
      </c>
    </row>
    <row r="13" spans="1:8" ht="12.5" x14ac:dyDescent="0.25">
      <c r="A13" s="5"/>
      <c r="B13" s="13" t="s">
        <v>41</v>
      </c>
      <c r="C13" s="13"/>
      <c r="D13" s="13"/>
      <c r="E13" s="8"/>
      <c r="F13" s="44">
        <v>154768</v>
      </c>
      <c r="G13" s="8"/>
      <c r="H13" s="44">
        <v>21484</v>
      </c>
    </row>
    <row r="14" spans="1:8" ht="13" x14ac:dyDescent="0.3">
      <c r="A14" s="5"/>
      <c r="B14" s="12" t="s">
        <v>42</v>
      </c>
      <c r="C14" s="13"/>
      <c r="D14" s="13"/>
      <c r="E14" s="8"/>
      <c r="F14" s="45">
        <f>SUM(F10:F13)</f>
        <v>22036222</v>
      </c>
      <c r="G14" s="8"/>
      <c r="H14" s="45">
        <f>SUM(H10:H13)</f>
        <v>28621007</v>
      </c>
    </row>
    <row r="15" spans="1:8" ht="12.5" x14ac:dyDescent="0.25">
      <c r="A15" s="5"/>
      <c r="B15" s="7"/>
      <c r="C15" s="7"/>
      <c r="D15" s="7"/>
      <c r="E15" s="8"/>
      <c r="F15" s="42"/>
      <c r="G15" s="8"/>
      <c r="H15" s="42"/>
    </row>
    <row r="16" spans="1:8" ht="13" x14ac:dyDescent="0.3">
      <c r="A16" s="5"/>
      <c r="B16" s="12" t="s">
        <v>43</v>
      </c>
      <c r="C16" s="13"/>
      <c r="D16" s="13"/>
      <c r="E16" s="8"/>
      <c r="F16" s="43"/>
      <c r="G16" s="8"/>
      <c r="H16" s="43"/>
    </row>
    <row r="17" spans="1:8" ht="12.5" x14ac:dyDescent="0.25">
      <c r="A17" s="5"/>
      <c r="B17" s="13" t="s">
        <v>44</v>
      </c>
      <c r="C17" s="13"/>
      <c r="D17" s="13"/>
      <c r="E17" s="8"/>
      <c r="F17" s="42">
        <v>4960</v>
      </c>
      <c r="G17" s="8"/>
      <c r="H17" s="42">
        <v>3126</v>
      </c>
    </row>
    <row r="18" spans="1:8" ht="12.5" x14ac:dyDescent="0.25">
      <c r="A18" s="5"/>
      <c r="B18" s="13" t="s">
        <v>45</v>
      </c>
      <c r="C18" s="13"/>
      <c r="D18" s="13"/>
      <c r="E18" s="8"/>
      <c r="F18" s="42">
        <v>639322</v>
      </c>
      <c r="G18" s="8"/>
      <c r="H18" s="42">
        <v>732944</v>
      </c>
    </row>
    <row r="19" spans="1:8" ht="12.5" x14ac:dyDescent="0.25">
      <c r="A19" s="5"/>
      <c r="B19" s="13" t="s">
        <v>46</v>
      </c>
      <c r="C19" s="13"/>
      <c r="D19" s="13"/>
      <c r="E19" s="8"/>
      <c r="F19" s="42">
        <v>3110122</v>
      </c>
      <c r="G19" s="8"/>
      <c r="H19" s="42">
        <v>3187907</v>
      </c>
    </row>
    <row r="20" spans="1:8" ht="12.5" x14ac:dyDescent="0.25">
      <c r="A20" s="5"/>
      <c r="B20" s="13" t="s">
        <v>47</v>
      </c>
      <c r="C20" s="13"/>
      <c r="D20" s="13"/>
      <c r="E20" s="8"/>
      <c r="F20" s="44">
        <v>803074</v>
      </c>
      <c r="G20" s="8"/>
      <c r="H20" s="44">
        <v>859942</v>
      </c>
    </row>
    <row r="21" spans="1:8" ht="13" x14ac:dyDescent="0.3">
      <c r="A21" s="5"/>
      <c r="B21" s="12" t="s">
        <v>48</v>
      </c>
      <c r="C21" s="13"/>
      <c r="D21" s="13"/>
      <c r="E21" s="8"/>
      <c r="F21" s="46">
        <f>SUM(F17:F20)</f>
        <v>4557478</v>
      </c>
      <c r="G21" s="8"/>
      <c r="H21" s="46">
        <f>SUM(H17:H20)</f>
        <v>4783919</v>
      </c>
    </row>
    <row r="22" spans="1:8" ht="13.5" thickBot="1" x14ac:dyDescent="0.35">
      <c r="A22" s="5"/>
      <c r="B22" s="12" t="s">
        <v>49</v>
      </c>
      <c r="C22" s="13"/>
      <c r="D22" s="13"/>
      <c r="E22" s="8" t="s">
        <v>5</v>
      </c>
      <c r="F22" s="47">
        <f>F14+F21</f>
        <v>26593700</v>
      </c>
      <c r="G22" s="8" t="s">
        <v>5</v>
      </c>
      <c r="H22" s="47">
        <f>H14+H21</f>
        <v>33404926</v>
      </c>
    </row>
    <row r="23" spans="1:8" ht="13" thickTop="1" x14ac:dyDescent="0.25">
      <c r="A23" s="5"/>
      <c r="B23" s="13"/>
      <c r="C23" s="13"/>
      <c r="D23" s="13"/>
      <c r="E23" s="8"/>
      <c r="F23" s="42"/>
      <c r="G23" s="8"/>
      <c r="H23" s="42"/>
    </row>
    <row r="24" spans="1:8" ht="13" x14ac:dyDescent="0.3">
      <c r="A24" s="5"/>
      <c r="B24" s="12" t="s">
        <v>50</v>
      </c>
      <c r="C24" s="13"/>
      <c r="D24" s="13"/>
      <c r="E24" s="8"/>
      <c r="F24" s="43"/>
      <c r="G24" s="8"/>
      <c r="H24" s="43"/>
    </row>
    <row r="25" spans="1:8" ht="12.5" x14ac:dyDescent="0.25">
      <c r="A25" s="5"/>
      <c r="B25" s="13"/>
      <c r="C25" s="13"/>
      <c r="D25" s="13"/>
      <c r="E25" s="8"/>
      <c r="F25" s="42"/>
      <c r="G25" s="8"/>
      <c r="H25" s="42"/>
    </row>
    <row r="26" spans="1:8" ht="13" x14ac:dyDescent="0.3">
      <c r="A26" s="5"/>
      <c r="B26" s="12" t="s">
        <v>51</v>
      </c>
      <c r="C26" s="13"/>
      <c r="D26" s="13"/>
      <c r="E26" s="8"/>
      <c r="F26" s="43"/>
      <c r="G26" s="8"/>
      <c r="H26" s="43"/>
    </row>
    <row r="27" spans="1:8" ht="12.5" x14ac:dyDescent="0.25">
      <c r="A27" s="5"/>
      <c r="B27" s="13" t="s">
        <v>52</v>
      </c>
      <c r="C27" s="13"/>
      <c r="D27" s="13"/>
      <c r="E27" s="8" t="s">
        <v>5</v>
      </c>
      <c r="F27" s="42">
        <v>7375353</v>
      </c>
      <c r="G27" s="8" t="s">
        <v>5</v>
      </c>
      <c r="H27" s="42">
        <v>6016168</v>
      </c>
    </row>
    <row r="28" spans="1:8" ht="12.5" x14ac:dyDescent="0.25">
      <c r="A28" s="5"/>
      <c r="B28" s="13" t="s">
        <v>53</v>
      </c>
      <c r="C28" s="13"/>
      <c r="D28" s="13"/>
      <c r="E28" s="8"/>
      <c r="F28" s="44">
        <v>1776304</v>
      </c>
      <c r="G28" s="8"/>
      <c r="H28" s="44">
        <v>3573886</v>
      </c>
    </row>
    <row r="29" spans="1:8" ht="13" x14ac:dyDescent="0.3">
      <c r="A29" s="5"/>
      <c r="B29" s="12" t="s">
        <v>54</v>
      </c>
      <c r="C29" s="13"/>
      <c r="D29" s="13"/>
      <c r="E29" s="8"/>
      <c r="F29" s="45">
        <f>SUM(F27:F28)</f>
        <v>9151657</v>
      </c>
      <c r="G29" s="8"/>
      <c r="H29" s="45">
        <f>SUM(H27:H28)</f>
        <v>9590054</v>
      </c>
    </row>
    <row r="30" spans="1:8" ht="12.5" x14ac:dyDescent="0.25">
      <c r="A30" s="5"/>
      <c r="B30" s="13"/>
      <c r="C30" s="13"/>
      <c r="D30" s="13"/>
      <c r="E30" s="8"/>
      <c r="F30" s="42"/>
      <c r="G30" s="8"/>
      <c r="H30" s="42"/>
    </row>
    <row r="31" spans="1:8" ht="13" x14ac:dyDescent="0.3">
      <c r="A31" s="5"/>
      <c r="B31" s="12" t="s">
        <v>55</v>
      </c>
      <c r="C31" s="13"/>
      <c r="D31" s="13"/>
      <c r="E31" s="8"/>
      <c r="F31" s="43"/>
      <c r="G31" s="8"/>
      <c r="H31" s="43"/>
    </row>
    <row r="32" spans="1:8" ht="12.5" x14ac:dyDescent="0.25">
      <c r="A32" s="5"/>
      <c r="B32" s="13" t="s">
        <v>56</v>
      </c>
      <c r="C32" s="13"/>
      <c r="D32" s="13"/>
      <c r="E32" s="8"/>
      <c r="F32" s="44">
        <v>1007871</v>
      </c>
      <c r="G32" s="8"/>
      <c r="H32" s="44">
        <v>1030507</v>
      </c>
    </row>
    <row r="33" spans="1:8" ht="13" x14ac:dyDescent="0.3">
      <c r="A33" s="5"/>
      <c r="B33" s="12" t="s">
        <v>57</v>
      </c>
      <c r="C33" s="13"/>
      <c r="D33" s="13"/>
      <c r="E33" s="8"/>
      <c r="F33" s="46">
        <f>SUM(F32)</f>
        <v>1007871</v>
      </c>
      <c r="G33" s="8"/>
      <c r="H33" s="46">
        <f>SUM(H32)</f>
        <v>1030507</v>
      </c>
    </row>
    <row r="34" spans="1:8" ht="13.5" thickBot="1" x14ac:dyDescent="0.35">
      <c r="A34" s="5"/>
      <c r="B34" s="12" t="s">
        <v>58</v>
      </c>
      <c r="C34" s="13"/>
      <c r="D34" s="13"/>
      <c r="E34" s="8" t="s">
        <v>5</v>
      </c>
      <c r="F34" s="47">
        <f>F29+F33</f>
        <v>10159528</v>
      </c>
      <c r="G34" s="8" t="s">
        <v>5</v>
      </c>
      <c r="H34" s="47">
        <f>H29+H33</f>
        <v>10620561</v>
      </c>
    </row>
    <row r="35" spans="1:8" ht="13" thickTop="1" x14ac:dyDescent="0.25">
      <c r="A35" s="5"/>
      <c r="B35" s="13"/>
      <c r="C35" s="13"/>
      <c r="D35" s="13"/>
      <c r="E35" s="8"/>
      <c r="F35" s="42"/>
      <c r="G35" s="8"/>
      <c r="H35" s="42"/>
    </row>
    <row r="36" spans="1:8" ht="13" x14ac:dyDescent="0.3">
      <c r="A36" s="5"/>
      <c r="B36" s="12" t="s">
        <v>59</v>
      </c>
      <c r="C36" s="13"/>
      <c r="D36" s="13"/>
      <c r="E36" s="8"/>
      <c r="F36" s="43"/>
      <c r="G36" s="8"/>
      <c r="H36" s="43"/>
    </row>
    <row r="37" spans="1:8" ht="12.5" x14ac:dyDescent="0.25">
      <c r="A37" s="5"/>
      <c r="B37" s="13" t="s">
        <v>60</v>
      </c>
      <c r="C37" s="13"/>
      <c r="D37" s="13"/>
      <c r="E37" s="8"/>
      <c r="F37" s="42">
        <v>10000000</v>
      </c>
      <c r="G37" s="8"/>
      <c r="H37" s="42">
        <v>10000000</v>
      </c>
    </row>
    <row r="38" spans="1:8" ht="12.5" x14ac:dyDescent="0.25">
      <c r="A38" s="5"/>
      <c r="B38" s="13" t="s">
        <v>61</v>
      </c>
      <c r="C38" s="13"/>
      <c r="D38" s="13"/>
      <c r="E38" s="8"/>
      <c r="F38" s="42">
        <v>2000000</v>
      </c>
      <c r="G38" s="8"/>
      <c r="H38" s="42">
        <v>2000000</v>
      </c>
    </row>
    <row r="39" spans="1:8" ht="12.5" x14ac:dyDescent="0.25">
      <c r="A39" s="5"/>
      <c r="B39" s="13" t="s">
        <v>62</v>
      </c>
      <c r="C39" s="13"/>
      <c r="D39" s="13"/>
      <c r="E39" s="8"/>
      <c r="F39" s="42">
        <v>2402</v>
      </c>
      <c r="G39" s="8"/>
      <c r="H39" s="42">
        <v>1992</v>
      </c>
    </row>
    <row r="40" spans="1:8" ht="12.5" x14ac:dyDescent="0.25">
      <c r="A40" s="5"/>
      <c r="B40" s="13" t="s">
        <v>63</v>
      </c>
      <c r="C40" s="13"/>
      <c r="D40" s="13"/>
      <c r="E40" s="8"/>
      <c r="F40" s="44">
        <v>4431770</v>
      </c>
      <c r="G40" s="8"/>
      <c r="H40" s="44">
        <v>10782373</v>
      </c>
    </row>
    <row r="41" spans="1:8" ht="13" x14ac:dyDescent="0.3">
      <c r="A41" s="5"/>
      <c r="B41" s="12" t="s">
        <v>64</v>
      </c>
      <c r="C41" s="13"/>
      <c r="D41" s="13"/>
      <c r="E41" s="8"/>
      <c r="F41" s="46">
        <f>SUM(F37:F40)</f>
        <v>16434172</v>
      </c>
      <c r="G41" s="8"/>
      <c r="H41" s="46">
        <f>SUM(H37:H40)</f>
        <v>22784365</v>
      </c>
    </row>
    <row r="42" spans="1:8" ht="13.5" thickBot="1" x14ac:dyDescent="0.35">
      <c r="A42" s="5"/>
      <c r="B42" s="12" t="s">
        <v>65</v>
      </c>
      <c r="C42" s="13"/>
      <c r="D42" s="13"/>
      <c r="E42" s="8" t="s">
        <v>5</v>
      </c>
      <c r="F42" s="47">
        <f>F34+F41</f>
        <v>26593700</v>
      </c>
      <c r="G42" s="8" t="s">
        <v>5</v>
      </c>
      <c r="H42" s="47">
        <f>H34+H41</f>
        <v>33404926</v>
      </c>
    </row>
    <row r="43" spans="1:8" ht="13" thickTop="1" x14ac:dyDescent="0.25">
      <c r="A43" s="5"/>
      <c r="B43" s="13"/>
      <c r="C43" s="13"/>
      <c r="D43" s="13"/>
      <c r="E43" s="8"/>
      <c r="F43" s="42"/>
      <c r="G43" s="8"/>
      <c r="H43" s="42"/>
    </row>
    <row r="44" spans="1:8" ht="13.5" thickBot="1" x14ac:dyDescent="0.35">
      <c r="A44" s="5"/>
      <c r="B44" s="12" t="s">
        <v>66</v>
      </c>
      <c r="C44" s="13"/>
      <c r="D44" s="13"/>
      <c r="E44" s="8" t="s">
        <v>5</v>
      </c>
      <c r="F44" s="48">
        <v>2170908</v>
      </c>
      <c r="G44" s="8" t="s">
        <v>5</v>
      </c>
      <c r="H44" s="48">
        <v>4073222</v>
      </c>
    </row>
    <row r="45" spans="1:8" ht="13" thickTop="1" x14ac:dyDescent="0.25">
      <c r="A45" s="5"/>
      <c r="B45" s="13"/>
      <c r="C45" s="13"/>
      <c r="D45" s="13"/>
      <c r="E45" s="8"/>
      <c r="F45" s="42"/>
      <c r="G45" s="8"/>
      <c r="H45" s="42"/>
    </row>
    <row r="46" spans="1:8" ht="13.5" thickBot="1" x14ac:dyDescent="0.35">
      <c r="A46" s="5"/>
      <c r="B46" s="12" t="s">
        <v>67</v>
      </c>
      <c r="C46" s="13"/>
      <c r="D46" s="13"/>
      <c r="E46" s="8" t="s">
        <v>5</v>
      </c>
      <c r="F46" s="48">
        <v>1061643</v>
      </c>
      <c r="G46" s="8" t="s">
        <v>5</v>
      </c>
      <c r="H46" s="48">
        <v>1061643</v>
      </c>
    </row>
    <row r="47" spans="1:8" ht="13" thickTop="1" x14ac:dyDescent="0.25">
      <c r="A47" s="5"/>
      <c r="B47" s="13"/>
      <c r="C47" s="13"/>
      <c r="D47" s="13"/>
      <c r="E47" s="8"/>
      <c r="F47" s="49"/>
      <c r="G47" s="8"/>
      <c r="H47" s="49"/>
    </row>
    <row r="48" spans="1:8" ht="12.5" x14ac:dyDescent="0.25">
      <c r="A48" s="5"/>
      <c r="B48" s="13"/>
      <c r="C48" s="13"/>
      <c r="D48" s="13"/>
      <c r="E48" s="8"/>
      <c r="F48" s="42"/>
      <c r="G48" s="8"/>
      <c r="H48" s="42"/>
    </row>
    <row r="49" spans="1:8" ht="12.5" x14ac:dyDescent="0.25">
      <c r="A49" s="5"/>
      <c r="B49" s="7"/>
      <c r="C49" s="7"/>
      <c r="D49" s="7"/>
      <c r="E49" s="8"/>
      <c r="F49" s="42"/>
      <c r="G49" s="8"/>
      <c r="H49" s="42"/>
    </row>
    <row r="50" spans="1:8" ht="12.5" x14ac:dyDescent="0.25">
      <c r="A50" s="5"/>
      <c r="B50" s="7"/>
      <c r="C50" s="7"/>
      <c r="D50" s="7"/>
      <c r="E50" s="8"/>
      <c r="F50" s="42"/>
      <c r="G50" s="8"/>
      <c r="H50" s="42"/>
    </row>
    <row r="51" spans="1:8" ht="12.5" x14ac:dyDescent="0.25">
      <c r="A51" s="5"/>
      <c r="B51" s="7"/>
      <c r="C51" s="7"/>
      <c r="D51" s="7"/>
      <c r="E51" s="8"/>
      <c r="F51" s="42"/>
      <c r="G51" s="8"/>
      <c r="H51" s="42"/>
    </row>
    <row r="52" spans="1:8" x14ac:dyDescent="0.2"/>
    <row r="53" spans="1:8" x14ac:dyDescent="0.2"/>
    <row r="54" spans="1:8" x14ac:dyDescent="0.2"/>
    <row r="55" spans="1:8" ht="12.5" x14ac:dyDescent="0.25">
      <c r="A55" s="5"/>
      <c r="B55" s="25"/>
      <c r="C55" s="5"/>
      <c r="D55" s="25"/>
      <c r="E55" s="8"/>
      <c r="F55" s="26"/>
      <c r="G55" s="26"/>
      <c r="H55" s="26"/>
    </row>
    <row r="56" spans="1:8" ht="11.5" x14ac:dyDescent="0.25">
      <c r="A56" s="27"/>
      <c r="B56" s="28" t="s">
        <v>29</v>
      </c>
      <c r="C56" s="27"/>
      <c r="D56" s="28" t="s">
        <v>30</v>
      </c>
      <c r="E56" s="29"/>
      <c r="F56" s="30" t="s">
        <v>31</v>
      </c>
      <c r="G56" s="30"/>
      <c r="H56" s="30"/>
    </row>
    <row r="57" spans="1:8" ht="23" x14ac:dyDescent="0.25">
      <c r="A57" s="27"/>
      <c r="B57" s="31" t="s">
        <v>32</v>
      </c>
      <c r="C57" s="27"/>
      <c r="D57" s="31" t="s">
        <v>33</v>
      </c>
      <c r="E57" s="29"/>
      <c r="F57" s="32" t="s">
        <v>34</v>
      </c>
      <c r="G57" s="32"/>
      <c r="H57" s="32"/>
    </row>
  </sheetData>
  <sheetProtection algorithmName="SHA-512" hashValue="eWGWQPQwAMwfS9juUnuEDrP49uszcYso4jqczM2v5XUsh11/YdIBiyKjLtBmSW2RB+nghg1UVvE9fNla5NxnYA==" saltValue="mx0WOJnuWlJKVhE1cCDEjQ==" spinCount="100000" sheet="1" objects="1" scenarios="1" selectLockedCells="1" selectUnlockedCells="1"/>
  <mergeCells count="14">
    <mergeCell ref="F56:H56"/>
    <mergeCell ref="F57:H57"/>
    <mergeCell ref="B7:D7"/>
    <mergeCell ref="B15:D15"/>
    <mergeCell ref="B49:D49"/>
    <mergeCell ref="B50:D50"/>
    <mergeCell ref="B51:D51"/>
    <mergeCell ref="F55:H55"/>
    <mergeCell ref="A1:H1"/>
    <mergeCell ref="A2:H2"/>
    <mergeCell ref="A3:H3"/>
    <mergeCell ref="A4:H4"/>
    <mergeCell ref="B5:H5"/>
    <mergeCell ref="B6:D6"/>
  </mergeCells>
  <printOptions horizontalCentered="1"/>
  <pageMargins left="0.19685039370078741" right="0.19685039370078741" top="0.59055118110236227" bottom="0.59055118110236227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2022-05-13T16:58:40Z</dcterms:created>
  <dcterms:modified xsi:type="dcterms:W3CDTF">2022-05-13T17:04:11Z</dcterms:modified>
</cp:coreProperties>
</file>