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4. Abril 2022\"/>
    </mc:Choice>
  </mc:AlternateContent>
  <xr:revisionPtr revIDLastSave="0" documentId="13_ncr:1_{9CB2D07D-703A-49BE-B984-1666FCD84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 Y ER MILES" sheetId="3" r:id="rId1"/>
  </sheets>
  <definedNames>
    <definedName name="_xlnm.Print_Area" localSheetId="0">'BG Y ER MILES'!$A$1:$C$96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3" l="1"/>
  <c r="C87" i="3"/>
  <c r="C83" i="3"/>
  <c r="C81" i="3"/>
  <c r="C78" i="3"/>
  <c r="C93" i="3"/>
  <c r="C86" i="3"/>
  <c r="C80" i="3"/>
  <c r="C74" i="3"/>
  <c r="C73" i="3"/>
  <c r="C49" i="3"/>
  <c r="C52" i="3"/>
  <c r="C37" i="3"/>
  <c r="C30" i="3"/>
  <c r="C42" i="3"/>
  <c r="C41" i="3"/>
  <c r="C38" i="3"/>
  <c r="C35" i="3"/>
  <c r="C27" i="3"/>
  <c r="C28" i="3"/>
  <c r="C25" i="3"/>
  <c r="C26" i="3"/>
  <c r="C20" i="3"/>
  <c r="C19" i="3"/>
  <c r="C18" i="3"/>
  <c r="C17" i="3"/>
  <c r="C16" i="3"/>
  <c r="C15" i="3" l="1"/>
  <c r="C13" i="3"/>
  <c r="C51" i="3"/>
  <c r="C48" i="3"/>
  <c r="C46" i="3"/>
  <c r="C45" i="3"/>
  <c r="C34" i="3"/>
  <c r="C21" i="3" l="1"/>
  <c r="C94" i="3"/>
  <c r="C82" i="3"/>
  <c r="C75" i="3"/>
  <c r="A66" i="3"/>
  <c r="A63" i="3"/>
  <c r="C88" i="3" l="1"/>
  <c r="C95" i="3" s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<sst xmlns="http://schemas.openxmlformats.org/spreadsheetml/2006/main" count="73" uniqueCount="70">
  <si>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</si>
  <si>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</si>
  <si>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</si>
  <si>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</si>
  <si>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</si>
  <si>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</si>
  <si>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</si>
  <si>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</si>
  <si>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</si>
  <si>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</si>
  <si>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</si>
  <si>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</si>
  <si>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</si>
  <si>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</si>
  <si>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</si>
  <si>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</si>
  <si>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</si>
  <si>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</si>
  <si>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</si>
  <si>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</si>
  <si>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</si>
  <si>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</si>
  <si>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</si>
  <si>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</si>
  <si>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</si>
  <si>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</si>
  <si>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</si>
  <si>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</si>
  <si>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</si>
  <si>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</si>
  <si>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</si>
  <si>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</si>
  <si>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</si>
  <si>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</si>
  <si>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</si>
  <si>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</si>
  <si>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</si>
  <si>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</si>
  <si>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</si>
  <si>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</si>
  <si>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</si>
  <si>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</si>
  <si>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</si>
  <si>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</si>
  <si>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</si>
  <si>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</si>
  <si>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</si>
  <si>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</si>
  <si>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</si>
  <si>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</si>
  <si>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</si>
  <si>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</si>
  <si>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</si>
  <si>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</si>
  <si>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</si>
  <si>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</si>
  <si>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</si>
  <si>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</si>
  <si>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</si>
  <si>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</si>
  <si>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</si>
  <si>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</si>
  <si>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</si>
  <si>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</si>
  <si>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</si>
  <si>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</si>
  <si>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</si>
  <si>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</si>
  <si>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 xml:space="preserve">Resultados acumulados de ejercicios anteriores </t>
  </si>
  <si>
    <t>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</si>
</sst>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zoomScaleNormal="100" workbookViewId="0">
      <selection activeCell="E95" sqref="E9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5" t="s">
        <v>0</v>
      </c>
      <c r="B1" s="55"/>
      <c r="C1" s="55"/>
    </row>
    <row r="2" spans="1:9">
      <c r="A2" s="55" t="s">
        <v>1</v>
      </c>
      <c r="B2" s="55"/>
      <c r="C2" s="55"/>
    </row>
    <row r="3" spans="1:9">
      <c r="A3" s="55" t="s">
        <v>65</v>
      </c>
      <c r="B3" s="55"/>
      <c r="C3" s="55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67</v>
      </c>
      <c r="B8" s="54"/>
      <c r="C8" s="54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(150+143155.24)/1000</f>
        <v>143.30524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940352.13/1000</f>
        <v>940.35212999999999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28280.56/1000</f>
        <v>28.280560000000001</v>
      </c>
      <c r="D16" s="49"/>
      <c r="E16" s="2"/>
      <c r="F16" s="10"/>
      <c r="G16" s="10"/>
      <c r="H16" s="10"/>
      <c r="I16" s="2"/>
    </row>
    <row r="17" spans="1:10">
      <c r="A17" s="1" t="s">
        <v>11</v>
      </c>
      <c r="C17" s="7">
        <f>2285.2/1000</f>
        <v>2.2851999999999997</v>
      </c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6779.91/1000</f>
        <v>6.7799100000000001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12759.78/1000</f>
        <v>12.759780000000001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17655.04/1000</f>
        <v>17.65504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1156.41786</v>
      </c>
      <c r="D21" s="14"/>
      <c r="E21" s="53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47408.53/1000</f>
        <v>47.408529999999999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626078.27/1000</f>
        <v>626.07826999999997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85038.03/1000</f>
        <v>85.038029999999992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758.52483000000007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1914.9426900000001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62</v>
      </c>
      <c r="C34" s="8">
        <f>1601.67/1000</f>
        <v>1.6016700000000001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78998.77/1000</f>
        <v>78.998770000000007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74565.967/1000</f>
        <v>74.565967000000001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155.16640699999999</v>
      </c>
      <c r="D38" s="14"/>
      <c r="E38" s="53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50806.04/1000</f>
        <v>50.806040000000003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50.806040000000003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68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202578.65/1000</f>
        <v>202.57864999999998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1708.9702600000001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1914.9427069999999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7" t="s">
        <v>38</v>
      </c>
      <c r="B61" s="57"/>
      <c r="C61" s="57"/>
    </row>
    <row r="62" spans="1:9">
      <c r="A62" s="57" t="s">
        <v>1</v>
      </c>
      <c r="B62" s="57"/>
      <c r="C62" s="57"/>
    </row>
    <row r="63" spans="1:9">
      <c r="A63" s="57" t="str">
        <f>+A3</f>
        <v>(Compañía Salvadoreña, Subsidiaria de Inversiones Financieras Atlántida, S.A.)</v>
      </c>
      <c r="B63" s="57"/>
      <c r="C63" s="57"/>
    </row>
    <row r="64" spans="1:9">
      <c r="A64" s="47" t="s">
        <v>2</v>
      </c>
      <c r="B64" s="47"/>
      <c r="C64" s="47"/>
    </row>
    <row r="65" spans="1:3">
      <c r="A65" s="57" t="s">
        <v>39</v>
      </c>
      <c r="B65" s="57"/>
      <c r="C65" s="57"/>
    </row>
    <row r="66" spans="1:3">
      <c r="A66" s="56" t="str">
        <f>+A7</f>
        <v>Al 30 de abril 2022</v>
      </c>
      <c r="B66" s="56"/>
      <c r="C66" s="56"/>
    </row>
    <row r="67" spans="1:3" ht="13.5" thickBot="1">
      <c r="A67" s="54" t="s">
        <v>67</v>
      </c>
      <c r="B67" s="54"/>
      <c r="C67" s="54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10399.64/1000</f>
        <v>10.39964</v>
      </c>
    </row>
    <row r="74" spans="1:3">
      <c r="A74" s="27" t="s">
        <v>43</v>
      </c>
      <c r="B74" s="27"/>
      <c r="C74" s="22">
        <f>58524.86/1000</f>
        <v>58.524860000000004</v>
      </c>
    </row>
    <row r="75" spans="1:3">
      <c r="A75" s="27"/>
      <c r="B75" s="27"/>
      <c r="C75" s="29">
        <f>SUM(C73:C74)</f>
        <v>68.924500000000009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12112.79/1000</f>
        <v>12.11279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34213.24/1000</f>
        <v>34.213239999999999</v>
      </c>
    </row>
    <row r="81" spans="1:4">
      <c r="A81" s="27" t="s">
        <v>49</v>
      </c>
      <c r="B81" s="27"/>
      <c r="C81" s="8">
        <f>3326.249/1000</f>
        <v>3.3262489999999998</v>
      </c>
    </row>
    <row r="82" spans="1:4">
      <c r="A82" s="27"/>
      <c r="B82" s="27"/>
      <c r="C82" s="38">
        <f>SUM(C78:C81)</f>
        <v>49.652279</v>
      </c>
    </row>
    <row r="83" spans="1:4">
      <c r="A83" s="30" t="s">
        <v>50</v>
      </c>
      <c r="B83" s="27"/>
      <c r="C83" s="29">
        <f>+C75-C82</f>
        <v>19.272221000000009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9843.6/1000</f>
        <v>9.8436000000000003</v>
      </c>
    </row>
    <row r="87" spans="1:4">
      <c r="A87" s="27" t="s">
        <v>63</v>
      </c>
      <c r="B87" s="27"/>
      <c r="C87" s="22">
        <f>602.05/1000</f>
        <v>0.60204999999999997</v>
      </c>
    </row>
    <row r="88" spans="1:4">
      <c r="A88" s="27" t="s">
        <v>54</v>
      </c>
      <c r="B88" s="27"/>
      <c r="C88" s="32">
        <f>+C83+C86+C87</f>
        <v>29.717871000000009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1593.66/1000</f>
        <v>1.5936600000000001</v>
      </c>
    </row>
    <row r="92" spans="1:4">
      <c r="A92" s="27" t="s">
        <v>57</v>
      </c>
      <c r="B92" s="27"/>
      <c r="C92" s="8"/>
    </row>
    <row r="93" spans="1:4">
      <c r="A93" s="27" t="s">
        <v>66</v>
      </c>
      <c r="B93" s="27"/>
      <c r="C93" s="22">
        <f>3145/1000</f>
        <v>3.145</v>
      </c>
    </row>
    <row r="94" spans="1:4">
      <c r="A94" s="27"/>
      <c r="B94" s="27"/>
      <c r="C94" s="32">
        <f>SUM(C91:C93)</f>
        <v>4.7386600000000003</v>
      </c>
    </row>
    <row r="95" spans="1:4">
      <c r="A95" s="30" t="s">
        <v>58</v>
      </c>
      <c r="B95" s="27"/>
      <c r="C95" s="39">
        <f>+C88-C94</f>
        <v>24.97921100000001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MILES</vt:lpstr>
      <vt:lpstr>'BG Y ER MILES'!Print_Area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2022-05-05T20:29:13Z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