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773A1535-CEEC-43A5-AC1C-BA4E2CAED192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RESULTADOS!$A$1:$D$56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D18" i="2"/>
  <c r="D9" i="2"/>
  <c r="D46" i="1"/>
  <c r="D37" i="1"/>
  <c r="D32" i="1"/>
  <c r="D38" i="1" s="1"/>
  <c r="D21" i="1"/>
  <c r="D16" i="1"/>
  <c r="D27" i="2" l="1"/>
  <c r="D34" i="2" s="1"/>
  <c r="D38" i="2" s="1"/>
  <c r="D42" i="2" s="1"/>
  <c r="D45" i="2" s="1"/>
  <c r="D24" i="1"/>
  <c r="D47" i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<sst xmlns="http://schemas.openxmlformats.org/spreadsheetml/2006/main" count="83" uniqueCount="71">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</sst>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2/03%20-%20MARZO%202022%20HOJA%20CONSOLIDACION%20-%20copia/HOJA%20CONSOLIDACION%2031%20MARZ%202022-BALANCES%20GPO%20IFBAC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Mar"/>
      <sheetName val="Pda.Eliminacion Est.Resulta Mar"/>
      <sheetName val="Cuadre Marzo 2022"/>
      <sheetName val="Partida Eliminacion-Patrimonio"/>
      <sheetName val="Anexo partida eliminac.Patrimon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F3">
            <v>44651</v>
          </cell>
        </row>
      </sheetData>
      <sheetData sheetId="11" refreshError="1"/>
      <sheetData sheetId="12">
        <row r="12">
          <cell r="U12">
            <v>555837513.84000003</v>
          </cell>
        </row>
      </sheetData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colorId="57" zoomScaleNormal="100" workbookViewId="0">
      <selection activeCell="D24" sqref="D23:D24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44651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555837513.79999995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326179426.80000001</v>
      </c>
    </row>
    <row r="15" spans="1:12" ht="15" customHeight="1">
      <c r="A15" s="17" t="s">
        <v>10</v>
      </c>
      <c r="B15" s="17"/>
      <c r="C15" s="18"/>
      <c r="D15" s="19">
        <v>2137841996.9000001</v>
      </c>
      <c r="L15" s="20"/>
    </row>
    <row r="16" spans="1:12" ht="15" customHeight="1">
      <c r="C16" s="18"/>
      <c r="D16" s="21">
        <f>SUM(D12:D15)</f>
        <v>3019858937.5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970903.4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30396390.600000001</v>
      </c>
      <c r="L20" s="22"/>
    </row>
    <row r="21" spans="1:12" ht="15" customHeight="1">
      <c r="C21" s="18"/>
      <c r="D21" s="21">
        <f>SUM(D18:D20)</f>
        <v>31614794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47224233.299999997</v>
      </c>
    </row>
    <row r="24" spans="1:12" ht="15.75" customHeight="1" thickBot="1">
      <c r="A24" s="24" t="s">
        <v>17</v>
      </c>
      <c r="B24" s="24"/>
      <c r="C24" s="25"/>
      <c r="D24" s="26">
        <f>+D16+D21+D23</f>
        <v>3098697964.8000002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2360132540</v>
      </c>
    </row>
    <row r="29" spans="1:12" ht="15" customHeight="1">
      <c r="A29" s="17" t="s">
        <v>20</v>
      </c>
      <c r="B29" s="17"/>
      <c r="C29" s="28"/>
      <c r="D29" s="13">
        <v>241620858.09999999</v>
      </c>
    </row>
    <row r="30" spans="1:12" ht="15" customHeight="1">
      <c r="A30" s="17" t="s">
        <v>21</v>
      </c>
      <c r="B30" s="17"/>
      <c r="C30" s="28"/>
      <c r="D30" s="13">
        <v>105746726.09999999</v>
      </c>
    </row>
    <row r="31" spans="1:12" ht="15" customHeight="1">
      <c r="A31" s="17" t="s">
        <v>22</v>
      </c>
      <c r="B31" s="17"/>
      <c r="C31" s="28"/>
      <c r="D31" s="13">
        <v>19673231.399999999</v>
      </c>
    </row>
    <row r="32" spans="1:12" ht="15" customHeight="1">
      <c r="C32" s="28"/>
      <c r="D32" s="21">
        <f>SUM(D28:D31)</f>
        <v>2727173355.5999999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26026064.300000001</v>
      </c>
    </row>
    <row r="35" spans="1:7" ht="15" customHeight="1">
      <c r="A35" s="2" t="s">
        <v>25</v>
      </c>
      <c r="C35" s="28"/>
      <c r="D35" s="13">
        <v>14204033</v>
      </c>
    </row>
    <row r="36" spans="1:7" ht="15" customHeight="1">
      <c r="A36" s="2" t="s">
        <v>26</v>
      </c>
      <c r="C36" s="28"/>
      <c r="D36" s="13">
        <v>9625862.8000000007</v>
      </c>
    </row>
    <row r="37" spans="1:7" ht="15" customHeight="1">
      <c r="C37" s="28"/>
      <c r="D37" s="21">
        <f>SUM(D34:D36)</f>
        <v>49855960.099999994</v>
      </c>
    </row>
    <row r="38" spans="1:7" ht="15" customHeight="1">
      <c r="A38" s="24" t="s">
        <v>27</v>
      </c>
      <c r="B38" s="24"/>
      <c r="C38" s="28"/>
      <c r="D38" s="21">
        <f>+D32+D37</f>
        <v>2777029315.6999998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254.2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174718794.90000001</v>
      </c>
    </row>
    <row r="46" spans="1:7" ht="15" customHeight="1">
      <c r="A46" s="24" t="s">
        <v>33</v>
      </c>
      <c r="B46" s="24"/>
      <c r="C46" s="28"/>
      <c r="D46" s="21">
        <f>SUM(D43:D45)</f>
        <v>321668394.89999998</v>
      </c>
    </row>
    <row r="47" spans="1:7" ht="15" customHeight="1" thickBot="1">
      <c r="A47" s="24" t="s">
        <v>34</v>
      </c>
      <c r="B47" s="24"/>
      <c r="C47" s="25"/>
      <c r="D47" s="26">
        <f>+D38+D40+D46</f>
        <v>3098697964.7999997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9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2"/>
  <sheetViews>
    <sheetView showGridLines="0" topLeftCell="A41" zoomScale="110" zoomScaleNormal="110" workbookViewId="0">
      <selection activeCell="D24" sqref="D23:D24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44651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SUM(D10:D16)</f>
        <v>71662649.400000006</v>
      </c>
    </row>
    <row r="10" spans="1:4">
      <c r="A10" s="40" t="s">
        <v>44</v>
      </c>
      <c r="D10" s="19">
        <v>47653009.600000001</v>
      </c>
    </row>
    <row r="11" spans="1:4">
      <c r="A11" s="40" t="s">
        <v>45</v>
      </c>
      <c r="D11" s="19">
        <v>7717497</v>
      </c>
    </row>
    <row r="12" spans="1:4">
      <c r="A12" s="50" t="s">
        <v>46</v>
      </c>
      <c r="B12" s="50"/>
      <c r="D12" s="19">
        <v>3819955.6</v>
      </c>
    </row>
    <row r="13" spans="1:4">
      <c r="A13" s="50" t="s">
        <v>47</v>
      </c>
      <c r="B13" s="50"/>
      <c r="D13" s="19">
        <v>18837.7</v>
      </c>
    </row>
    <row r="14" spans="1:4">
      <c r="A14" s="40" t="s">
        <v>48</v>
      </c>
      <c r="D14" s="19">
        <v>99637.3</v>
      </c>
    </row>
    <row r="15" spans="1:4">
      <c r="A15" s="40" t="s">
        <v>49</v>
      </c>
      <c r="D15" s="19">
        <v>1018627.8</v>
      </c>
    </row>
    <row r="16" spans="1:4">
      <c r="A16" s="40" t="s">
        <v>50</v>
      </c>
      <c r="D16" s="19">
        <v>11335084.4</v>
      </c>
    </row>
    <row r="17" spans="1:4">
      <c r="A17" s="40" t="s">
        <v>51</v>
      </c>
      <c r="D17" s="51"/>
    </row>
    <row r="18" spans="1:4">
      <c r="A18" s="48" t="s">
        <v>52</v>
      </c>
      <c r="B18" s="48"/>
      <c r="D18" s="49">
        <f>SUM(D19:D23)</f>
        <v>18993728</v>
      </c>
    </row>
    <row r="19" spans="1:4">
      <c r="A19" s="40" t="s">
        <v>53</v>
      </c>
      <c r="D19" s="52">
        <v>10290607.6</v>
      </c>
    </row>
    <row r="20" spans="1:4">
      <c r="A20" s="40" t="s">
        <v>54</v>
      </c>
      <c r="D20" s="52">
        <v>1552734.4</v>
      </c>
    </row>
    <row r="21" spans="1:4">
      <c r="A21" s="40" t="s">
        <v>55</v>
      </c>
      <c r="D21" s="52">
        <v>1526716.3</v>
      </c>
    </row>
    <row r="22" spans="1:4">
      <c r="A22" s="53" t="s">
        <v>56</v>
      </c>
      <c r="B22" s="53"/>
      <c r="D22" s="52">
        <v>116518.39999999999</v>
      </c>
    </row>
    <row r="23" spans="1:4">
      <c r="A23" s="40" t="s">
        <v>57</v>
      </c>
      <c r="D23" s="49">
        <v>5507151.2999999998</v>
      </c>
    </row>
    <row r="24" spans="1:4">
      <c r="A24" s="40" t="s">
        <v>51</v>
      </c>
      <c r="D24" s="54"/>
    </row>
    <row r="25" spans="1:4">
      <c r="A25" s="53" t="s">
        <v>58</v>
      </c>
      <c r="B25" s="53"/>
      <c r="D25" s="49">
        <v>11491336.199999999</v>
      </c>
    </row>
    <row r="26" spans="1:4">
      <c r="D26" s="52"/>
    </row>
    <row r="27" spans="1:4">
      <c r="A27" s="55" t="s">
        <v>59</v>
      </c>
      <c r="B27" s="55"/>
      <c r="D27" s="54">
        <f>SUM(D9-D18-D25)</f>
        <v>41177585.200000003</v>
      </c>
    </row>
    <row r="28" spans="1:4">
      <c r="D28" s="52"/>
    </row>
    <row r="29" spans="1:4">
      <c r="A29" s="48" t="s">
        <v>60</v>
      </c>
      <c r="B29" s="48"/>
      <c r="D29" s="49">
        <f>SUM(D30:D32)</f>
        <v>31996863.899999999</v>
      </c>
    </row>
    <row r="30" spans="1:4">
      <c r="A30" s="40" t="s">
        <v>61</v>
      </c>
      <c r="D30" s="52">
        <v>10253615.6</v>
      </c>
    </row>
    <row r="31" spans="1:4">
      <c r="A31" s="40" t="s">
        <v>62</v>
      </c>
      <c r="D31" s="56">
        <v>19490789.699999999</v>
      </c>
    </row>
    <row r="32" spans="1:4">
      <c r="A32" s="40" t="s">
        <v>63</v>
      </c>
      <c r="D32" s="56">
        <v>2252458.6</v>
      </c>
    </row>
    <row r="33" spans="1:6">
      <c r="D33" s="51"/>
    </row>
    <row r="34" spans="1:6">
      <c r="A34" s="55" t="s">
        <v>64</v>
      </c>
      <c r="B34" s="55"/>
      <c r="D34" s="57">
        <f>SUM(D27-D29)</f>
        <v>9180721.3000000045</v>
      </c>
    </row>
    <row r="35" spans="1:6" ht="9.9499999999999993" customHeight="1">
      <c r="A35" s="53"/>
      <c r="B35" s="53"/>
      <c r="D35" s="57"/>
    </row>
    <row r="36" spans="1:6" ht="9.9499999999999993" customHeight="1">
      <c r="A36" s="40" t="s">
        <v>51</v>
      </c>
      <c r="D36" s="52"/>
    </row>
    <row r="37" spans="1:6">
      <c r="A37" s="40" t="s">
        <v>65</v>
      </c>
      <c r="D37" s="49">
        <v>4736711.0999999996</v>
      </c>
    </row>
    <row r="38" spans="1:6">
      <c r="A38" s="55" t="s">
        <v>66</v>
      </c>
      <c r="B38" s="55"/>
      <c r="D38" s="54">
        <f>+D34+D37</f>
        <v>13917432.400000004</v>
      </c>
    </row>
    <row r="39" spans="1:6" ht="9.9499999999999993" customHeight="1">
      <c r="D39" s="52"/>
    </row>
    <row r="40" spans="1:6">
      <c r="A40" s="40" t="s">
        <v>67</v>
      </c>
      <c r="D40" s="52">
        <v>-3531722.9000000004</v>
      </c>
    </row>
    <row r="41" spans="1:6">
      <c r="A41" s="40" t="s">
        <v>68</v>
      </c>
      <c r="D41" s="52">
        <v>0</v>
      </c>
    </row>
    <row r="42" spans="1:6">
      <c r="A42" s="55" t="s">
        <v>69</v>
      </c>
      <c r="B42" s="55"/>
      <c r="D42" s="51">
        <f>+D38+D40+D41</f>
        <v>10385709.500000004</v>
      </c>
    </row>
    <row r="43" spans="1:6">
      <c r="A43" s="53"/>
      <c r="B43" s="53"/>
      <c r="D43" s="54"/>
    </row>
    <row r="44" spans="1:6">
      <c r="A44" s="40" t="s">
        <v>28</v>
      </c>
      <c r="D44" s="57">
        <v>0</v>
      </c>
    </row>
    <row r="45" spans="1:6" ht="15.75" thickBot="1">
      <c r="A45" s="48" t="s">
        <v>70</v>
      </c>
      <c r="B45" s="48"/>
      <c r="D45" s="58">
        <f>+D42-D44</f>
        <v>10385709.500000004</v>
      </c>
      <c r="F45" s="59"/>
    </row>
    <row r="46" spans="1:6" ht="16.5" thickTop="1" thickBot="1">
      <c r="A46" s="46"/>
      <c r="B46" s="46"/>
      <c r="C46" s="46"/>
      <c r="D46" s="46"/>
    </row>
    <row r="47" spans="1:6" ht="15.75" thickTop="1">
      <c r="A47" s="47"/>
      <c r="B47" s="47"/>
      <c r="C47" s="47"/>
      <c r="D47" s="47"/>
    </row>
    <row r="48" spans="1:6">
      <c r="A48" s="46"/>
      <c r="B48" s="46"/>
      <c r="C48" s="46"/>
    </row>
    <row r="49" spans="1:5" s="2" customFormat="1" ht="15" customHeight="1">
      <c r="A49" s="34" t="s">
        <v>35</v>
      </c>
      <c r="B49" s="35" t="s">
        <v>36</v>
      </c>
      <c r="C49" s="35"/>
      <c r="D49" s="35"/>
      <c r="E49" s="33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5" spans="1:5">
      <c r="A55" s="35" t="s">
        <v>39</v>
      </c>
      <c r="B55" s="35"/>
      <c r="C55" s="35"/>
      <c r="D55" s="35"/>
    </row>
    <row r="56" spans="1:5">
      <c r="A56" s="36" t="s">
        <v>40</v>
      </c>
      <c r="B56" s="36"/>
      <c r="C56" s="36"/>
      <c r="D56" s="36"/>
    </row>
    <row r="62" spans="1:5">
      <c r="A62" s="60"/>
      <c r="B62" s="60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2022-04-29T15:58:36Z</cp:lastPrinted>
  <dcterms:created xsi:type="dcterms:W3CDTF">2022-04-29T15:53:34Z</dcterms:created>
  <dcterms:modified xsi:type="dcterms:W3CDTF">2022-04-29T16:00:50Z</dcterms:modified>
</cp:coreProperties>
</file>