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2/Pagina BVES/"/>
    </mc:Choice>
  </mc:AlternateContent>
  <xr:revisionPtr revIDLastSave="7" documentId="8_{E1380011-AFEE-4AE1-9ACB-C8457F2C8C40}" xr6:coauthVersionLast="47" xr6:coauthVersionMax="47" xr10:uidLastSave="{127D5146-2830-4732-A1AC-DAB27A802BB1}"/>
  <bookViews>
    <workbookView xWindow="-110" yWindow="-110" windowWidth="19420" windowHeight="10300" xr2:uid="{54FB2508-67CF-4594-A2F1-6AF93891CF6A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3" i="1" l="1"/>
  <c r="C92" i="1"/>
  <c r="C91" i="1"/>
  <c r="C90" i="1"/>
  <c r="C89" i="1"/>
  <c r="C88" i="1"/>
  <c r="C87" i="1"/>
  <c r="C86" i="1"/>
  <c r="C83" i="1"/>
  <c r="C79" i="1"/>
  <c r="C78" i="1"/>
  <c r="C77" i="1"/>
  <c r="C76" i="1"/>
  <c r="C72" i="1"/>
  <c r="C71" i="1"/>
  <c r="C70" i="1"/>
  <c r="C69" i="1"/>
  <c r="C68" i="1"/>
  <c r="C66" i="1"/>
  <c r="C65" i="1"/>
  <c r="C64" i="1"/>
  <c r="C60" i="1"/>
  <c r="C59" i="1"/>
  <c r="C58" i="1"/>
  <c r="C55" i="1"/>
  <c r="C43" i="1"/>
  <c r="C41" i="1"/>
  <c r="C38" i="1"/>
  <c r="C36" i="1"/>
  <c r="C31" i="1"/>
  <c r="C24" i="1"/>
  <c r="C21" i="1"/>
  <c r="C16" i="1"/>
  <c r="C6" i="1"/>
  <c r="C23" i="1" l="1"/>
  <c r="C57" i="1"/>
  <c r="C96" i="1" s="1"/>
  <c r="C85" i="1"/>
  <c r="C75" i="1"/>
  <c r="C35" i="1"/>
  <c r="C63" i="1"/>
  <c r="C81" i="1" s="1"/>
  <c r="C47" i="1" l="1"/>
  <c r="C97" i="1"/>
  <c r="C99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<sst xmlns="http://schemas.openxmlformats.org/spreadsheetml/2006/main" count="110" uniqueCount="92">
  <si>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</si>
  <si>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31 DE MARZO DE 2022</t>
  </si>
  <si>
    <t>(Cifras en US$)</t>
  </si>
  <si>
    <t>2022 MARZO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</si>
  <si>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</si>
  <si>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</si>
  <si>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</si>
  <si>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</si>
  <si>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</si>
  <si>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</si>
  <si>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</si>
  <si>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</si>
  <si>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</si>
  <si>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</si>
  <si>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</si>
  <si>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</si>
  <si>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</si>
  <si>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</si>
  <si>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</si>
  <si>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</si>
  <si>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</si>
  <si>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</si>
  <si>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</si>
  <si>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</si>
  <si>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</si>
  <si>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</si>
  <si>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</si>
  <si>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</si>
  <si>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</si>
  <si>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</si>
  <si>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</si>
  <si>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</si>
  <si>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</si>
  <si>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</si>
  <si>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</si>
  <si>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</si>
  <si>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</si>
  <si>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</si>
  <si>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</si>
  <si>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</si>
  <si>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</si>
  <si>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</si>
  <si>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</si>
  <si>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</si>
  <si>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2022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</si>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</sst>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com/Documents/Documentos/De%20trabajo/Estados%20Financieros%20CEDEVAL/2022/EF%20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1"/>
      <sheetName val="Gto Real 21"/>
      <sheetName val="Res Real 21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389462.14</v>
          </cell>
        </row>
        <row r="10">
          <cell r="O10">
            <v>4730</v>
          </cell>
        </row>
        <row r="11">
          <cell r="O11">
            <v>4500</v>
          </cell>
        </row>
        <row r="15">
          <cell r="O15">
            <v>35998.81</v>
          </cell>
        </row>
        <row r="16">
          <cell r="O16">
            <v>14714.49</v>
          </cell>
        </row>
        <row r="17">
          <cell r="O17">
            <v>11658.55</v>
          </cell>
        </row>
        <row r="19">
          <cell r="O19">
            <v>109978.77</v>
          </cell>
        </row>
        <row r="20">
          <cell r="O20">
            <v>15099.99</v>
          </cell>
        </row>
        <row r="21">
          <cell r="O21">
            <v>80949.990000000005</v>
          </cell>
        </row>
        <row r="22">
          <cell r="O22">
            <v>6737.5400000000009</v>
          </cell>
        </row>
        <row r="23">
          <cell r="O23">
            <v>938.03</v>
          </cell>
        </row>
        <row r="26">
          <cell r="O26">
            <v>2585.9899999999998</v>
          </cell>
        </row>
        <row r="27">
          <cell r="O27">
            <v>0</v>
          </cell>
        </row>
        <row r="28">
          <cell r="O28">
            <v>874.31999999999994</v>
          </cell>
        </row>
        <row r="29">
          <cell r="O29">
            <v>0</v>
          </cell>
        </row>
        <row r="33">
          <cell r="O33">
            <v>36438.660000000003</v>
          </cell>
        </row>
        <row r="36">
          <cell r="O36">
            <v>321.13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4380.1099999999997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139.22</v>
          </cell>
        </row>
        <row r="44">
          <cell r="O44">
            <v>118.78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223B-CDE3-4056-8068-47440789EABB}">
  <dimension ref="A1:D101"/>
  <sheetViews>
    <sheetView showGridLines="0" tabSelected="1" workbookViewId="0">
      <selection activeCell="E95" sqref="E95"/>
    </sheetView>
  </sheetViews>
  <sheetFormatPr baseColWidth="10" defaultColWidth="13.6328125" defaultRowHeight="14.25" customHeight="1" x14ac:dyDescent="0.35"/>
  <cols>
    <col min="1" max="1" width="5.54296875" style="3" customWidth="1"/>
    <col min="2" max="2" width="62" style="3" customWidth="1"/>
    <col min="3" max="3" width="20.6328125" style="17" bestFit="1" customWidth="1"/>
    <col min="4" max="16384" width="13.6328125" style="3"/>
  </cols>
  <sheetData>
    <row r="1" spans="1:3" ht="14.25" customHeight="1" x14ac:dyDescent="0.35">
      <c r="A1" s="1" t="s">
        <v>0</v>
      </c>
      <c r="B1" s="2"/>
      <c r="C1" s="2"/>
    </row>
    <row r="2" spans="1:3" ht="14.25" customHeight="1" x14ac:dyDescent="0.35">
      <c r="A2" s="4" t="s">
        <v>1</v>
      </c>
      <c r="B2" s="5"/>
      <c r="C2" s="5"/>
    </row>
    <row r="3" spans="1:3" ht="14.25" customHeight="1" x14ac:dyDescent="0.35">
      <c r="A3" s="4" t="s">
        <v>2</v>
      </c>
      <c r="B3" s="6"/>
      <c r="C3" s="6"/>
    </row>
    <row r="4" spans="1:3" ht="14.25" customHeight="1" thickBot="1" x14ac:dyDescent="0.4">
      <c r="A4" s="7"/>
      <c r="B4" s="8"/>
      <c r="C4" s="9" t="s">
        <v>3</v>
      </c>
    </row>
    <row r="5" spans="1:3" ht="14.25" customHeight="1" x14ac:dyDescent="0.35">
      <c r="A5" s="12" t="s">
        <v>4</v>
      </c>
      <c r="C5" s="13"/>
    </row>
    <row r="6" spans="1:3" ht="14.25" customHeight="1" x14ac:dyDescent="0.35">
      <c r="A6" s="12" t="s">
        <v>5</v>
      </c>
      <c r="C6" s="15">
        <f>SUM(C7:C15)</f>
        <v>2896985.2300000004</v>
      </c>
    </row>
    <row r="7" spans="1:3" ht="14.25" customHeight="1" x14ac:dyDescent="0.35">
      <c r="A7" s="12"/>
      <c r="B7" s="3" t="s">
        <v>6</v>
      </c>
      <c r="C7" s="16">
        <v>300</v>
      </c>
    </row>
    <row r="8" spans="1:3" ht="14.25" customHeight="1" x14ac:dyDescent="0.35">
      <c r="A8" s="12"/>
      <c r="B8" s="18" t="s">
        <v>7</v>
      </c>
      <c r="C8" s="17">
        <v>281787.98</v>
      </c>
    </row>
    <row r="9" spans="1:3" ht="14.25" customHeight="1" x14ac:dyDescent="0.35">
      <c r="A9" s="12"/>
      <c r="B9" s="4" t="s">
        <v>8</v>
      </c>
      <c r="C9" s="17">
        <v>58681.72</v>
      </c>
    </row>
    <row r="10" spans="1:3" ht="14.25" customHeight="1" x14ac:dyDescent="0.35">
      <c r="A10" s="12"/>
      <c r="B10" s="3" t="s">
        <v>9</v>
      </c>
      <c r="C10" s="17">
        <v>2270760.7999999998</v>
      </c>
    </row>
    <row r="11" spans="1:3" ht="14.25" customHeight="1" x14ac:dyDescent="0.35">
      <c r="A11" s="12"/>
      <c r="B11" s="18" t="s">
        <v>10</v>
      </c>
      <c r="C11" s="17">
        <v>164640.70000000001</v>
      </c>
    </row>
    <row r="12" spans="1:3" ht="14.25" customHeight="1" x14ac:dyDescent="0.35">
      <c r="A12" s="12"/>
      <c r="B12" s="18" t="s">
        <v>11</v>
      </c>
      <c r="C12" s="17">
        <v>1874.42</v>
      </c>
    </row>
    <row r="13" spans="1:3" ht="14.25" customHeight="1" x14ac:dyDescent="0.35">
      <c r="A13" s="12"/>
      <c r="B13" s="3" t="s">
        <v>12</v>
      </c>
      <c r="C13" s="17">
        <v>24964.240000000002</v>
      </c>
    </row>
    <row r="14" spans="1:3" ht="14.25" customHeight="1" x14ac:dyDescent="0.35">
      <c r="A14" s="12"/>
      <c r="B14" s="3" t="s">
        <v>13</v>
      </c>
      <c r="C14" s="16">
        <v>49231.74</v>
      </c>
    </row>
    <row r="15" spans="1:3" ht="14.25" customHeight="1" x14ac:dyDescent="0.35">
      <c r="A15" s="12"/>
      <c r="B15" s="3" t="s">
        <v>14</v>
      </c>
      <c r="C15" s="19">
        <v>44743.63</v>
      </c>
    </row>
    <row r="16" spans="1:3" ht="14.25" customHeight="1" x14ac:dyDescent="0.35">
      <c r="A16" s="20" t="s">
        <v>15</v>
      </c>
      <c r="C16" s="15">
        <f>SUM(C17:C20)</f>
        <v>20037.3</v>
      </c>
    </row>
    <row r="17" spans="1:4" ht="14.25" customHeight="1" x14ac:dyDescent="0.35">
      <c r="A17" s="12"/>
      <c r="B17" s="3" t="s">
        <v>16</v>
      </c>
      <c r="C17" s="16">
        <v>12493.19</v>
      </c>
    </row>
    <row r="18" spans="1:4" ht="14.25" customHeight="1" x14ac:dyDescent="0.35">
      <c r="A18" s="12"/>
      <c r="B18" s="3" t="s">
        <v>17</v>
      </c>
      <c r="C18" s="16">
        <v>0</v>
      </c>
    </row>
    <row r="19" spans="1:4" ht="14.25" customHeight="1" x14ac:dyDescent="0.35">
      <c r="A19" s="12"/>
      <c r="B19" s="3" t="s">
        <v>18</v>
      </c>
      <c r="C19" s="21">
        <v>0</v>
      </c>
    </row>
    <row r="20" spans="1:4" ht="13.5" customHeight="1" x14ac:dyDescent="0.35">
      <c r="A20" s="12"/>
      <c r="B20" s="3" t="s">
        <v>19</v>
      </c>
      <c r="C20" s="19">
        <v>7544.11</v>
      </c>
    </row>
    <row r="21" spans="1:4" ht="14.25" customHeight="1" thickBot="1" x14ac:dyDescent="0.4">
      <c r="A21" s="12"/>
      <c r="B21" s="12" t="s">
        <v>20</v>
      </c>
      <c r="C21" s="23">
        <f>C16+C6</f>
        <v>2917022.5300000003</v>
      </c>
    </row>
    <row r="22" spans="1:4" ht="14.25" customHeight="1" thickTop="1" x14ac:dyDescent="0.35">
      <c r="A22" s="12"/>
      <c r="C22" s="16"/>
    </row>
    <row r="23" spans="1:4" ht="14.25" customHeight="1" x14ac:dyDescent="0.35">
      <c r="A23" s="12" t="s">
        <v>21</v>
      </c>
      <c r="C23" s="15">
        <f>C24+C31</f>
        <v>288424.14</v>
      </c>
      <c r="D23" s="11"/>
    </row>
    <row r="24" spans="1:4" ht="14.25" customHeight="1" x14ac:dyDescent="0.35">
      <c r="A24" s="12" t="s">
        <v>22</v>
      </c>
      <c r="C24" s="24">
        <f>SUM(C25:C30)</f>
        <v>252385.53</v>
      </c>
      <c r="D24" s="11"/>
    </row>
    <row r="25" spans="1:4" ht="14.25" customHeight="1" x14ac:dyDescent="0.35">
      <c r="A25" s="12"/>
      <c r="B25" s="3" t="s">
        <v>23</v>
      </c>
      <c r="C25" s="21">
        <v>448.27</v>
      </c>
      <c r="D25" s="11"/>
    </row>
    <row r="26" spans="1:4" ht="14.25" customHeight="1" x14ac:dyDescent="0.35">
      <c r="A26" s="12"/>
      <c r="B26" s="18" t="s">
        <v>24</v>
      </c>
      <c r="C26" s="16">
        <v>23914.94</v>
      </c>
      <c r="D26" s="11"/>
    </row>
    <row r="27" spans="1:4" ht="14.25" customHeight="1" x14ac:dyDescent="0.35">
      <c r="A27" s="12"/>
      <c r="B27" s="3" t="s">
        <v>25</v>
      </c>
      <c r="C27" s="17">
        <v>27304.83</v>
      </c>
      <c r="D27" s="11"/>
    </row>
    <row r="28" spans="1:4" ht="14.25" customHeight="1" x14ac:dyDescent="0.35">
      <c r="A28" s="12"/>
      <c r="B28" s="3" t="s">
        <v>26</v>
      </c>
      <c r="C28" s="16">
        <v>26607.49</v>
      </c>
      <c r="D28" s="11"/>
    </row>
    <row r="29" spans="1:4" ht="14.25" customHeight="1" x14ac:dyDescent="0.35">
      <c r="A29" s="12"/>
      <c r="B29" s="3" t="s">
        <v>27</v>
      </c>
      <c r="C29" s="16">
        <v>174110</v>
      </c>
      <c r="D29" s="11"/>
    </row>
    <row r="30" spans="1:4" ht="14.25" hidden="1" customHeight="1" x14ac:dyDescent="0.35">
      <c r="A30" s="12"/>
      <c r="B30" s="3" t="s">
        <v>28</v>
      </c>
      <c r="C30" s="14">
        <v>0</v>
      </c>
      <c r="D30" s="11"/>
    </row>
    <row r="31" spans="1:4" ht="14.25" customHeight="1" x14ac:dyDescent="0.35">
      <c r="A31" s="12" t="s">
        <v>29</v>
      </c>
      <c r="C31" s="25">
        <f>SUM(C32:C33)</f>
        <v>36038.61</v>
      </c>
      <c r="D31" s="11"/>
    </row>
    <row r="32" spans="1:4" ht="14.25" customHeight="1" x14ac:dyDescent="0.35">
      <c r="A32" s="12"/>
      <c r="B32" s="3" t="s">
        <v>30</v>
      </c>
      <c r="C32" s="16">
        <v>0</v>
      </c>
      <c r="D32" s="11"/>
    </row>
    <row r="33" spans="1:4" ht="14.25" customHeight="1" x14ac:dyDescent="0.35">
      <c r="A33" s="12"/>
      <c r="B33" s="18" t="s">
        <v>31</v>
      </c>
      <c r="C33" s="22">
        <v>36038.61</v>
      </c>
      <c r="D33" s="11"/>
    </row>
    <row r="34" spans="1:4" ht="14.25" customHeight="1" x14ac:dyDescent="0.35">
      <c r="A34" s="12"/>
      <c r="C34" s="16"/>
      <c r="D34" s="11"/>
    </row>
    <row r="35" spans="1:4" ht="14.25" customHeight="1" x14ac:dyDescent="0.35">
      <c r="A35" s="12" t="s">
        <v>32</v>
      </c>
      <c r="C35" s="15">
        <f>C36+C38+C43+C41</f>
        <v>2628598.39</v>
      </c>
      <c r="D35" s="11"/>
    </row>
    <row r="36" spans="1:4" ht="14.25" customHeight="1" x14ac:dyDescent="0.35">
      <c r="A36" s="12" t="s">
        <v>33</v>
      </c>
      <c r="C36" s="15">
        <f>SUM(C37:C37)</f>
        <v>2000000</v>
      </c>
    </row>
    <row r="37" spans="1:4" ht="14.25" customHeight="1" x14ac:dyDescent="0.35">
      <c r="A37" s="12"/>
      <c r="B37" s="3" t="s">
        <v>34</v>
      </c>
      <c r="C37" s="16">
        <v>2000000</v>
      </c>
    </row>
    <row r="38" spans="1:4" ht="14.25" customHeight="1" x14ac:dyDescent="0.35">
      <c r="A38" s="12" t="s">
        <v>35</v>
      </c>
      <c r="C38" s="15">
        <f>SUM(C39:C40)</f>
        <v>417777.91999999998</v>
      </c>
    </row>
    <row r="39" spans="1:4" ht="14.25" customHeight="1" x14ac:dyDescent="0.35">
      <c r="A39" s="12"/>
      <c r="B39" s="3" t="s">
        <v>36</v>
      </c>
      <c r="C39" s="21">
        <v>296627.55</v>
      </c>
    </row>
    <row r="40" spans="1:4" ht="14.25" customHeight="1" x14ac:dyDescent="0.35">
      <c r="A40" s="12"/>
      <c r="B40" s="3" t="s">
        <v>37</v>
      </c>
      <c r="C40" s="21">
        <v>121150.37</v>
      </c>
    </row>
    <row r="41" spans="1:4" ht="14.25" customHeight="1" x14ac:dyDescent="0.35">
      <c r="A41" s="12" t="s">
        <v>38</v>
      </c>
      <c r="C41" s="15">
        <f>SUM(C42:C42)</f>
        <v>-24054.11</v>
      </c>
    </row>
    <row r="42" spans="1:4" ht="14.25" customHeight="1" x14ac:dyDescent="0.35">
      <c r="A42" s="12"/>
      <c r="B42" s="3" t="s">
        <v>39</v>
      </c>
      <c r="C42" s="21">
        <v>-24054.11</v>
      </c>
    </row>
    <row r="43" spans="1:4" ht="14.25" customHeight="1" x14ac:dyDescent="0.35">
      <c r="A43" s="12" t="s">
        <v>40</v>
      </c>
      <c r="C43" s="15">
        <f>+C45+C44</f>
        <v>234874.58</v>
      </c>
    </row>
    <row r="44" spans="1:4" ht="14.25" customHeight="1" x14ac:dyDescent="0.35">
      <c r="A44" s="12"/>
      <c r="B44" s="18" t="s">
        <v>41</v>
      </c>
      <c r="C44" s="16">
        <v>83961.06</v>
      </c>
    </row>
    <row r="45" spans="1:4" ht="14.25" customHeight="1" x14ac:dyDescent="0.35">
      <c r="A45" s="12"/>
      <c r="B45" s="3" t="s">
        <v>42</v>
      </c>
      <c r="C45" s="22">
        <v>150913.51999999999</v>
      </c>
    </row>
    <row r="46" spans="1:4" ht="14.25" customHeight="1" x14ac:dyDescent="0.35">
      <c r="A46" s="12"/>
      <c r="C46" s="16"/>
    </row>
    <row r="47" spans="1:4" ht="14.25" customHeight="1" thickBot="1" x14ac:dyDescent="0.4">
      <c r="A47" s="12"/>
      <c r="B47" s="12" t="s">
        <v>43</v>
      </c>
      <c r="C47" s="23">
        <f>C35+C23</f>
        <v>2917022.5300000003</v>
      </c>
    </row>
    <row r="48" spans="1:4" ht="14.25" customHeight="1" thickTop="1" x14ac:dyDescent="0.35">
      <c r="A48" s="12"/>
      <c r="B48" s="12"/>
      <c r="C48" s="24"/>
    </row>
    <row r="49" spans="1:3" ht="14.25" customHeight="1" x14ac:dyDescent="0.35">
      <c r="A49" s="12"/>
      <c r="B49" s="12"/>
      <c r="C49" s="24"/>
    </row>
    <row r="50" spans="1:3" ht="15.5" x14ac:dyDescent="0.35">
      <c r="A50" s="12"/>
      <c r="C50" s="16"/>
    </row>
    <row r="51" spans="1:3" ht="15.5" x14ac:dyDescent="0.35"/>
    <row r="52" spans="1:3" ht="14.25" customHeight="1" x14ac:dyDescent="0.35">
      <c r="A52" s="1" t="s">
        <v>0</v>
      </c>
      <c r="B52" s="2"/>
      <c r="C52" s="2"/>
    </row>
    <row r="53" spans="1:3" ht="14.25" customHeight="1" x14ac:dyDescent="0.35">
      <c r="A53" s="4" t="s">
        <v>44</v>
      </c>
      <c r="B53" s="5"/>
      <c r="C53" s="5"/>
    </row>
    <row r="54" spans="1:3" ht="14.25" customHeight="1" x14ac:dyDescent="0.35">
      <c r="A54" s="6"/>
      <c r="B54" s="26" t="s">
        <v>2</v>
      </c>
      <c r="C54" s="26"/>
    </row>
    <row r="55" spans="1:3" ht="14.25" customHeight="1" thickBot="1" x14ac:dyDescent="0.4">
      <c r="A55" s="7"/>
      <c r="B55" s="8"/>
      <c r="C55" s="10" t="str">
        <f>C4</f>
        <v>2022 MARZO</v>
      </c>
    </row>
    <row r="57" spans="1:3" ht="14.25" customHeight="1" x14ac:dyDescent="0.35">
      <c r="A57" s="1" t="s">
        <v>45</v>
      </c>
      <c r="B57" s="1" t="s">
        <v>46</v>
      </c>
      <c r="C57" s="27">
        <f>SUM(C58:C60)</f>
        <v>398692.14</v>
      </c>
    </row>
    <row r="58" spans="1:3" ht="14.25" customHeight="1" x14ac:dyDescent="0.35">
      <c r="A58" s="4" t="s">
        <v>47</v>
      </c>
      <c r="B58" s="18" t="s">
        <v>48</v>
      </c>
      <c r="C58" s="17">
        <f>'[1]R Msual'!O9</f>
        <v>389462.14</v>
      </c>
    </row>
    <row r="59" spans="1:3" ht="14.25" customHeight="1" x14ac:dyDescent="0.35">
      <c r="A59" s="4" t="s">
        <v>49</v>
      </c>
      <c r="B59" s="4" t="s">
        <v>50</v>
      </c>
      <c r="C59" s="17">
        <f>'[1]R Msual'!O10</f>
        <v>4730</v>
      </c>
    </row>
    <row r="60" spans="1:3" ht="14.25" customHeight="1" x14ac:dyDescent="0.35">
      <c r="A60" s="4" t="s">
        <v>51</v>
      </c>
      <c r="B60" s="4" t="s">
        <v>52</v>
      </c>
      <c r="C60" s="17">
        <f>'[1]R Msual'!O11</f>
        <v>4500</v>
      </c>
    </row>
    <row r="61" spans="1:3" ht="14.25" customHeight="1" x14ac:dyDescent="0.35">
      <c r="A61" s="18" t="s">
        <v>53</v>
      </c>
      <c r="B61" s="4" t="s">
        <v>54</v>
      </c>
      <c r="C61" s="17">
        <v>0</v>
      </c>
    </row>
    <row r="63" spans="1:3" ht="14.25" customHeight="1" x14ac:dyDescent="0.35">
      <c r="A63" s="1" t="s">
        <v>45</v>
      </c>
      <c r="B63" s="1" t="s">
        <v>55</v>
      </c>
      <c r="C63" s="27">
        <f>SUM(C64:C72)</f>
        <v>276076.17</v>
      </c>
    </row>
    <row r="64" spans="1:3" ht="14.25" customHeight="1" x14ac:dyDescent="0.35">
      <c r="A64" s="4" t="s">
        <v>47</v>
      </c>
      <c r="B64" s="4" t="s">
        <v>56</v>
      </c>
      <c r="C64" s="17">
        <f>'[1]R Msual'!O15</f>
        <v>35998.81</v>
      </c>
    </row>
    <row r="65" spans="1:3" ht="14.25" customHeight="1" x14ac:dyDescent="0.35">
      <c r="A65" s="4" t="s">
        <v>49</v>
      </c>
      <c r="B65" s="4" t="s">
        <v>57</v>
      </c>
      <c r="C65" s="17">
        <f>'[1]R Msual'!O16</f>
        <v>14714.49</v>
      </c>
    </row>
    <row r="66" spans="1:3" ht="14.25" customHeight="1" x14ac:dyDescent="0.35">
      <c r="A66" s="4" t="s">
        <v>51</v>
      </c>
      <c r="B66" s="4" t="s">
        <v>58</v>
      </c>
      <c r="C66" s="17">
        <f>'[1]R Msual'!O17</f>
        <v>11658.55</v>
      </c>
    </row>
    <row r="67" spans="1:3" ht="14.25" customHeight="1" x14ac:dyDescent="0.35">
      <c r="A67" s="4" t="s">
        <v>53</v>
      </c>
      <c r="B67" s="4" t="s">
        <v>59</v>
      </c>
      <c r="C67" s="17">
        <v>0</v>
      </c>
    </row>
    <row r="68" spans="1:3" ht="14.25" customHeight="1" x14ac:dyDescent="0.35">
      <c r="A68" s="4" t="s">
        <v>60</v>
      </c>
      <c r="B68" s="4" t="s">
        <v>61</v>
      </c>
      <c r="C68" s="17">
        <f>'[1]R Msual'!O19</f>
        <v>109978.77</v>
      </c>
    </row>
    <row r="69" spans="1:3" ht="14.25" customHeight="1" x14ac:dyDescent="0.35">
      <c r="A69" s="4" t="s">
        <v>62</v>
      </c>
      <c r="B69" s="4" t="s">
        <v>63</v>
      </c>
      <c r="C69" s="17">
        <f>'[1]R Msual'!O20</f>
        <v>15099.99</v>
      </c>
    </row>
    <row r="70" spans="1:3" ht="14.25" customHeight="1" x14ac:dyDescent="0.35">
      <c r="A70" s="4" t="s">
        <v>64</v>
      </c>
      <c r="B70" s="4" t="s">
        <v>65</v>
      </c>
      <c r="C70" s="17">
        <f>'[1]R Msual'!O21</f>
        <v>80949.990000000005</v>
      </c>
    </row>
    <row r="71" spans="1:3" ht="14.25" customHeight="1" x14ac:dyDescent="0.35">
      <c r="A71" s="4" t="s">
        <v>66</v>
      </c>
      <c r="B71" s="4" t="s">
        <v>67</v>
      </c>
      <c r="C71" s="17">
        <f>'[1]R Msual'!O22</f>
        <v>6737.5400000000009</v>
      </c>
    </row>
    <row r="72" spans="1:3" ht="14.25" customHeight="1" x14ac:dyDescent="0.35">
      <c r="A72" s="4" t="s">
        <v>68</v>
      </c>
      <c r="B72" s="4" t="s">
        <v>69</v>
      </c>
      <c r="C72" s="17">
        <f>'[1]R Msual'!O23</f>
        <v>938.03</v>
      </c>
    </row>
    <row r="73" spans="1:3" ht="14.25" customHeight="1" x14ac:dyDescent="0.35">
      <c r="A73" s="4"/>
      <c r="B73" s="4"/>
    </row>
    <row r="74" spans="1:3" ht="14.25" customHeight="1" x14ac:dyDescent="0.35">
      <c r="A74" s="4"/>
      <c r="B74" s="4"/>
    </row>
    <row r="75" spans="1:3" ht="14.25" customHeight="1" x14ac:dyDescent="0.35">
      <c r="A75" s="1" t="s">
        <v>45</v>
      </c>
      <c r="B75" s="1" t="s">
        <v>70</v>
      </c>
      <c r="C75" s="27">
        <f>SUM(C76:C79)</f>
        <v>3460.3099999999995</v>
      </c>
    </row>
    <row r="76" spans="1:3" ht="14.25" customHeight="1" x14ac:dyDescent="0.35">
      <c r="A76" s="4" t="s">
        <v>47</v>
      </c>
      <c r="B76" s="18" t="s">
        <v>71</v>
      </c>
      <c r="C76" s="17">
        <f>'[1]R Msual'!O26</f>
        <v>2585.9899999999998</v>
      </c>
    </row>
    <row r="77" spans="1:3" ht="14.25" customHeight="1" x14ac:dyDescent="0.35">
      <c r="A77" s="4" t="s">
        <v>49</v>
      </c>
      <c r="B77" s="4" t="s">
        <v>72</v>
      </c>
      <c r="C77" s="17">
        <f>'[1]R Msual'!O27</f>
        <v>0</v>
      </c>
    </row>
    <row r="78" spans="1:3" ht="14.25" customHeight="1" x14ac:dyDescent="0.35">
      <c r="A78" s="4" t="s">
        <v>51</v>
      </c>
      <c r="B78" s="4" t="s">
        <v>73</v>
      </c>
      <c r="C78" s="17">
        <f>'[1]R Msual'!O28</f>
        <v>874.31999999999994</v>
      </c>
    </row>
    <row r="79" spans="1:3" ht="14.25" customHeight="1" x14ac:dyDescent="0.35">
      <c r="A79" s="4"/>
      <c r="B79" s="4"/>
      <c r="C79" s="17">
        <f>'[1]R Msual'!O29</f>
        <v>0</v>
      </c>
    </row>
    <row r="80" spans="1:3" ht="14.25" customHeight="1" x14ac:dyDescent="0.35">
      <c r="A80" s="4"/>
      <c r="B80" s="4"/>
    </row>
    <row r="81" spans="1:3" ht="14.25" customHeight="1" thickBot="1" x14ac:dyDescent="0.4">
      <c r="A81" s="4"/>
      <c r="B81" s="1" t="s">
        <v>74</v>
      </c>
      <c r="C81" s="28">
        <f>C57-C63-C75</f>
        <v>119155.66000000003</v>
      </c>
    </row>
    <row r="82" spans="1:3" ht="14.25" customHeight="1" thickTop="1" x14ac:dyDescent="0.35">
      <c r="A82" s="4"/>
      <c r="B82" s="1"/>
    </row>
    <row r="83" spans="1:3" ht="14.25" customHeight="1" x14ac:dyDescent="0.35">
      <c r="A83" s="4" t="s">
        <v>75</v>
      </c>
      <c r="B83" s="1" t="s">
        <v>76</v>
      </c>
      <c r="C83" s="27">
        <f>'[1]R Msual'!O33</f>
        <v>36438.660000000003</v>
      </c>
    </row>
    <row r="84" spans="1:3" ht="14.25" customHeight="1" x14ac:dyDescent="0.35">
      <c r="A84" s="4"/>
      <c r="B84" s="4"/>
    </row>
    <row r="85" spans="1:3" ht="14.25" customHeight="1" x14ac:dyDescent="0.35">
      <c r="A85" s="4" t="s">
        <v>75</v>
      </c>
      <c r="B85" s="1" t="s">
        <v>77</v>
      </c>
      <c r="C85" s="27">
        <f>SUM(C86:C91)</f>
        <v>4701.24</v>
      </c>
    </row>
    <row r="86" spans="1:3" ht="14.25" customHeight="1" x14ac:dyDescent="0.35">
      <c r="A86" s="4" t="s">
        <v>47</v>
      </c>
      <c r="B86" s="4" t="s">
        <v>78</v>
      </c>
      <c r="C86" s="17">
        <f>'[1]R Msual'!O36</f>
        <v>321.13</v>
      </c>
    </row>
    <row r="87" spans="1:3" ht="14.25" customHeight="1" x14ac:dyDescent="0.35">
      <c r="A87" s="4" t="s">
        <v>49</v>
      </c>
      <c r="B87" s="4" t="s">
        <v>79</v>
      </c>
      <c r="C87" s="17">
        <f>'[1]R Msual'!O37</f>
        <v>0</v>
      </c>
    </row>
    <row r="88" spans="1:3" ht="14.25" customHeight="1" x14ac:dyDescent="0.35">
      <c r="A88" s="4" t="s">
        <v>51</v>
      </c>
      <c r="B88" s="4" t="s">
        <v>80</v>
      </c>
      <c r="C88" s="17">
        <f>'[1]R Msual'!O38</f>
        <v>0</v>
      </c>
    </row>
    <row r="89" spans="1:3" ht="14.25" customHeight="1" x14ac:dyDescent="0.35">
      <c r="A89" s="4" t="s">
        <v>53</v>
      </c>
      <c r="B89" s="4" t="s">
        <v>81</v>
      </c>
      <c r="C89" s="17">
        <f>'[1]R Msual'!O39</f>
        <v>4380.1099999999997</v>
      </c>
    </row>
    <row r="90" spans="1:3" ht="14.25" customHeight="1" x14ac:dyDescent="0.35">
      <c r="A90" s="4" t="s">
        <v>60</v>
      </c>
      <c r="B90" s="4" t="s">
        <v>82</v>
      </c>
      <c r="C90" s="17">
        <f>'[1]R Msual'!O40</f>
        <v>0</v>
      </c>
    </row>
    <row r="91" spans="1:3" s="12" customFormat="1" ht="14.25" customHeight="1" x14ac:dyDescent="0.35">
      <c r="A91" s="4" t="s">
        <v>62</v>
      </c>
      <c r="B91" s="4" t="s">
        <v>83</v>
      </c>
      <c r="C91" s="17">
        <f>'[1]R Msual'!O41</f>
        <v>0</v>
      </c>
    </row>
    <row r="92" spans="1:3" s="12" customFormat="1" ht="14.25" customHeight="1" x14ac:dyDescent="0.35">
      <c r="A92" s="1" t="s">
        <v>84</v>
      </c>
      <c r="B92" s="1" t="s">
        <v>85</v>
      </c>
      <c r="C92" s="27">
        <f>'[1]R Msual'!O43</f>
        <v>139.22</v>
      </c>
    </row>
    <row r="93" spans="1:3" s="12" customFormat="1" ht="14.25" customHeight="1" x14ac:dyDescent="0.35">
      <c r="A93" s="1" t="s">
        <v>86</v>
      </c>
      <c r="B93" s="1" t="s">
        <v>87</v>
      </c>
      <c r="C93" s="17">
        <f>'[1]R Msual'!O44</f>
        <v>118.78</v>
      </c>
    </row>
    <row r="94" spans="1:3" ht="14.25" customHeight="1" x14ac:dyDescent="0.35">
      <c r="A94" s="1"/>
      <c r="B94" s="1" t="s">
        <v>88</v>
      </c>
      <c r="C94" s="27">
        <v>0</v>
      </c>
    </row>
    <row r="95" spans="1:3" ht="14.25" customHeight="1" x14ac:dyDescent="0.35">
      <c r="A95" s="4"/>
      <c r="B95" s="4"/>
    </row>
    <row r="96" spans="1:3" ht="14.25" customHeight="1" x14ac:dyDescent="0.35">
      <c r="A96" s="4"/>
      <c r="B96" s="20" t="s">
        <v>89</v>
      </c>
      <c r="C96" s="29">
        <f>C57+C83+C92</f>
        <v>435270.02</v>
      </c>
    </row>
    <row r="97" spans="1:3" ht="14.25" customHeight="1" x14ac:dyDescent="0.35">
      <c r="A97" s="4"/>
      <c r="B97" s="20" t="s">
        <v>90</v>
      </c>
      <c r="C97" s="29">
        <f>C63+C75+C85+C93+C94</f>
        <v>284356.5</v>
      </c>
    </row>
    <row r="98" spans="1:3" ht="14.25" customHeight="1" x14ac:dyDescent="0.35">
      <c r="A98" s="1"/>
      <c r="B98" s="1"/>
    </row>
    <row r="99" spans="1:3" ht="14.25" customHeight="1" thickBot="1" x14ac:dyDescent="0.4">
      <c r="A99" s="4"/>
      <c r="B99" s="20" t="s">
        <v>91</v>
      </c>
      <c r="C99" s="30">
        <f>C96-C97</f>
        <v>150913.52000000002</v>
      </c>
    </row>
    <row r="100" spans="1:3" ht="14.25" customHeight="1" thickTop="1" x14ac:dyDescent="0.35">
      <c r="B100" s="31"/>
    </row>
    <row r="101" spans="1:3" ht="13.5" customHeight="1" x14ac:dyDescent="0.35">
      <c r="B101" s="20"/>
    </row>
  </sheetData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2022-04-25T21:59:53Z</cp:lastPrinted>
  <dcterms:created xsi:type="dcterms:W3CDTF">2022-04-25T21:57:55Z</dcterms:created>
  <dcterms:modified xsi:type="dcterms:W3CDTF">2022-04-25T22:00:16Z</dcterms:modified>
</cp:coreProperties>
</file>