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1B491875-436E-41A5-98E5-11537CAE83C3}" xr6:coauthVersionLast="47" xr6:coauthVersionMax="47" xr10:uidLastSave="{00000000-0000-0000-0000-000000000000}"/>
  <bookViews>
    <workbookView xWindow="-110" yWindow="-110" windowWidth="19420" windowHeight="10420" activeTab="1" xr2:uid="{3C15C73D-E8DB-4E64-B21B-906E1FB0649C}"/>
  </bookViews>
  <sheets>
    <sheet name="ER" sheetId="1" r:id="rId1"/>
    <sheet name="B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C40" i="2"/>
  <c r="D33" i="2"/>
  <c r="C33" i="2"/>
  <c r="D29" i="2"/>
  <c r="D34" i="2" s="1"/>
  <c r="D42" i="2" s="1"/>
  <c r="C29" i="2"/>
  <c r="C34" i="2" s="1"/>
  <c r="D21" i="2"/>
  <c r="C21" i="2"/>
  <c r="D14" i="2"/>
  <c r="D22" i="2" s="1"/>
  <c r="C14" i="2"/>
  <c r="D36" i="1"/>
  <c r="C36" i="1"/>
  <c r="D29" i="1"/>
  <c r="C29" i="1"/>
  <c r="D24" i="1"/>
  <c r="C24" i="1"/>
  <c r="D16" i="1"/>
  <c r="C16" i="1"/>
  <c r="D10" i="1"/>
  <c r="D38" i="1" s="1"/>
  <c r="D41" i="1" s="1"/>
  <c r="D43" i="1" s="1"/>
  <c r="D45" i="1" s="1"/>
  <c r="C10" i="1"/>
  <c r="C38" i="1" s="1"/>
  <c r="C41" i="1" s="1"/>
  <c r="C43" i="1" s="1"/>
  <c r="C45" i="1" s="1"/>
  <c r="C22" i="2" l="1"/>
  <c r="C41" i="2"/>
  <c r="C18" i="1"/>
  <c r="D18" i="1"/>
  <c r="C42" i="2" l="1"/>
</calcChain>
</file>

<file path=xl/sharedStrings.xml><?xml version="1.0" encoding="utf-8"?>
<sst xmlns="http://schemas.openxmlformats.org/spreadsheetml/2006/main" count="77" uniqueCount="66">
  <si>
    <t>ADMINISTRADORA DE FONDOS DE PENSIONES CRECER. S.A</t>
  </si>
  <si>
    <t>ESTADO DE RESULTADOS DEL 1 DE ENERO AL 31 DE MARZO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</si>
  <si>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</si>
  <si>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</si>
  <si>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</si>
  <si>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</si>
  <si>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</si>
  <si>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</si>
  <si>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</si>
  <si>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</si>
  <si>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</si>
  <si>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</si>
  <si>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</si>
  <si>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</si>
  <si>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</si>
  <si>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</si>
  <si>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</si>
  <si>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</si>
  <si>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</si>
  <si>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</si>
  <si>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</si>
  <si>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</si>
  <si>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</si>
  <si>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</si>
  <si>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</si>
  <si>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</si>
  <si>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</si>
  <si>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</si>
  <si>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</si>
  <si>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</si>
  <si>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</si>
  <si>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</si>
  <si>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</si>
  <si>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31 DE MARZO DE 2022 Y 31 DE DICIEMBRE DE 2021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</si>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</sst>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4" fillId="4" borderId="8" xfId="0" applyNumberFormat="1" applyFont="1" applyFill="1" applyBorder="1" applyAlignment="1">
      <alignment horizontal="left"/>
    </xf>
    <xf numFmtId="37" fontId="4" fillId="4" borderId="6" xfId="0" applyNumberFormat="1" applyFont="1" applyFill="1" applyBorder="1" applyAlignment="1">
      <alignment horizontal="right"/>
    </xf>
    <xf numFmtId="37" fontId="4" fillId="4" borderId="7" xfId="0" applyNumberFormat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49" fontId="4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left"/>
    </xf>
    <xf numFmtId="38" fontId="5" fillId="3" borderId="0" xfId="0" applyNumberFormat="1" applyFont="1" applyFill="1" applyAlignment="1">
      <alignment horizontal="right"/>
    </xf>
    <xf numFmtId="49" fontId="3" fillId="3" borderId="0" xfId="0" applyNumberFormat="1" applyFont="1" applyFill="1"/>
    <xf numFmtId="38" fontId="3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3" fillId="0" borderId="0" xfId="0" applyNumberFormat="1" applyFont="1"/>
    <xf numFmtId="38" fontId="3" fillId="0" borderId="0" xfId="0" applyNumberFormat="1" applyFont="1"/>
    <xf numFmtId="0" fontId="3" fillId="0" borderId="0" xfId="0" applyFont="1"/>
    <xf numFmtId="49" fontId="5" fillId="3" borderId="12" xfId="0" applyNumberFormat="1" applyFont="1" applyFill="1" applyBorder="1"/>
    <xf numFmtId="0" fontId="5" fillId="3" borderId="12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3" fontId="3" fillId="3" borderId="0" xfId="1" applyFont="1" applyFill="1"/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164" fontId="3" fillId="3" borderId="0" xfId="1" applyNumberFormat="1" applyFont="1" applyFill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3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3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3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3" xfId="2" applyNumberFormat="1" applyFont="1" applyFill="1" applyBorder="1"/>
    <xf numFmtId="37" fontId="5" fillId="3" borderId="14" xfId="0" applyNumberFormat="1" applyFont="1" applyFill="1" applyBorder="1"/>
    <xf numFmtId="37" fontId="5" fillId="3" borderId="15" xfId="0" applyNumberFormat="1" applyFont="1" applyFill="1" applyBorder="1"/>
    <xf numFmtId="38" fontId="5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38" fontId="4" fillId="3" borderId="16" xfId="0" applyNumberFormat="1" applyFont="1" applyFill="1" applyBorder="1"/>
    <xf numFmtId="38" fontId="5" fillId="3" borderId="17" xfId="0" applyNumberFormat="1" applyFont="1" applyFill="1" applyBorder="1"/>
  </cellXfs>
  <cellStyles count="5">
    <cellStyle name="Millares" xfId="1" builtinId="3"/>
    <cellStyle name="Millares 2" xfId="4" xr:uid="{CD5A75CA-6430-4B05-B2C7-BE22499EBD2A}"/>
    <cellStyle name="Normal" xfId="0" builtinId="0"/>
    <cellStyle name="Porcentaje 2" xfId="3" xr:uid="{DC0DF780-7B62-4FEC-B590-22A4AB0468EE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2108200</xdr:colOff>
      <xdr:row>0</xdr:row>
      <xdr:rowOff>66674</xdr:rowOff>
    </xdr:from>
    <xdr:to>
      <xdr:col>1</xdr:col>
      <xdr:colOff>4537075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3D6F08B7-F145-4A40-BE50-99ECAEA074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666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1250950</xdr:colOff>
      <xdr:row>0</xdr:row>
      <xdr:rowOff>38100</xdr:rowOff>
    </xdr:from>
    <xdr:to>
      <xdr:col>1</xdr:col>
      <xdr:colOff>3684931</xdr:colOff>
      <xdr:row>0</xdr:row>
      <xdr:rowOff>616293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8BCBA2E-0DEB-4A70-BEC8-F079234B2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38100"/>
          <a:ext cx="2433981" cy="578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fpcrecersv.sharepoint.com/Users/cgalindo/AppData/Local/Microsoft/Windows/INetCache/Content.Outlook/ES83SZIO/Estado%20de%20Resultados%20al%2031%20de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3">
          <cell r="F43">
            <v>3413633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8D5F-FA16-4B2E-9FBD-A8EBCC28E854}">
  <dimension ref="A1:XFC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73.08984375" style="34" customWidth="1"/>
    <col min="3" max="4" width="15.1796875" style="35" customWidth="1"/>
    <col min="5" max="7" width="11.453125" style="2" customWidth="1"/>
    <col min="8" max="16383" width="11.453125" style="2"/>
    <col min="16384" max="16384" width="12.90625" style="2" hidden="1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2022</v>
      </c>
      <c r="D6" s="9">
        <v>2021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17406148</v>
      </c>
      <c r="D9" s="17">
        <v>16268663</v>
      </c>
    </row>
    <row r="10" spans="1:4" ht="13" x14ac:dyDescent="0.3">
      <c r="A10" s="5"/>
      <c r="B10" s="13" t="s">
        <v>6</v>
      </c>
      <c r="C10" s="18">
        <f>SUM(C9)</f>
        <v>17406148</v>
      </c>
      <c r="D10" s="19">
        <f>SUM(D9)</f>
        <v>16268663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8865840</v>
      </c>
      <c r="D13" s="17">
        <v>8293519</v>
      </c>
    </row>
    <row r="14" spans="1:4" ht="12.5" x14ac:dyDescent="0.25">
      <c r="A14" s="5"/>
      <c r="B14" s="10" t="s">
        <v>9</v>
      </c>
      <c r="C14" s="16">
        <v>324057</v>
      </c>
      <c r="D14" s="17">
        <v>319266</v>
      </c>
    </row>
    <row r="15" spans="1:4" ht="12.5" x14ac:dyDescent="0.25">
      <c r="A15" s="5"/>
      <c r="B15" s="10" t="s">
        <v>10</v>
      </c>
      <c r="C15" s="16">
        <v>415149</v>
      </c>
      <c r="D15" s="17">
        <v>403244</v>
      </c>
    </row>
    <row r="16" spans="1:4" ht="13" x14ac:dyDescent="0.3">
      <c r="A16" s="5"/>
      <c r="B16" s="13" t="s">
        <v>6</v>
      </c>
      <c r="C16" s="18">
        <f>SUM(C13:C15)</f>
        <v>9605046</v>
      </c>
      <c r="D16" s="19">
        <f>SUM(D13:D15)</f>
        <v>9016029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7801102</v>
      </c>
      <c r="D18" s="22">
        <f>D10-D16</f>
        <v>7252634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3299680</v>
      </c>
      <c r="D21" s="17">
        <v>3257349</v>
      </c>
    </row>
    <row r="22" spans="1:4" ht="12.5" x14ac:dyDescent="0.25">
      <c r="A22" s="5"/>
      <c r="B22" s="10" t="s">
        <v>14</v>
      </c>
      <c r="C22" s="16">
        <v>410792</v>
      </c>
      <c r="D22" s="17">
        <v>424526</v>
      </c>
    </row>
    <row r="23" spans="1:4" ht="12.5" x14ac:dyDescent="0.25">
      <c r="A23" s="5"/>
      <c r="B23" s="10" t="s">
        <v>15</v>
      </c>
      <c r="C23" s="16">
        <v>906</v>
      </c>
      <c r="D23" s="17">
        <v>3968</v>
      </c>
    </row>
    <row r="24" spans="1:4" ht="13" x14ac:dyDescent="0.3">
      <c r="A24" s="5"/>
      <c r="B24" s="13" t="s">
        <v>6</v>
      </c>
      <c r="C24" s="18">
        <f>SUM(C21:C23)</f>
        <v>3711378</v>
      </c>
      <c r="D24" s="19">
        <f>SUM(D21:D23)</f>
        <v>3685843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218</v>
      </c>
      <c r="D27" s="17">
        <v>227</v>
      </c>
    </row>
    <row r="28" spans="1:4" ht="12.5" x14ac:dyDescent="0.25">
      <c r="A28" s="5"/>
      <c r="B28" s="10" t="s">
        <v>18</v>
      </c>
      <c r="C28" s="16">
        <v>-238183</v>
      </c>
      <c r="D28" s="17">
        <v>-234718</v>
      </c>
    </row>
    <row r="29" spans="1:4" ht="13" x14ac:dyDescent="0.3">
      <c r="A29" s="5"/>
      <c r="B29" s="13" t="s">
        <v>6</v>
      </c>
      <c r="C29" s="18">
        <f>SUM(C27:C28)</f>
        <v>-237965</v>
      </c>
      <c r="D29" s="19">
        <f>SUM(D27:D28)</f>
        <v>-234491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3347</v>
      </c>
      <c r="D32" s="17">
        <v>3017</v>
      </c>
    </row>
    <row r="33" spans="1:4" ht="12.5" x14ac:dyDescent="0.25">
      <c r="A33" s="5"/>
      <c r="B33" s="10" t="s">
        <v>21</v>
      </c>
      <c r="C33" s="16">
        <v>-503</v>
      </c>
      <c r="D33" s="17">
        <v>-972</v>
      </c>
    </row>
    <row r="34" spans="1:4" ht="12.5" x14ac:dyDescent="0.25">
      <c r="A34" s="5"/>
      <c r="B34" s="10" t="s">
        <v>22</v>
      </c>
      <c r="C34" s="16">
        <v>26688</v>
      </c>
      <c r="D34" s="17">
        <v>16300</v>
      </c>
    </row>
    <row r="35" spans="1:4" ht="12.5" x14ac:dyDescent="0.25">
      <c r="A35" s="5"/>
      <c r="B35" s="10" t="s">
        <v>23</v>
      </c>
      <c r="C35" s="16">
        <v>-58896</v>
      </c>
      <c r="D35" s="17">
        <v>-24277</v>
      </c>
    </row>
    <row r="36" spans="1:4" ht="13" x14ac:dyDescent="0.3">
      <c r="A36" s="5"/>
      <c r="B36" s="13" t="s">
        <v>6</v>
      </c>
      <c r="C36" s="18">
        <f>SUM(C32:C35)</f>
        <v>-29364</v>
      </c>
      <c r="D36" s="19">
        <f>SUM(D32:D35)</f>
        <v>-5932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4357053</v>
      </c>
      <c r="D38" s="25">
        <f>D10-D16-D24-D29-D36</f>
        <v>3807214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943420</v>
      </c>
      <c r="D40" s="17">
        <v>831096</v>
      </c>
    </row>
    <row r="41" spans="1:4" ht="12.5" x14ac:dyDescent="0.25">
      <c r="A41" s="5"/>
      <c r="B41" s="10" t="s">
        <v>26</v>
      </c>
      <c r="C41" s="16">
        <f>C38-C40</f>
        <v>3413633</v>
      </c>
      <c r="D41" s="17">
        <f>D38-D40</f>
        <v>2976118</v>
      </c>
    </row>
    <row r="42" spans="1:4" ht="12.5" x14ac:dyDescent="0.25">
      <c r="A42" s="5"/>
      <c r="B42" s="10"/>
      <c r="C42" s="16"/>
      <c r="D42" s="17"/>
    </row>
    <row r="43" spans="1:4" ht="13.5" thickBot="1" x14ac:dyDescent="0.35">
      <c r="A43" s="5"/>
      <c r="B43" s="26" t="s">
        <v>27</v>
      </c>
      <c r="C43" s="27">
        <f>C41</f>
        <v>3413633</v>
      </c>
      <c r="D43" s="28">
        <f>D41</f>
        <v>2976118</v>
      </c>
    </row>
    <row r="44" spans="1:4" ht="12.5" x14ac:dyDescent="0.25">
      <c r="A44" s="5"/>
      <c r="B44" s="10"/>
      <c r="C44" s="16"/>
      <c r="D44" s="17"/>
    </row>
    <row r="45" spans="1:4" ht="13.5" thickBot="1" x14ac:dyDescent="0.35">
      <c r="A45" s="29"/>
      <c r="B45" s="26" t="s">
        <v>28</v>
      </c>
      <c r="C45" s="30">
        <f>C43/1000000</f>
        <v>3.4136329999999999</v>
      </c>
      <c r="D45" s="31">
        <f>D43/1000000</f>
        <v>2.976118</v>
      </c>
    </row>
    <row r="46" spans="1:4" ht="12.5" x14ac:dyDescent="0.25">
      <c r="A46" s="5"/>
      <c r="B46" s="32"/>
      <c r="C46" s="33"/>
      <c r="D46" s="33"/>
    </row>
    <row r="47" spans="1:4" ht="12.5" x14ac:dyDescent="0.25">
      <c r="A47" s="5"/>
      <c r="B47" s="32"/>
      <c r="C47" s="33"/>
      <c r="D47" s="33"/>
    </row>
    <row r="48" spans="1:4" ht="10" x14ac:dyDescent="0.2"/>
    <row r="49" spans="1:4" ht="10" x14ac:dyDescent="0.2"/>
    <row r="50" spans="1:4" ht="10" x14ac:dyDescent="0.2"/>
    <row r="51" spans="1:4" ht="11.5" x14ac:dyDescent="0.25">
      <c r="A51" s="36"/>
      <c r="B51" s="37"/>
      <c r="C51" s="38"/>
      <c r="D51" s="38"/>
    </row>
    <row r="52" spans="1:4" s="41" customFormat="1" ht="2.15" customHeight="1" x14ac:dyDescent="0.2">
      <c r="A52" s="39"/>
      <c r="B52" s="39"/>
      <c r="C52" s="40"/>
      <c r="D52" s="40"/>
    </row>
    <row r="53" spans="1:4" ht="10" x14ac:dyDescent="0.2"/>
    <row r="54" spans="1:4" ht="10" x14ac:dyDescent="0.2"/>
    <row r="55" spans="1:4" ht="12.5" x14ac:dyDescent="0.25">
      <c r="A55" s="5"/>
      <c r="B55" s="42"/>
      <c r="C55" s="43"/>
      <c r="D55" s="43"/>
    </row>
    <row r="56" spans="1:4" ht="11.5" x14ac:dyDescent="0.25">
      <c r="A56" s="36"/>
      <c r="B56" s="44" t="s">
        <v>29</v>
      </c>
      <c r="C56" s="45" t="s">
        <v>30</v>
      </c>
      <c r="D56" s="45"/>
    </row>
    <row r="57" spans="1:4" ht="11.5" x14ac:dyDescent="0.25">
      <c r="A57" s="36"/>
      <c r="B57" s="46" t="s">
        <v>31</v>
      </c>
      <c r="C57" s="47" t="s">
        <v>32</v>
      </c>
      <c r="D57" s="47"/>
    </row>
    <row r="58" spans="1:4" ht="10" x14ac:dyDescent="0.2"/>
  </sheetData>
  <sheetProtection algorithmName="SHA-512" hashValue="cdp1bmgOl6zUGOnqsu2m1efv5xeRaxHAaMTGmwiUxgCf0jQeiSZ/L5dFqrFiB2YCII/X0iH6M2PTS5SpDD041Q==" saltValue="R6cuA73eFsp46fgfjEPG3g==" spinCount="100000" sheet="1" objects="1" scenarios="1" selectLockedCells="1" selectUnlockedCells="1"/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1:D51"/>
  </mergeCells>
  <printOptions horizontalCentered="1"/>
  <pageMargins left="0.39370078740157483" right="0.39370078740157483" top="0.59055118110236227" bottom="0.59055118110236227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CA69-19C6-4400-88CB-D9BEFCD4E9A3}">
  <dimension ref="A1:G58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64" style="34" customWidth="1"/>
    <col min="3" max="4" width="15.1796875" style="35" customWidth="1"/>
    <col min="5" max="5" width="11.453125" style="2" customWidth="1"/>
    <col min="6" max="7" width="11.453125" style="48" customWidth="1"/>
    <col min="8" max="16379" width="11.453125" style="2"/>
    <col min="16380" max="16384" width="3.179687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33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49" t="s">
        <v>3</v>
      </c>
      <c r="C6" s="50">
        <v>2022</v>
      </c>
      <c r="D6" s="51">
        <v>2021</v>
      </c>
    </row>
    <row r="7" spans="1:5" ht="12.5" x14ac:dyDescent="0.25">
      <c r="A7" s="5"/>
      <c r="B7" s="10"/>
      <c r="C7" s="52"/>
      <c r="D7" s="53"/>
    </row>
    <row r="8" spans="1:5" ht="13" x14ac:dyDescent="0.3">
      <c r="A8" s="5"/>
      <c r="B8" s="13" t="s">
        <v>34</v>
      </c>
      <c r="C8" s="54"/>
      <c r="D8" s="55"/>
    </row>
    <row r="9" spans="1:5" ht="13" x14ac:dyDescent="0.3">
      <c r="A9" s="5"/>
      <c r="B9" s="10" t="s">
        <v>35</v>
      </c>
      <c r="C9" s="54"/>
      <c r="D9" s="55"/>
    </row>
    <row r="10" spans="1:5" ht="12.5" x14ac:dyDescent="0.25">
      <c r="A10" s="5"/>
      <c r="B10" s="10" t="s">
        <v>36</v>
      </c>
      <c r="C10" s="52">
        <v>7915964</v>
      </c>
      <c r="D10" s="53">
        <v>6931214</v>
      </c>
      <c r="E10" s="56"/>
    </row>
    <row r="11" spans="1:5" ht="12.5" x14ac:dyDescent="0.25">
      <c r="A11" s="5"/>
      <c r="B11" s="10" t="s">
        <v>37</v>
      </c>
      <c r="C11" s="52">
        <v>7553559</v>
      </c>
      <c r="D11" s="53">
        <v>12945804</v>
      </c>
      <c r="E11" s="56"/>
    </row>
    <row r="12" spans="1:5" ht="12.5" x14ac:dyDescent="0.25">
      <c r="A12" s="5"/>
      <c r="B12" s="10" t="s">
        <v>38</v>
      </c>
      <c r="C12" s="52">
        <v>7825466</v>
      </c>
      <c r="D12" s="53">
        <v>8722505</v>
      </c>
      <c r="E12" s="56"/>
    </row>
    <row r="13" spans="1:5" ht="12.5" x14ac:dyDescent="0.25">
      <c r="A13" s="5"/>
      <c r="B13" s="10" t="s">
        <v>39</v>
      </c>
      <c r="C13" s="52">
        <v>140387</v>
      </c>
      <c r="D13" s="53">
        <v>21484</v>
      </c>
      <c r="E13" s="56"/>
    </row>
    <row r="14" spans="1:5" ht="13" x14ac:dyDescent="0.3">
      <c r="A14" s="5"/>
      <c r="B14" s="57" t="s">
        <v>40</v>
      </c>
      <c r="C14" s="58">
        <f>SUM(C10:C13)</f>
        <v>23435376</v>
      </c>
      <c r="D14" s="59">
        <f>SUM(D10:D13)</f>
        <v>28621007</v>
      </c>
      <c r="E14" s="56"/>
    </row>
    <row r="15" spans="1:5" ht="12.5" x14ac:dyDescent="0.25">
      <c r="A15" s="5"/>
      <c r="B15" s="10"/>
      <c r="C15" s="52"/>
      <c r="D15" s="53"/>
      <c r="E15" s="56"/>
    </row>
    <row r="16" spans="1:5" ht="13" x14ac:dyDescent="0.3">
      <c r="A16" s="5"/>
      <c r="B16" s="13" t="s">
        <v>41</v>
      </c>
      <c r="C16" s="54"/>
      <c r="D16" s="55"/>
      <c r="E16" s="56"/>
    </row>
    <row r="17" spans="1:5" ht="12.5" x14ac:dyDescent="0.25">
      <c r="A17" s="5"/>
      <c r="B17" s="10" t="s">
        <v>42</v>
      </c>
      <c r="C17" s="52">
        <v>5003</v>
      </c>
      <c r="D17" s="53">
        <v>3126</v>
      </c>
      <c r="E17" s="56"/>
    </row>
    <row r="18" spans="1:5" ht="12.5" x14ac:dyDescent="0.25">
      <c r="A18" s="5"/>
      <c r="B18" s="10" t="s">
        <v>43</v>
      </c>
      <c r="C18" s="52">
        <v>663237</v>
      </c>
      <c r="D18" s="53">
        <v>732944</v>
      </c>
      <c r="E18" s="56"/>
    </row>
    <row r="19" spans="1:5" ht="12.5" x14ac:dyDescent="0.25">
      <c r="A19" s="5"/>
      <c r="B19" s="10" t="s">
        <v>44</v>
      </c>
      <c r="C19" s="52">
        <v>3124454</v>
      </c>
      <c r="D19" s="53">
        <v>3187907</v>
      </c>
      <c r="E19" s="56"/>
    </row>
    <row r="20" spans="1:5" ht="12.5" x14ac:dyDescent="0.25">
      <c r="A20" s="5"/>
      <c r="B20" s="10" t="s">
        <v>45</v>
      </c>
      <c r="C20" s="52">
        <v>803074</v>
      </c>
      <c r="D20" s="53">
        <v>859942</v>
      </c>
      <c r="E20" s="56"/>
    </row>
    <row r="21" spans="1:5" ht="13" x14ac:dyDescent="0.3">
      <c r="A21" s="5"/>
      <c r="B21" s="57" t="s">
        <v>46</v>
      </c>
      <c r="C21" s="58">
        <f>SUM(C17:C20)</f>
        <v>4595768</v>
      </c>
      <c r="D21" s="60">
        <f>SUM(D17:D20)</f>
        <v>4783919</v>
      </c>
      <c r="E21" s="56"/>
    </row>
    <row r="22" spans="1:5" ht="13" x14ac:dyDescent="0.3">
      <c r="A22" s="5"/>
      <c r="B22" s="61" t="s">
        <v>47</v>
      </c>
      <c r="C22" s="62">
        <f>C14+C21</f>
        <v>28031144</v>
      </c>
      <c r="D22" s="63">
        <f>D14+D21</f>
        <v>33404926</v>
      </c>
      <c r="E22" s="56"/>
    </row>
    <row r="23" spans="1:5" ht="12.5" x14ac:dyDescent="0.25">
      <c r="A23" s="5"/>
      <c r="B23" s="10"/>
      <c r="C23" s="52"/>
      <c r="D23" s="53"/>
      <c r="E23" s="56"/>
    </row>
    <row r="24" spans="1:5" ht="13" x14ac:dyDescent="0.3">
      <c r="A24" s="5"/>
      <c r="B24" s="13" t="s">
        <v>48</v>
      </c>
      <c r="C24" s="54"/>
      <c r="D24" s="55"/>
      <c r="E24" s="56"/>
    </row>
    <row r="25" spans="1:5" ht="12.5" x14ac:dyDescent="0.25">
      <c r="A25" s="5"/>
      <c r="B25" s="10"/>
      <c r="C25" s="52"/>
      <c r="D25" s="53"/>
      <c r="E25" s="56"/>
    </row>
    <row r="26" spans="1:5" ht="13" x14ac:dyDescent="0.3">
      <c r="A26" s="5"/>
      <c r="B26" s="10" t="s">
        <v>49</v>
      </c>
      <c r="C26" s="54"/>
      <c r="D26" s="55"/>
      <c r="E26" s="56"/>
    </row>
    <row r="27" spans="1:5" ht="12.5" x14ac:dyDescent="0.25">
      <c r="A27" s="5"/>
      <c r="B27" s="10" t="s">
        <v>50</v>
      </c>
      <c r="C27" s="52">
        <v>7244319</v>
      </c>
      <c r="D27" s="53">
        <v>6016168</v>
      </c>
      <c r="E27" s="56"/>
    </row>
    <row r="28" spans="1:5" ht="12.5" x14ac:dyDescent="0.25">
      <c r="A28" s="5"/>
      <c r="B28" s="10" t="s">
        <v>51</v>
      </c>
      <c r="C28" s="52">
        <v>4359252</v>
      </c>
      <c r="D28" s="53">
        <v>3573886</v>
      </c>
      <c r="E28" s="56"/>
    </row>
    <row r="29" spans="1:5" ht="14.5" x14ac:dyDescent="0.35">
      <c r="A29" s="5"/>
      <c r="B29" s="64" t="s">
        <v>52</v>
      </c>
      <c r="C29" s="65">
        <f>SUM(C27:C28)</f>
        <v>11603571</v>
      </c>
      <c r="D29" s="66">
        <f>SUM(D27:D28)</f>
        <v>9590054</v>
      </c>
      <c r="E29" s="56"/>
    </row>
    <row r="30" spans="1:5" ht="12.5" x14ac:dyDescent="0.25">
      <c r="A30" s="5"/>
      <c r="B30" s="10"/>
      <c r="C30" s="52"/>
      <c r="D30" s="53"/>
      <c r="E30" s="56"/>
    </row>
    <row r="31" spans="1:5" ht="13" x14ac:dyDescent="0.3">
      <c r="A31" s="5"/>
      <c r="B31" s="10" t="s">
        <v>53</v>
      </c>
      <c r="C31" s="54"/>
      <c r="D31" s="55"/>
      <c r="E31" s="56"/>
    </row>
    <row r="32" spans="1:5" ht="12.5" x14ac:dyDescent="0.25">
      <c r="A32" s="5"/>
      <c r="B32" s="10" t="s">
        <v>54</v>
      </c>
      <c r="C32" s="52">
        <v>1011790</v>
      </c>
      <c r="D32" s="53">
        <v>1030507</v>
      </c>
      <c r="E32" s="56"/>
    </row>
    <row r="33" spans="1:5" ht="14.5" x14ac:dyDescent="0.35">
      <c r="A33" s="5"/>
      <c r="B33" s="64" t="s">
        <v>55</v>
      </c>
      <c r="C33" s="65">
        <f>SUM(C32)</f>
        <v>1011790</v>
      </c>
      <c r="D33" s="66">
        <f>SUM(D32)</f>
        <v>1030507</v>
      </c>
      <c r="E33" s="56"/>
    </row>
    <row r="34" spans="1:5" ht="14.5" x14ac:dyDescent="0.35">
      <c r="A34" s="5"/>
      <c r="B34" s="67" t="s">
        <v>56</v>
      </c>
      <c r="C34" s="68">
        <f>C29+C33</f>
        <v>12615361</v>
      </c>
      <c r="D34" s="69">
        <f>D29+D33</f>
        <v>10620561</v>
      </c>
      <c r="E34" s="56"/>
    </row>
    <row r="35" spans="1:5" ht="12.5" x14ac:dyDescent="0.25">
      <c r="A35" s="5"/>
      <c r="B35" s="10"/>
      <c r="C35" s="52"/>
      <c r="D35" s="53"/>
      <c r="E35" s="56"/>
    </row>
    <row r="36" spans="1:5" ht="13" x14ac:dyDescent="0.3">
      <c r="A36" s="5"/>
      <c r="B36" s="13" t="s">
        <v>57</v>
      </c>
      <c r="C36" s="54"/>
      <c r="D36" s="55"/>
      <c r="E36" s="56"/>
    </row>
    <row r="37" spans="1:5" ht="12.5" x14ac:dyDescent="0.25">
      <c r="A37" s="5"/>
      <c r="B37" s="10" t="s">
        <v>58</v>
      </c>
      <c r="C37" s="52">
        <v>10000000</v>
      </c>
      <c r="D37" s="53">
        <v>10000000</v>
      </c>
      <c r="E37" s="56"/>
    </row>
    <row r="38" spans="1:5" ht="12.5" x14ac:dyDescent="0.25">
      <c r="A38" s="5"/>
      <c r="B38" s="10" t="s">
        <v>59</v>
      </c>
      <c r="C38" s="52">
        <v>2000000</v>
      </c>
      <c r="D38" s="53">
        <v>2000000</v>
      </c>
      <c r="E38" s="56"/>
    </row>
    <row r="39" spans="1:5" ht="12.5" x14ac:dyDescent="0.25">
      <c r="A39" s="5"/>
      <c r="B39" s="10" t="s">
        <v>60</v>
      </c>
      <c r="C39" s="70">
        <v>2150</v>
      </c>
      <c r="D39" s="71">
        <v>1992</v>
      </c>
      <c r="E39" s="56"/>
    </row>
    <row r="40" spans="1:5" ht="12.5" x14ac:dyDescent="0.25">
      <c r="A40" s="5"/>
      <c r="B40" s="10" t="s">
        <v>61</v>
      </c>
      <c r="C40" s="52">
        <f>[1]Hoja1!$F$43</f>
        <v>3413633</v>
      </c>
      <c r="D40" s="53">
        <v>10782373</v>
      </c>
      <c r="E40" s="56"/>
    </row>
    <row r="41" spans="1:5" ht="12.5" x14ac:dyDescent="0.25">
      <c r="A41" s="5"/>
      <c r="B41" s="10" t="s">
        <v>62</v>
      </c>
      <c r="C41" s="52">
        <f>SUM(C37:C40)</f>
        <v>15415783</v>
      </c>
      <c r="D41" s="53">
        <f>SUM(D37:D40)</f>
        <v>22784365</v>
      </c>
      <c r="E41" s="56"/>
    </row>
    <row r="42" spans="1:5" ht="14.5" x14ac:dyDescent="0.35">
      <c r="A42" s="5"/>
      <c r="B42" s="64" t="s">
        <v>63</v>
      </c>
      <c r="C42" s="65">
        <f>C34+C41</f>
        <v>28031144</v>
      </c>
      <c r="D42" s="66">
        <f>D34+D41</f>
        <v>33404926</v>
      </c>
      <c r="E42" s="56"/>
    </row>
    <row r="43" spans="1:5" ht="12.5" x14ac:dyDescent="0.25">
      <c r="A43" s="5"/>
      <c r="B43" s="32"/>
      <c r="C43" s="72"/>
      <c r="D43" s="72"/>
    </row>
    <row r="44" spans="1:5" ht="13.5" thickBot="1" x14ac:dyDescent="0.35">
      <c r="A44" s="5"/>
      <c r="B44" s="73" t="s">
        <v>64</v>
      </c>
      <c r="C44" s="74">
        <v>3037295</v>
      </c>
      <c r="D44" s="74">
        <v>4073222</v>
      </c>
    </row>
    <row r="45" spans="1:5" ht="13" thickTop="1" x14ac:dyDescent="0.25">
      <c r="A45" s="5"/>
      <c r="B45" s="32"/>
      <c r="C45" s="72"/>
      <c r="D45" s="72"/>
    </row>
    <row r="46" spans="1:5" ht="13.5" thickBot="1" x14ac:dyDescent="0.35">
      <c r="A46" s="5"/>
      <c r="B46" s="73" t="s">
        <v>65</v>
      </c>
      <c r="C46" s="74">
        <v>1061643</v>
      </c>
      <c r="D46" s="74">
        <v>1061643</v>
      </c>
    </row>
    <row r="47" spans="1:5" ht="13" thickTop="1" x14ac:dyDescent="0.25">
      <c r="A47" s="5"/>
      <c r="B47" s="32"/>
      <c r="C47" s="75"/>
      <c r="D47" s="75"/>
    </row>
    <row r="48" spans="1:5" ht="12.5" x14ac:dyDescent="0.25">
      <c r="A48" s="5"/>
      <c r="B48" s="32"/>
      <c r="C48" s="72"/>
      <c r="D48" s="72"/>
    </row>
    <row r="49" spans="1:4" ht="12.5" x14ac:dyDescent="0.25">
      <c r="A49" s="5"/>
      <c r="B49" s="32"/>
      <c r="C49" s="72"/>
      <c r="D49" s="72"/>
    </row>
    <row r="50" spans="1:4" ht="12.5" x14ac:dyDescent="0.25">
      <c r="A50" s="5"/>
      <c r="B50" s="32"/>
      <c r="C50" s="72"/>
      <c r="D50" s="72"/>
    </row>
    <row r="51" spans="1:4" ht="12.5" x14ac:dyDescent="0.25">
      <c r="A51" s="5"/>
      <c r="B51" s="32"/>
      <c r="C51" s="72"/>
      <c r="D51" s="72"/>
    </row>
    <row r="52" spans="1:4" ht="10" x14ac:dyDescent="0.2"/>
    <row r="53" spans="1:4" ht="10" x14ac:dyDescent="0.2"/>
    <row r="54" spans="1:4" ht="10" x14ac:dyDescent="0.2"/>
    <row r="55" spans="1:4" ht="12.5" x14ac:dyDescent="0.25">
      <c r="A55" s="5"/>
      <c r="B55" s="42"/>
      <c r="C55" s="43"/>
      <c r="D55" s="43"/>
    </row>
    <row r="56" spans="1:4" ht="11.5" x14ac:dyDescent="0.25">
      <c r="A56" s="36"/>
      <c r="B56" s="44" t="s">
        <v>29</v>
      </c>
      <c r="C56" s="45" t="s">
        <v>30</v>
      </c>
      <c r="D56" s="45"/>
    </row>
    <row r="57" spans="1:4" ht="11.5" x14ac:dyDescent="0.25">
      <c r="A57" s="36"/>
      <c r="B57" s="46" t="s">
        <v>31</v>
      </c>
      <c r="C57" s="47" t="s">
        <v>32</v>
      </c>
      <c r="D57" s="47"/>
    </row>
    <row r="58" spans="1:4" ht="10" x14ac:dyDescent="0.2"/>
  </sheetData>
  <sheetProtection algorithmName="SHA-512" hashValue="xvqbUOeE0HnkRsuLyXlUZhNkaRsCXwCCn2yiHkQ36AhMKMPbYxhX3bEXLnqofjNtGtcV679TxHnVOS81EnaTiQ==" saltValue="/qPjN5j4fC9BUsPenE0WEg==" spinCount="100000" sheet="1" objects="1" scenarios="1" selectLockedCells="1" selectUnlockedCells="1"/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39370078740157483" right="0.39370078740157483" top="0.59055118110236227" bottom="0.59055118110236227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2022-04-22T17:21:28Z</dcterms:created>
  <dcterms:modified xsi:type="dcterms:W3CDTF">2022-04-22T17:23:22Z</dcterms:modified>
</cp:coreProperties>
</file>