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2022\3. Marzo\"/>
    </mc:Choice>
  </mc:AlternateContent>
  <xr:revisionPtr revIDLastSave="0" documentId="13_ncr:1_{30E74E3F-FFBF-44CD-AC7E-1D3B53DD23D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G" sheetId="2" r:id="rId1"/>
    <sheet name="ER" sheetId="3" r:id="rId2"/>
  </sheets>
  <externalReferences>
    <externalReference r:id="rId3"/>
  </externalReferences>
  <definedNames>
    <definedName name="ActEx">'[1]Nota ActExt'!$1:$1048576</definedName>
    <definedName name="Actfijo">'[1]Nota ActFijo'!$1:$1048576</definedName>
    <definedName name="Balance">[1]Balances!$1:$1048576</definedName>
    <definedName name="FECHA1">#REF!</definedName>
    <definedName name="FECHA2">#REF!</definedName>
    <definedName name="Resultado">[1]Resultados!$1:$1048576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" l="1"/>
  <c r="C22" i="3"/>
  <c r="C12" i="3"/>
  <c r="C18" i="3" l="1"/>
  <c r="C14" i="2" l="1"/>
  <c r="C23" i="3" l="1"/>
  <c r="C26" i="3" s="1"/>
  <c r="C39" i="2" s="1"/>
  <c r="C40" i="2" s="1"/>
  <c r="C28" i="2"/>
  <c r="C32" i="2" l="1"/>
  <c r="C19" i="2"/>
  <c r="C20" i="2" l="1"/>
  <c r="C33" i="2"/>
  <c r="C41" i="2" s="1"/>
</calcChain>
</file>

<file path=xl/sharedStrings.xml><?xml version="1.0" encoding="utf-8"?>
<sst xmlns="http://schemas.openxmlformats.org/spreadsheetml/2006/main" count="63" uniqueCount="55">
  <si>
    <t>Activo</t>
  </si>
  <si>
    <t>Activo corriente</t>
  </si>
  <si>
    <t>Activo no corriente</t>
  </si>
  <si>
    <t>Propiedad planta y equipo</t>
  </si>
  <si>
    <t>Inversiones permanentes – netas</t>
  </si>
  <si>
    <t>Otros activos</t>
  </si>
  <si>
    <t>Total activo no corriente</t>
  </si>
  <si>
    <t>Total activo</t>
  </si>
  <si>
    <t>Pasivo corriente</t>
  </si>
  <si>
    <t>Cuentas por pagar relacionadas</t>
  </si>
  <si>
    <t>Total pasivo corriente</t>
  </si>
  <si>
    <t>Pasivo no corriente</t>
  </si>
  <si>
    <t>Préstamo a largo plazo</t>
  </si>
  <si>
    <t>Total pasivo no corriente</t>
  </si>
  <si>
    <t>Total pasivo</t>
  </si>
  <si>
    <t>Patrimonio</t>
  </si>
  <si>
    <t>Capital social pagado</t>
  </si>
  <si>
    <t>Resultados acumulados</t>
  </si>
  <si>
    <t>Total patrimonio</t>
  </si>
  <si>
    <t>Total pasivo y patrimonio</t>
  </si>
  <si>
    <t>Impuesto sobre la renta diferido</t>
  </si>
  <si>
    <t>Reserva legal</t>
  </si>
  <si>
    <t>Pasivo y patrimonio</t>
  </si>
  <si>
    <t>Cuentas por cobrar relacionadas</t>
  </si>
  <si>
    <t>Ingresos de operación:</t>
  </si>
  <si>
    <t xml:space="preserve">      Ingresos por dividendos en subsidiarias</t>
  </si>
  <si>
    <t>Gastos de operación:</t>
  </si>
  <si>
    <t>Resultados de operación</t>
  </si>
  <si>
    <t xml:space="preserve">Gastos financieros </t>
  </si>
  <si>
    <t>Gastos generales de administración</t>
  </si>
  <si>
    <t>INVERSIONES FINANCIERAS ATLÁNTIDA, S.A.</t>
  </si>
  <si>
    <t>(Compañía Salvadoreña Subsidiaria de Inversiones Atlántida, S.A., domiciliada en la República de Honduras)</t>
  </si>
  <si>
    <t>(Expresados en dólares de los Estados Unidos de América)</t>
  </si>
  <si>
    <t>Gastos por depreciación y amortización</t>
  </si>
  <si>
    <t>Ingresos financieros</t>
  </si>
  <si>
    <t>Resultado antes de impuestos</t>
  </si>
  <si>
    <t>Efectivo y equivalentes de efectivo</t>
  </si>
  <si>
    <t>Impuestos Anticipados</t>
  </si>
  <si>
    <t>Gastos anticipados</t>
  </si>
  <si>
    <t>Auditores y Consultores de Negocios, S.A. de C.V.</t>
  </si>
  <si>
    <t>Auditores externos</t>
  </si>
  <si>
    <t>Julio Cesar Alvarenga Fuentes</t>
  </si>
  <si>
    <t>Contador General</t>
  </si>
  <si>
    <t>Resultado del ejercicio</t>
  </si>
  <si>
    <t>Préstamos a corto plazo</t>
  </si>
  <si>
    <t>Fernando Luis de Mergelina Alonso de Velasco</t>
  </si>
  <si>
    <t>Representante Legal</t>
  </si>
  <si>
    <t xml:space="preserve">      Servicios a subsidiarias</t>
  </si>
  <si>
    <t>Otros ingresos gastos,netos</t>
  </si>
  <si>
    <t>Resultados del ejercicio</t>
  </si>
  <si>
    <t>Cuentas y Documentos por pagar</t>
  </si>
  <si>
    <t>Impuestos y retenciones</t>
  </si>
  <si>
    <t>Estado de Situación Financiera Separado al 31 de Marzo 2022</t>
  </si>
  <si>
    <t xml:space="preserve">      Ingresos por inversiones</t>
  </si>
  <si>
    <t>Gastos por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</si>
</sst>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General_)"/>
    <numFmt numFmtId="167" formatCode="#,##0.0_);[Red]\(#,##0.0\)"/>
    <numFmt numFmtId="168" formatCode="0.00000"/>
    <numFmt numFmtId="169" formatCode="#,##0.00000000000"/>
    <numFmt numFmtId="170" formatCode="#,##0.0"/>
    <numFmt numFmtId="171" formatCode="_-* #,##0_-;\-* #,##0_-;_-* &quot;-&quot;??_-;_-@_-"/>
  </numFmts>
  <fonts count="17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Univers for KPMG"/>
    </font>
    <font>
      <sz val="12"/>
      <name val="Courier"/>
      <family val="3"/>
    </font>
    <font>
      <sz val="10"/>
      <color theme="1"/>
      <name val="Univers for KPMG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166" fontId="7" fillId="0" borderId="0"/>
    <xf numFmtId="0" fontId="9" fillId="0" borderId="0"/>
    <xf numFmtId="165" fontId="9" fillId="0" borderId="0" applyFont="0" applyFill="0" applyBorder="0" applyAlignment="0" applyProtection="0"/>
    <xf numFmtId="0" fontId="10" fillId="0" borderId="0"/>
    <xf numFmtId="0" fontId="14" fillId="0" borderId="0"/>
    <xf numFmtId="165" fontId="9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43" fontId="9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0" fillId="0" borderId="0" xfId="0" applyNumberFormat="1"/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 applyBorder="1"/>
    <xf numFmtId="0" fontId="6" fillId="0" borderId="0" xfId="0" applyFont="1" applyBorder="1" applyAlignment="1">
      <alignment horizontal="left" vertical="center"/>
    </xf>
    <xf numFmtId="4" fontId="0" fillId="0" borderId="0" xfId="0" applyNumberFormat="1"/>
    <xf numFmtId="0" fontId="3" fillId="0" borderId="0" xfId="0" applyFont="1"/>
    <xf numFmtId="0" fontId="11" fillId="0" borderId="0" xfId="0" applyFont="1"/>
    <xf numFmtId="164" fontId="12" fillId="0" borderId="0" xfId="0" applyNumberFormat="1" applyFont="1" applyAlignment="1" applyProtection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NumberFormat="1" applyFont="1" applyAlignment="1" applyProtection="1">
      <alignment horizontal="left" indent="1"/>
    </xf>
    <xf numFmtId="4" fontId="11" fillId="0" borderId="0" xfId="5" applyNumberFormat="1" applyFont="1"/>
    <xf numFmtId="169" fontId="3" fillId="0" borderId="0" xfId="0" applyNumberFormat="1" applyFont="1"/>
    <xf numFmtId="0" fontId="11" fillId="0" borderId="0" xfId="0" applyNumberFormat="1" applyFont="1" applyAlignment="1" applyProtection="1">
      <alignment horizontal="left" wrapText="1" indent="1"/>
    </xf>
    <xf numFmtId="164" fontId="11" fillId="0" borderId="0" xfId="0" applyNumberFormat="1" applyFont="1" applyAlignment="1" applyProtection="1">
      <alignment horizontal="left"/>
    </xf>
    <xf numFmtId="164" fontId="11" fillId="0" borderId="0" xfId="0" quotePrefix="1" applyNumberFormat="1" applyFont="1" applyAlignment="1" applyProtection="1">
      <alignment horizontal="left" indent="9"/>
    </xf>
    <xf numFmtId="168" fontId="3" fillId="0" borderId="0" xfId="0" applyNumberFormat="1" applyFont="1"/>
    <xf numFmtId="164" fontId="11" fillId="0" borderId="0" xfId="0" quotePrefix="1" applyNumberFormat="1" applyFont="1" applyAlignment="1" applyProtection="1"/>
    <xf numFmtId="43" fontId="11" fillId="0" borderId="0" xfId="1" applyFont="1" applyFill="1" applyAlignment="1" applyProtection="1">
      <alignment horizontal="right"/>
    </xf>
    <xf numFmtId="167" fontId="13" fillId="0" borderId="0" xfId="2" applyNumberFormat="1" applyFont="1" applyFill="1" applyAlignment="1">
      <alignment horizontal="left"/>
    </xf>
    <xf numFmtId="170" fontId="0" fillId="0" borderId="0" xfId="0" applyNumberFormat="1"/>
    <xf numFmtId="43" fontId="0" fillId="0" borderId="0" xfId="1" applyFont="1"/>
    <xf numFmtId="43" fontId="11" fillId="0" borderId="0" xfId="1" applyFont="1" applyFill="1" applyAlignment="1">
      <alignment horizontal="center"/>
    </xf>
    <xf numFmtId="43" fontId="3" fillId="0" borderId="0" xfId="0" applyNumberFormat="1" applyFont="1"/>
    <xf numFmtId="43" fontId="3" fillId="0" borderId="0" xfId="1" applyFont="1"/>
    <xf numFmtId="43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0" fontId="0" fillId="0" borderId="0" xfId="10" applyNumberFormat="1" applyFont="1"/>
    <xf numFmtId="0" fontId="1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Border="1"/>
    <xf numFmtId="4" fontId="6" fillId="0" borderId="0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1" fontId="3" fillId="0" borderId="0" xfId="0" applyNumberFormat="1" applyFont="1"/>
    <xf numFmtId="43" fontId="11" fillId="0" borderId="0" xfId="1" applyNumberFormat="1" applyFont="1" applyFill="1" applyAlignment="1">
      <alignment horizontal="center"/>
    </xf>
    <xf numFmtId="43" fontId="11" fillId="0" borderId="3" xfId="0" applyNumberFormat="1" applyFont="1" applyFill="1" applyBorder="1" applyAlignment="1" applyProtection="1">
      <alignment horizontal="right"/>
    </xf>
    <xf numFmtId="43" fontId="12" fillId="0" borderId="4" xfId="0" applyNumberFormat="1" applyFont="1" applyFill="1" applyBorder="1" applyAlignment="1" applyProtection="1">
      <alignment horizontal="right"/>
    </xf>
    <xf numFmtId="43" fontId="11" fillId="0" borderId="0" xfId="0" applyNumberFormat="1" applyFont="1" applyFill="1" applyAlignment="1">
      <alignment horizontal="center"/>
    </xf>
    <xf numFmtId="43" fontId="11" fillId="0" borderId="0" xfId="0" applyNumberFormat="1" applyFont="1" applyFill="1" applyBorder="1" applyAlignment="1" applyProtection="1">
      <alignment horizontal="right"/>
    </xf>
    <xf numFmtId="43" fontId="12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Alignment="1">
      <alignment horizontal="right" vertical="center" wrapText="1"/>
    </xf>
    <xf numFmtId="171" fontId="3" fillId="0" borderId="0" xfId="1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164" fontId="12" fillId="0" borderId="0" xfId="0" quotePrefix="1" applyNumberFormat="1" applyFont="1" applyAlignment="1" applyProtection="1"/>
    <xf numFmtId="165" fontId="12" fillId="0" borderId="0" xfId="0" applyNumberFormat="1" applyFont="1" applyFill="1" applyAlignment="1" applyProtection="1">
      <alignment horizontal="right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3">
    <cellStyle name="Comma 2" xfId="4" xr:uid="{00000000-0005-0000-0000-000001000000}"/>
    <cellStyle name="Comma 3" xfId="7" xr:uid="{00000000-0005-0000-0000-000002000000}"/>
    <cellStyle name="Comma 4" xfId="9" xr:uid="{00000000-0005-0000-0000-000003000000}"/>
    <cellStyle name="Comma 5" xfId="12" xr:uid="{00000000-0005-0000-0000-000004000000}"/>
    <cellStyle name="Millares" xfId="1" builtinId="3"/>
    <cellStyle name="Normal" xfId="0" builtinId="0"/>
    <cellStyle name="Normal 2" xfId="3" xr:uid="{00000000-0005-0000-0000-000006000000}"/>
    <cellStyle name="Normal 3" xfId="5" xr:uid="{00000000-0005-0000-0000-000007000000}"/>
    <cellStyle name="Normal 4" xfId="6" xr:uid="{00000000-0005-0000-0000-000008000000}"/>
    <cellStyle name="Normal 5" xfId="8" xr:uid="{00000000-0005-0000-0000-000009000000}"/>
    <cellStyle name="Normal 6" xfId="11" xr:uid="{00000000-0005-0000-0000-00000A000000}"/>
    <cellStyle name="Normal_Basaltica para Dictamen Financiero-2009" xfId="2" xr:uid="{00000000-0005-0000-0000-00000B000000}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showGridLines="0" tabSelected="1" workbookViewId="0">
      <selection activeCell="B19" sqref="B19"/>
    </sheetView>
  </sheetViews>
  <sheetFormatPr baseColWidth="10" defaultColWidth="8.7265625" defaultRowHeight="14.5"/>
  <cols>
    <col min="1" max="1" width="27.26953125" customWidth="1"/>
    <col min="2" max="2" width="29.6328125" customWidth="1"/>
    <col min="3" max="3" width="26.26953125" style="13" customWidth="1"/>
    <col min="4" max="4" width="14.54296875" bestFit="1" customWidth="1"/>
    <col min="5" max="5" width="13.26953125" bestFit="1" customWidth="1"/>
    <col min="6" max="6" width="14.26953125" bestFit="1" customWidth="1"/>
    <col min="7" max="8" width="11.54296875" bestFit="1" customWidth="1"/>
  </cols>
  <sheetData>
    <row r="1" spans="1:6">
      <c r="A1" s="11"/>
      <c r="B1" s="11"/>
      <c r="C1" s="39"/>
    </row>
    <row r="2" spans="1:6">
      <c r="A2" s="69" t="s">
        <v>30</v>
      </c>
      <c r="B2" s="69"/>
      <c r="C2" s="69"/>
    </row>
    <row r="3" spans="1:6">
      <c r="A3" s="70" t="s">
        <v>31</v>
      </c>
      <c r="B3" s="70"/>
      <c r="C3" s="70"/>
    </row>
    <row r="4" spans="1:6">
      <c r="A4" s="67" t="s">
        <v>52</v>
      </c>
      <c r="B4" s="67"/>
      <c r="C4" s="67"/>
    </row>
    <row r="5" spans="1:6" ht="15" thickBot="1">
      <c r="A5" s="68" t="s">
        <v>32</v>
      </c>
      <c r="B5" s="68"/>
      <c r="C5" s="68"/>
    </row>
    <row r="6" spans="1:6">
      <c r="A6" s="12"/>
      <c r="B6" s="12"/>
      <c r="C6" s="40"/>
    </row>
    <row r="7" spans="1:6" ht="15" thickBot="1">
      <c r="A7" s="1"/>
      <c r="B7" s="1"/>
      <c r="C7" s="38">
        <v>2022</v>
      </c>
    </row>
    <row r="8" spans="1:6">
      <c r="A8" s="2" t="s">
        <v>0</v>
      </c>
      <c r="B8" s="3"/>
      <c r="C8" s="41"/>
    </row>
    <row r="9" spans="1:6">
      <c r="A9" s="2" t="s">
        <v>1</v>
      </c>
      <c r="B9" s="3"/>
      <c r="C9" s="41"/>
    </row>
    <row r="10" spans="1:6" ht="26">
      <c r="A10" s="4" t="s">
        <v>36</v>
      </c>
      <c r="B10" s="3"/>
      <c r="C10" s="59">
        <v>336390.33</v>
      </c>
      <c r="D10" s="13"/>
    </row>
    <row r="11" spans="1:6">
      <c r="A11" s="4" t="s">
        <v>23</v>
      </c>
      <c r="B11" s="3"/>
      <c r="C11" s="59">
        <v>15868708.960000001</v>
      </c>
      <c r="D11" s="13"/>
    </row>
    <row r="12" spans="1:6">
      <c r="A12" s="4" t="s">
        <v>37</v>
      </c>
      <c r="B12" s="3"/>
      <c r="C12" s="59">
        <v>10374.17</v>
      </c>
      <c r="D12" s="13"/>
    </row>
    <row r="13" spans="1:6">
      <c r="A13" s="4" t="s">
        <v>38</v>
      </c>
      <c r="B13" s="3"/>
      <c r="C13" s="59">
        <v>40106.71</v>
      </c>
      <c r="D13" s="13"/>
    </row>
    <row r="14" spans="1:6">
      <c r="A14" s="2"/>
      <c r="B14" s="1"/>
      <c r="C14" s="60">
        <f>SUM(C10:C13)</f>
        <v>16255580.170000002</v>
      </c>
      <c r="D14" s="13"/>
    </row>
    <row r="15" spans="1:6">
      <c r="A15" s="2" t="s">
        <v>2</v>
      </c>
      <c r="B15" s="3"/>
      <c r="C15" s="61"/>
      <c r="D15" s="13"/>
      <c r="F15" s="8"/>
    </row>
    <row r="16" spans="1:6">
      <c r="A16" s="4" t="s">
        <v>3</v>
      </c>
      <c r="B16" s="5"/>
      <c r="C16" s="59">
        <v>2501382.5</v>
      </c>
      <c r="D16" s="13"/>
      <c r="F16" s="13"/>
    </row>
    <row r="17" spans="1:8">
      <c r="A17" s="4" t="s">
        <v>4</v>
      </c>
      <c r="B17" s="5"/>
      <c r="C17" s="59">
        <v>113486031.27</v>
      </c>
      <c r="D17" s="13"/>
      <c r="E17" s="13"/>
      <c r="F17" s="13"/>
    </row>
    <row r="18" spans="1:8">
      <c r="A18" s="4" t="s">
        <v>5</v>
      </c>
      <c r="B18" s="3"/>
      <c r="C18" s="59">
        <v>0</v>
      </c>
      <c r="D18" s="13"/>
      <c r="E18" s="13"/>
    </row>
    <row r="19" spans="1:8">
      <c r="A19" s="2" t="s">
        <v>6</v>
      </c>
      <c r="B19" s="1"/>
      <c r="C19" s="60">
        <f>SUM(C16:C18)</f>
        <v>115987413.77</v>
      </c>
      <c r="D19" s="13"/>
    </row>
    <row r="20" spans="1:8" ht="15" thickBot="1">
      <c r="A20" s="2" t="s">
        <v>7</v>
      </c>
      <c r="B20" s="1"/>
      <c r="C20" s="62">
        <f>+C14+C19</f>
        <v>132242993.94</v>
      </c>
      <c r="D20" s="13"/>
      <c r="E20" s="13"/>
      <c r="F20" s="29"/>
      <c r="H20" s="33"/>
    </row>
    <row r="21" spans="1:8" ht="6" customHeight="1" thickTop="1">
      <c r="A21" s="2"/>
      <c r="B21" s="3"/>
      <c r="C21" s="61"/>
      <c r="D21" s="13"/>
    </row>
    <row r="22" spans="1:8">
      <c r="A22" s="2" t="s">
        <v>22</v>
      </c>
      <c r="B22" s="3"/>
      <c r="C22" s="61"/>
      <c r="D22" s="13"/>
    </row>
    <row r="23" spans="1:8">
      <c r="A23" s="2" t="s">
        <v>8</v>
      </c>
      <c r="B23" s="3"/>
      <c r="C23" s="61"/>
      <c r="D23" s="13"/>
    </row>
    <row r="24" spans="1:8">
      <c r="A24" s="4" t="s">
        <v>44</v>
      </c>
      <c r="B24" s="3"/>
      <c r="C24" s="59">
        <v>99102.75</v>
      </c>
      <c r="D24" s="13"/>
      <c r="E24" s="33"/>
    </row>
    <row r="25" spans="1:8">
      <c r="A25" s="4" t="s">
        <v>50</v>
      </c>
      <c r="B25" s="3"/>
      <c r="C25" s="59">
        <v>39307.300000000003</v>
      </c>
      <c r="D25" s="55"/>
    </row>
    <row r="26" spans="1:8">
      <c r="A26" s="9" t="s">
        <v>51</v>
      </c>
      <c r="B26" s="3"/>
      <c r="C26" s="59">
        <v>42947.21</v>
      </c>
      <c r="D26" s="55"/>
    </row>
    <row r="27" spans="1:8">
      <c r="A27" s="9" t="s">
        <v>9</v>
      </c>
      <c r="B27" s="3"/>
      <c r="C27" s="59">
        <v>16910903.030000001</v>
      </c>
      <c r="D27" s="13"/>
      <c r="E27" s="13"/>
      <c r="F27" s="29"/>
      <c r="H27" s="13"/>
    </row>
    <row r="28" spans="1:8" ht="15" thickBot="1">
      <c r="A28" s="10" t="s">
        <v>10</v>
      </c>
      <c r="B28" s="3"/>
      <c r="C28" s="62">
        <f>SUM(C24:C27)</f>
        <v>17092260.290000003</v>
      </c>
      <c r="D28" s="13"/>
    </row>
    <row r="29" spans="1:8" ht="15" thickTop="1">
      <c r="A29" s="2" t="s">
        <v>11</v>
      </c>
      <c r="B29" s="3"/>
      <c r="C29" s="61"/>
      <c r="D29" s="13"/>
    </row>
    <row r="30" spans="1:8">
      <c r="A30" s="4" t="s">
        <v>12</v>
      </c>
      <c r="B30" s="3"/>
      <c r="C30" s="59">
        <v>1462500</v>
      </c>
      <c r="D30" s="13"/>
    </row>
    <row r="31" spans="1:8">
      <c r="A31" s="4" t="s">
        <v>20</v>
      </c>
      <c r="B31" s="3"/>
      <c r="C31" s="59">
        <v>784480.07</v>
      </c>
      <c r="D31" s="13"/>
    </row>
    <row r="32" spans="1:8">
      <c r="A32" s="2" t="s">
        <v>13</v>
      </c>
      <c r="B32" s="3"/>
      <c r="C32" s="60">
        <f>SUM(C30:C31)</f>
        <v>2246980.0699999998</v>
      </c>
      <c r="D32" s="13"/>
    </row>
    <row r="33" spans="1:8" ht="15" thickBot="1">
      <c r="A33" s="2" t="s">
        <v>14</v>
      </c>
      <c r="B33" s="1"/>
      <c r="C33" s="62">
        <f>+C32+C28</f>
        <v>19339240.360000003</v>
      </c>
      <c r="D33" s="13"/>
      <c r="E33" s="37"/>
    </row>
    <row r="34" spans="1:8" ht="4.5" customHeight="1" thickTop="1">
      <c r="A34" s="2"/>
      <c r="B34" s="1"/>
      <c r="C34" s="61"/>
      <c r="D34" s="13"/>
    </row>
    <row r="35" spans="1:8">
      <c r="A35" s="2" t="s">
        <v>15</v>
      </c>
      <c r="B35" s="3"/>
      <c r="C35" s="61"/>
      <c r="D35" s="13"/>
    </row>
    <row r="36" spans="1:8" ht="15" thickBot="1">
      <c r="A36" s="4" t="s">
        <v>16</v>
      </c>
      <c r="B36" s="6"/>
      <c r="C36" s="63">
        <v>101450000</v>
      </c>
      <c r="D36" s="13"/>
      <c r="F36" s="29"/>
    </row>
    <row r="37" spans="1:8">
      <c r="A37" s="4" t="s">
        <v>21</v>
      </c>
      <c r="B37" s="7"/>
      <c r="C37" s="64">
        <v>1365082.6054</v>
      </c>
      <c r="D37" s="13"/>
    </row>
    <row r="38" spans="1:8">
      <c r="A38" s="4" t="s">
        <v>17</v>
      </c>
      <c r="B38" s="7"/>
      <c r="C38" s="64">
        <v>7302872.9000000004</v>
      </c>
      <c r="D38" s="13"/>
      <c r="E38" s="33"/>
      <c r="F38" s="28"/>
      <c r="G38" s="33"/>
      <c r="H38" s="29"/>
    </row>
    <row r="39" spans="1:8">
      <c r="A39" s="4" t="s">
        <v>49</v>
      </c>
      <c r="B39" s="7"/>
      <c r="C39" s="64">
        <f>+ER!C26</f>
        <v>2785798.0699999994</v>
      </c>
      <c r="D39" s="13"/>
      <c r="E39" s="33"/>
      <c r="F39" s="28"/>
      <c r="G39" s="33"/>
      <c r="H39" s="29"/>
    </row>
    <row r="40" spans="1:8">
      <c r="A40" s="2" t="s">
        <v>18</v>
      </c>
      <c r="B40" s="1"/>
      <c r="C40" s="60">
        <f>SUM(C36:C39)</f>
        <v>112903753.57539999</v>
      </c>
      <c r="D40" s="13"/>
      <c r="E40" s="13"/>
    </row>
    <row r="41" spans="1:8" ht="15" thickBot="1">
      <c r="A41" s="2" t="s">
        <v>19</v>
      </c>
      <c r="B41" s="1"/>
      <c r="C41" s="62">
        <f>+C33+C40</f>
        <v>132242993.93539999</v>
      </c>
      <c r="D41" s="13"/>
      <c r="E41" s="13"/>
    </row>
    <row r="42" spans="1:8" ht="15" thickTop="1"/>
    <row r="43" spans="1:8">
      <c r="C43" s="29"/>
    </row>
    <row r="48" spans="1:8" hidden="1">
      <c r="A48" s="34" t="s">
        <v>45</v>
      </c>
      <c r="B48" s="35" t="s">
        <v>39</v>
      </c>
      <c r="D48" s="45"/>
    </row>
    <row r="49" spans="1:4" hidden="1">
      <c r="A49" s="36" t="s">
        <v>46</v>
      </c>
      <c r="B49" s="71" t="s">
        <v>40</v>
      </c>
      <c r="C49" s="71"/>
      <c r="D49" s="44"/>
    </row>
    <row r="50" spans="1:4" hidden="1"/>
  </sheetData>
  <mergeCells count="5">
    <mergeCell ref="A4:C4"/>
    <mergeCell ref="A5:C5"/>
    <mergeCell ref="A2:C2"/>
    <mergeCell ref="A3:C3"/>
    <mergeCell ref="B49:C49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showGridLines="0" tabSelected="1" topLeftCell="A13" workbookViewId="0">
      <selection activeCell="B19" sqref="B19"/>
    </sheetView>
  </sheetViews>
  <sheetFormatPr baseColWidth="10" defaultColWidth="9.1796875" defaultRowHeight="13"/>
  <cols>
    <col min="1" max="1" width="39.7265625" style="14" customWidth="1"/>
    <col min="2" max="2" width="21.81640625" style="14" customWidth="1"/>
    <col min="3" max="3" width="22" style="14" customWidth="1"/>
    <col min="4" max="5" width="12.453125" style="14" bestFit="1" customWidth="1"/>
    <col min="6" max="6" width="11" style="14" bestFit="1" customWidth="1"/>
    <col min="7" max="7" width="9.1796875" style="14"/>
    <col min="8" max="8" width="17.453125" style="14" bestFit="1" customWidth="1"/>
    <col min="9" max="16384" width="9.1796875" style="14"/>
  </cols>
  <sheetData>
    <row r="1" spans="1:8">
      <c r="A1" s="73"/>
      <c r="B1" s="73"/>
      <c r="C1" s="73"/>
    </row>
    <row r="2" spans="1:8">
      <c r="A2" s="69" t="s">
        <v>30</v>
      </c>
      <c r="B2" s="69"/>
      <c r="C2" s="69"/>
    </row>
    <row r="3" spans="1:8">
      <c r="A3" s="70" t="s">
        <v>31</v>
      </c>
      <c r="B3" s="70"/>
      <c r="C3" s="70"/>
    </row>
    <row r="4" spans="1:8">
      <c r="A4" s="67" t="s">
        <v>52</v>
      </c>
      <c r="B4" s="67"/>
      <c r="C4" s="67"/>
    </row>
    <row r="5" spans="1:8" ht="13.5" thickBot="1">
      <c r="A5" s="68" t="s">
        <v>32</v>
      </c>
      <c r="B5" s="68"/>
      <c r="C5" s="68"/>
    </row>
    <row r="7" spans="1:8" ht="13.5" thickBot="1">
      <c r="A7" s="15"/>
      <c r="B7" s="15"/>
      <c r="C7" s="38">
        <v>2022</v>
      </c>
    </row>
    <row r="8" spans="1:8">
      <c r="A8" s="16" t="s">
        <v>24</v>
      </c>
      <c r="B8" s="16"/>
      <c r="C8" s="17"/>
    </row>
    <row r="9" spans="1:8">
      <c r="A9" s="18" t="s">
        <v>47</v>
      </c>
      <c r="B9" s="18"/>
      <c r="C9" s="49">
        <v>39000</v>
      </c>
    </row>
    <row r="10" spans="1:8">
      <c r="A10" s="18" t="s">
        <v>25</v>
      </c>
      <c r="B10" s="18"/>
      <c r="C10" s="53">
        <v>2957799.9899999998</v>
      </c>
    </row>
    <row r="11" spans="1:8">
      <c r="A11" s="18" t="s">
        <v>53</v>
      </c>
      <c r="B11" s="18"/>
      <c r="C11" s="50">
        <v>2495</v>
      </c>
      <c r="D11" s="32"/>
      <c r="F11" s="19"/>
      <c r="H11" s="20"/>
    </row>
    <row r="12" spans="1:8">
      <c r="A12" s="18"/>
      <c r="B12" s="18"/>
      <c r="C12" s="51">
        <f>SUM(C9:C11)</f>
        <v>2999294.9899999998</v>
      </c>
    </row>
    <row r="13" spans="1:8">
      <c r="A13" s="15"/>
      <c r="B13" s="15"/>
      <c r="C13" s="52"/>
    </row>
    <row r="14" spans="1:8">
      <c r="A14" s="16" t="s">
        <v>26</v>
      </c>
      <c r="B14" s="16"/>
      <c r="C14" s="52"/>
    </row>
    <row r="15" spans="1:8">
      <c r="A15" s="18" t="s">
        <v>29</v>
      </c>
      <c r="B15" s="18"/>
      <c r="C15" s="53">
        <v>40877.300000000003</v>
      </c>
      <c r="E15" s="31"/>
      <c r="F15" s="31"/>
    </row>
    <row r="16" spans="1:8">
      <c r="A16" s="21" t="s">
        <v>33</v>
      </c>
      <c r="B16" s="21"/>
      <c r="C16" s="53">
        <v>57250.13</v>
      </c>
      <c r="E16" s="31"/>
    </row>
    <row r="17" spans="1:9">
      <c r="A17" s="21"/>
      <c r="B17" s="21"/>
      <c r="C17" s="53">
        <f>SUM(C15:C16)</f>
        <v>98127.43</v>
      </c>
    </row>
    <row r="18" spans="1:9">
      <c r="A18" s="16" t="s">
        <v>27</v>
      </c>
      <c r="B18" s="16"/>
      <c r="C18" s="51">
        <f>+C12-C17</f>
        <v>2901167.5599999996</v>
      </c>
    </row>
    <row r="19" spans="1:9">
      <c r="A19" s="22"/>
      <c r="B19" s="22"/>
      <c r="C19" s="53"/>
    </row>
    <row r="20" spans="1:9">
      <c r="A20" s="18" t="s">
        <v>34</v>
      </c>
      <c r="B20" s="18"/>
      <c r="C20" s="53">
        <v>12437.15</v>
      </c>
      <c r="I20" s="31"/>
    </row>
    <row r="21" spans="1:9">
      <c r="A21" s="18" t="s">
        <v>28</v>
      </c>
      <c r="B21" s="18"/>
      <c r="C21" s="53">
        <v>130554.65</v>
      </c>
    </row>
    <row r="22" spans="1:9">
      <c r="A22" s="18" t="s">
        <v>48</v>
      </c>
      <c r="B22" s="18"/>
      <c r="C22" s="50">
        <f>3000-251.99</f>
        <v>2748.01</v>
      </c>
      <c r="D22" s="48"/>
    </row>
    <row r="23" spans="1:9">
      <c r="A23" s="16" t="s">
        <v>35</v>
      </c>
      <c r="B23" s="16"/>
      <c r="C23" s="54">
        <f>+C18-C21+C22+C20</f>
        <v>2785798.0699999994</v>
      </c>
      <c r="F23" s="32"/>
    </row>
    <row r="24" spans="1:9">
      <c r="A24" s="22" t="s">
        <v>54</v>
      </c>
      <c r="B24" s="22"/>
      <c r="C24" s="53">
        <v>0</v>
      </c>
      <c r="D24" s="31"/>
      <c r="F24" s="32"/>
    </row>
    <row r="25" spans="1:9">
      <c r="A25" s="22"/>
      <c r="B25" s="22"/>
      <c r="C25" s="53"/>
    </row>
    <row r="26" spans="1:9">
      <c r="A26" s="65" t="s">
        <v>43</v>
      </c>
      <c r="B26" s="23"/>
      <c r="C26" s="66">
        <f>+C23-C24</f>
        <v>2785798.0699999994</v>
      </c>
      <c r="H26" s="24"/>
    </row>
    <row r="27" spans="1:9">
      <c r="A27" s="25"/>
      <c r="B27" s="25"/>
      <c r="C27" s="26"/>
    </row>
    <row r="28" spans="1:9">
      <c r="A28" s="27"/>
      <c r="B28" s="27"/>
      <c r="C28" s="30"/>
    </row>
    <row r="29" spans="1:9">
      <c r="C29" s="32"/>
    </row>
    <row r="30" spans="1:9">
      <c r="C30" s="48"/>
    </row>
    <row r="31" spans="1:9">
      <c r="C31" s="31"/>
    </row>
    <row r="32" spans="1:9">
      <c r="C32" s="56"/>
    </row>
    <row r="33" spans="1:3" hidden="1">
      <c r="A33" s="43" t="s">
        <v>45</v>
      </c>
      <c r="B33" s="58"/>
      <c r="C33" s="47" t="s">
        <v>41</v>
      </c>
    </row>
    <row r="34" spans="1:3" hidden="1">
      <c r="A34" s="42" t="s">
        <v>46</v>
      </c>
      <c r="B34" s="57"/>
      <c r="C34" s="46" t="s">
        <v>42</v>
      </c>
    </row>
    <row r="35" spans="1:3" hidden="1"/>
    <row r="36" spans="1:3" hidden="1"/>
    <row r="37" spans="1:3" hidden="1"/>
    <row r="38" spans="1:3" hidden="1"/>
    <row r="39" spans="1:3" hidden="1"/>
    <row r="40" spans="1:3" hidden="1"/>
    <row r="41" spans="1:3" hidden="1"/>
    <row r="42" spans="1:3" hidden="1">
      <c r="A42" s="72" t="s">
        <v>39</v>
      </c>
      <c r="B42" s="72"/>
      <c r="C42" s="72"/>
    </row>
    <row r="43" spans="1:3" hidden="1">
      <c r="A43" s="71" t="s">
        <v>40</v>
      </c>
      <c r="B43" s="71"/>
      <c r="C43" s="71"/>
    </row>
    <row r="44" spans="1:3" hidden="1"/>
    <row r="45" spans="1:3" hidden="1"/>
  </sheetData>
  <mergeCells count="7">
    <mergeCell ref="A42:C42"/>
    <mergeCell ref="A43:C43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Granadeño</dc:creator>
  <cp:lastModifiedBy>Yovani Alexander Mejia Ponce</cp:lastModifiedBy>
  <cp:lastPrinted>2022-04-07T22:52:56Z</cp:lastPrinted>
  <dcterms:created xsi:type="dcterms:W3CDTF">2020-01-17T17:52:37Z</dcterms:created>
  <dcterms:modified xsi:type="dcterms:W3CDTF">2022-04-07T22:53:08Z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etDate">
    <vt:lpwstr>2022-02-16T22:29:05Z</vt:lpwstr>
  </property>
  <property fmtid="{D5CDD505-2E9C-101B-9397-08002B2CF9AE}" pid="4" name="MSIP_Label_0c8a3dd5-7642-4cae-bef9-4a0180bd8370_Method">
    <vt:lpwstr>Privileged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SiteId">
    <vt:lpwstr>b579d0fa-ecf7-43af-a250-c4935d59224b</vt:lpwstr>
  </property>
  <property fmtid="{D5CDD505-2E9C-101B-9397-08002B2CF9AE}" pid="7" name="MSIP_Label_0c8a3dd5-7642-4cae-bef9-4a0180bd8370_ActionId">
    <vt:lpwstr>1eaf000b-a92c-440a-ac83-055970f875ed</vt:lpwstr>
  </property>
  <property fmtid="{D5CDD505-2E9C-101B-9397-08002B2CF9AE}" pid="8" name="MSIP_Label_0c8a3dd5-7642-4cae-bef9-4a0180bd8370_ContentBits">
    <vt:lpwstr>2</vt:lpwstr>
  </property>
</Properties>
</file>