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Marzo 2022\"/>
    </mc:Choice>
  </mc:AlternateContent>
  <xr:revisionPtr revIDLastSave="0" documentId="13_ncr:1_{0D322189-8078-410A-9CEA-A2FB139D6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 Y ER MILES" sheetId="3" r:id="rId1"/>
  </sheets>
  <definedNames>
    <definedName name="_xlnm.Print_Area" localSheetId="0">'BG Y ER MILES'!$A$1:$C$96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2" i="3"/>
  <c r="C91" i="3"/>
  <c r="C86" i="3"/>
  <c r="C81" i="3"/>
  <c r="C80" i="3"/>
  <c r="C78" i="3"/>
  <c r="C73" i="3"/>
  <c r="C74" i="3"/>
  <c r="C49" i="3"/>
  <c r="C52" i="3"/>
  <c r="C51" i="3"/>
  <c r="C30" i="3"/>
  <c r="C38" i="3"/>
  <c r="C37" i="3"/>
  <c r="C35" i="3"/>
  <c r="C25" i="3"/>
  <c r="C27" i="3"/>
  <c r="C26" i="3"/>
  <c r="C20" i="3"/>
  <c r="C19" i="3"/>
  <c r="C18" i="3"/>
  <c r="C17" i="3"/>
  <c r="C16" i="3"/>
  <c r="C15" i="3"/>
  <c r="C13" i="3"/>
  <c r="C48" i="3"/>
  <c r="C46" i="3"/>
  <c r="C45" i="3"/>
  <c r="C41" i="3"/>
  <c r="C34" i="3"/>
  <c r="C42" i="3" l="1"/>
  <c r="C28" i="3"/>
  <c r="C21" i="3"/>
  <c r="C94" i="3"/>
  <c r="C82" i="3"/>
  <c r="C75" i="3"/>
  <c r="A66" i="3"/>
  <c r="A63" i="3"/>
  <c r="C83" i="3" l="1"/>
  <c r="C88" i="3" s="1"/>
  <c r="C95" i="3" s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<sst xmlns="http://schemas.openxmlformats.org/spreadsheetml/2006/main" count="73" uniqueCount="70">
  <si>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</si>
  <si>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</si>
  <si>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</si>
  <si>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</si>
  <si>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</si>
  <si>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</si>
  <si>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</si>
  <si>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</si>
  <si>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</si>
  <si>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</si>
  <si>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</si>
  <si>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</si>
  <si>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</si>
  <si>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</si>
  <si>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</si>
  <si>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</si>
  <si>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</si>
  <si>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</si>
  <si>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</si>
  <si>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</si>
  <si>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</si>
  <si>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</si>
  <si>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</si>
  <si>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</si>
  <si>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</si>
  <si>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</si>
  <si>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</si>
  <si>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</si>
  <si>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</si>
  <si>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</si>
  <si>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</si>
  <si>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</si>
  <si>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</si>
  <si>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</si>
  <si>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</si>
  <si>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</si>
  <si>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</si>
  <si>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</si>
  <si>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</si>
  <si>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</si>
  <si>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</si>
  <si>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</si>
  <si>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</si>
  <si>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</si>
  <si>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</si>
  <si>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</si>
  <si>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</si>
  <si>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</si>
  <si>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</si>
  <si>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</si>
  <si>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</si>
  <si>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</si>
  <si>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</si>
  <si>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</si>
  <si>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</si>
  <si>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</si>
  <si>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</si>
  <si>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</si>
  <si>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</si>
  <si>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</si>
  <si>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</si>
  <si>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</si>
  <si>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</si>
  <si>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</si>
  <si>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</si>
  <si>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</si>
  <si>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</si>
  <si>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(Cifras en miles de dólares de los Estados Unidos de América)</t>
  </si>
  <si>
    <t xml:space="preserve">Resultados acumulados de ejercicios anteriores 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</si>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</sst>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44" fontId="3" fillId="0" borderId="0" xfId="0" applyNumberFormat="1" applyFont="1" applyBorder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zoomScaleNormal="100" workbookViewId="0">
      <selection activeCell="F95" sqref="F95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4" t="s">
        <v>0</v>
      </c>
      <c r="B1" s="54"/>
      <c r="C1" s="54"/>
    </row>
    <row r="2" spans="1:9">
      <c r="A2" s="54" t="s">
        <v>1</v>
      </c>
      <c r="B2" s="54"/>
      <c r="C2" s="54"/>
    </row>
    <row r="3" spans="1:9">
      <c r="A3" s="54" t="s">
        <v>65</v>
      </c>
      <c r="B3" s="54"/>
      <c r="C3" s="54"/>
    </row>
    <row r="4" spans="1:9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>
      <c r="A6" s="54" t="s">
        <v>3</v>
      </c>
      <c r="B6" s="54"/>
      <c r="C6" s="54"/>
    </row>
    <row r="7" spans="1:9" ht="17.25" customHeight="1">
      <c r="A7" s="55" t="s">
        <v>69</v>
      </c>
      <c r="B7" s="55"/>
      <c r="C7" s="55"/>
    </row>
    <row r="8" spans="1:9" ht="22.5" customHeight="1" thickBot="1">
      <c r="A8" s="53" t="s">
        <v>67</v>
      </c>
      <c r="B8" s="53"/>
      <c r="C8" s="53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(150+117678.73)/1000</f>
        <v>117.82872999999999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1101050.2/1000</f>
        <v>1101.0501999999999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53875.92/1000</f>
        <v>53.875920000000001</v>
      </c>
      <c r="D16" s="49"/>
      <c r="E16" s="2"/>
      <c r="F16" s="10"/>
      <c r="G16" s="10"/>
      <c r="H16" s="10"/>
      <c r="I16" s="2"/>
    </row>
    <row r="17" spans="1:10">
      <c r="A17" s="1" t="s">
        <v>11</v>
      </c>
      <c r="C17" s="7">
        <f>4545.2/1000</f>
        <v>4.5451999999999995</v>
      </c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5150.33/1000</f>
        <v>5.1503300000000003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48348.87/1000</f>
        <v>48.348870000000005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17655.04/1000</f>
        <v>17.65504</v>
      </c>
      <c r="D20" s="2"/>
      <c r="E20" s="2"/>
      <c r="F20" s="10"/>
      <c r="G20" s="10"/>
      <c r="H20" s="10"/>
      <c r="I20" s="2"/>
    </row>
    <row r="21" spans="1:10">
      <c r="A21" s="12" t="s">
        <v>14</v>
      </c>
      <c r="C21" s="13">
        <f>SUM(C13:C20)</f>
        <v>1353.4542899999999</v>
      </c>
      <c r="D21" s="14"/>
      <c r="E21" s="57"/>
      <c r="F21" s="10"/>
      <c r="G21" s="2"/>
      <c r="H21" s="10"/>
      <c r="I21" s="2"/>
    </row>
    <row r="22" spans="1:10">
      <c r="A22" s="12"/>
      <c r="C22" s="15"/>
      <c r="D22" s="14"/>
      <c r="E22" s="14"/>
      <c r="F22" s="10"/>
      <c r="G22" s="2"/>
      <c r="H22" s="10"/>
      <c r="I22" s="2"/>
    </row>
    <row r="23" spans="1:10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48851.47/1000</f>
        <v>48.851469999999999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627698.19/1000</f>
        <v>627.69818999999995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86921.33/1000</f>
        <v>86.921329999999998</v>
      </c>
      <c r="D27" s="2"/>
      <c r="E27" s="2"/>
      <c r="F27" s="16"/>
      <c r="G27" s="10"/>
      <c r="H27" s="10"/>
      <c r="I27" s="2"/>
    </row>
    <row r="28" spans="1:10">
      <c r="A28" s="12" t="s">
        <v>20</v>
      </c>
      <c r="C28" s="13">
        <f>SUM(C24:C27)</f>
        <v>763.47098999999992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2116.9252799999999</v>
      </c>
      <c r="D30" s="9"/>
      <c r="E30" s="9"/>
      <c r="F30" s="2"/>
      <c r="G30" s="49"/>
      <c r="H30" s="10"/>
      <c r="I30" s="2"/>
    </row>
    <row r="31" spans="1:10" ht="13.5" thickTop="1">
      <c r="C31" s="8"/>
      <c r="D31" s="2"/>
      <c r="E31" s="2"/>
      <c r="F31" s="2"/>
      <c r="G31" s="2"/>
      <c r="H31" s="10"/>
      <c r="I31" s="2"/>
    </row>
    <row r="32" spans="1:10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62</v>
      </c>
      <c r="C34" s="8">
        <f>1601.67/1000</f>
        <v>1.6016700000000001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83787.55/1000</f>
        <v>83.787549999999996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303923.07/1000</f>
        <v>303.92307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389.31228999999996</v>
      </c>
      <c r="D38" s="14"/>
      <c r="E38" s="57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43621.95/1000</f>
        <v>43.621949999999998</v>
      </c>
      <c r="D41" s="14"/>
      <c r="E41" s="14"/>
      <c r="F41" s="20"/>
      <c r="G41" s="2"/>
      <c r="H41" s="2"/>
      <c r="I41" s="2"/>
    </row>
    <row r="42" spans="1:9">
      <c r="A42" s="12" t="s">
        <v>61</v>
      </c>
      <c r="C42" s="19">
        <f>SUM(C41)</f>
        <v>43.621949999999998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68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177599.43/1000</f>
        <v>177.59942999999998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1683.9910400000001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2116.9252799999999</v>
      </c>
      <c r="D55" s="45"/>
      <c r="E55" s="9"/>
      <c r="F55" s="10"/>
      <c r="G55" s="51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6" t="s">
        <v>38</v>
      </c>
      <c r="B61" s="56"/>
      <c r="C61" s="56"/>
    </row>
    <row r="62" spans="1:9">
      <c r="A62" s="56" t="s">
        <v>1</v>
      </c>
      <c r="B62" s="56"/>
      <c r="C62" s="56"/>
    </row>
    <row r="63" spans="1:9">
      <c r="A63" s="56" t="str">
        <f>+A3</f>
        <v>(Compañía Salvadoreña, Subsidiaria de Inversiones Financieras Atlántida, S.A.)</v>
      </c>
      <c r="B63" s="56"/>
      <c r="C63" s="56"/>
    </row>
    <row r="64" spans="1:9">
      <c r="A64" s="47" t="s">
        <v>2</v>
      </c>
      <c r="B64" s="47"/>
      <c r="C64" s="47"/>
    </row>
    <row r="65" spans="1:3">
      <c r="A65" s="56" t="s">
        <v>39</v>
      </c>
      <c r="B65" s="56"/>
      <c r="C65" s="56"/>
    </row>
    <row r="66" spans="1:3">
      <c r="A66" s="55" t="str">
        <f>+A7</f>
        <v>Al 31 de marzo 2022</v>
      </c>
      <c r="B66" s="55"/>
      <c r="C66" s="55"/>
    </row>
    <row r="67" spans="1:3" ht="13.5" thickBot="1">
      <c r="A67" s="53" t="s">
        <v>67</v>
      </c>
      <c r="B67" s="53"/>
      <c r="C67" s="53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90625.25/1000</f>
        <v>90.625249999999994</v>
      </c>
    </row>
    <row r="74" spans="1:3">
      <c r="A74" s="27" t="s">
        <v>43</v>
      </c>
      <c r="B74" s="27"/>
      <c r="C74" s="22">
        <f>60907.8/1000</f>
        <v>60.907800000000002</v>
      </c>
    </row>
    <row r="75" spans="1:3">
      <c r="A75" s="27"/>
      <c r="B75" s="27"/>
      <c r="C75" s="29">
        <f>SUM(C73:C74)</f>
        <v>151.53305</v>
      </c>
    </row>
    <row r="76" spans="1: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30030.67/1000</f>
        <v>30.030669999999997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76144.81/1000</f>
        <v>76.144809999999993</v>
      </c>
    </row>
    <row r="81" spans="1:4">
      <c r="A81" s="27" t="s">
        <v>49</v>
      </c>
      <c r="B81" s="27"/>
      <c r="C81" s="8">
        <f>3316.36/1000</f>
        <v>3.31636</v>
      </c>
    </row>
    <row r="82" spans="1:4">
      <c r="A82" s="27"/>
      <c r="B82" s="27"/>
      <c r="C82" s="38">
        <f>SUM(C78:C81)</f>
        <v>109.49184</v>
      </c>
    </row>
    <row r="83" spans="1:4">
      <c r="A83" s="30" t="s">
        <v>50</v>
      </c>
      <c r="B83" s="27"/>
      <c r="C83" s="29">
        <f>+C75-C82</f>
        <v>42.041210000000007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6220.73/1000</f>
        <v>6.2207299999999996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48.26194000000001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28.25/1000</f>
        <v>2.8250000000000001E-2</v>
      </c>
    </row>
    <row r="92" spans="1:4">
      <c r="A92" s="27" t="s">
        <v>57</v>
      </c>
      <c r="B92" s="27"/>
      <c r="C92" s="8">
        <f>254.43/1000</f>
        <v>0.25442999999999999</v>
      </c>
    </row>
    <row r="93" spans="1:4">
      <c r="A93" s="27" t="s">
        <v>66</v>
      </c>
      <c r="B93" s="27"/>
      <c r="C93" s="22">
        <f>10348.26/1000</f>
        <v>10.34826</v>
      </c>
    </row>
    <row r="94" spans="1:4">
      <c r="A94" s="27"/>
      <c r="B94" s="27"/>
      <c r="C94" s="32">
        <f>SUM(C91:C93)</f>
        <v>10.630939999999999</v>
      </c>
    </row>
    <row r="95" spans="1:4">
      <c r="A95" s="30" t="s">
        <v>58</v>
      </c>
      <c r="B95" s="27"/>
      <c r="C95" s="39">
        <f>+C88-C94</f>
        <v>37.631000000000014</v>
      </c>
      <c r="D95" s="44"/>
    </row>
    <row r="96" spans="1:4" ht="13.5" thickBot="1">
      <c r="A96" s="33"/>
      <c r="B96" s="33"/>
      <c r="C96" s="33"/>
    </row>
    <row r="97" ht="13.5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MILES</vt:lpstr>
      <vt:lpstr>'BG Y ER MILES'!Print_Area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2022-04-05T21:51:08Z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