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  <sheet name="Resumen" sheetId="3" state="hidden" r:id="rId3"/>
  </sheets>
  <definedNames>
    <definedName name="_xlnm.Print_Area" localSheetId="0">'Balance General '!$A$1:$C$66</definedName>
    <definedName name="_xlnm.Print_Area" localSheetId="1">'Estad. Resultado'!$C$1:$I$48</definedName>
  </definedNames>
  <calcPr fullCalcOnLoad="1"/>
</workbook>
</file>

<file path=xl/sharedStrings.xml><?xml version="1.0" encoding="utf-8"?>
<sst xmlns="http://schemas.openxmlformats.org/spreadsheetml/2006/main" count="116" uniqueCount="104">
  <si>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</si>
  <si>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</si>
  <si>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</si>
  <si>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</si>
  <si>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</si>
  <si>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</si>
  <si>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</si>
  <si>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</si>
  <si>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</si>
  <si>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</si>
  <si>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</si>
  <si>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</si>
  <si>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</si>
  <si>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</si>
  <si>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</si>
  <si>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</si>
  <si>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</si>
  <si>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</si>
  <si>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</si>
  <si>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</si>
  <si>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</si>
  <si>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</si>
  <si>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</si>
  <si>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</si>
  <si>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</si>
  <si>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</si>
  <si>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</si>
  <si>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</si>
  <si>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</si>
  <si>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</si>
  <si>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</si>
  <si>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</si>
  <si>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</si>
  <si>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</si>
  <si>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</si>
  <si>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</si>
  <si>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</si>
  <si>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</si>
  <si>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</si>
  <si>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</si>
  <si>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</si>
  <si>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</si>
  <si>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</si>
  <si>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</si>
  <si>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</si>
  <si>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</si>
  <si>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</si>
  <si>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</si>
  <si>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</si>
  <si>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</si>
  <si>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>UTILIDAD(PERDIDA) RETENIDAS AL PRINCIPIAR EL AÑO</t>
  </si>
  <si>
    <t>DETERMINACIÓN DE LA UTILIDADES POR ACCION</t>
  </si>
  <si>
    <t>UTILIDADES DE EJERCICIO Y ANTES DE IMPUESTOS</t>
  </si>
  <si>
    <t>UTILIDAD DEL EJERCICIO Y ANTES DE PARTIDAS EXTRAORDINARIAS</t>
  </si>
  <si>
    <t>UTILIDAD DESPUES DE PARTIDAS EXTRAORDINARIAS</t>
  </si>
  <si>
    <t>No. DE ACCIONES COMUNES EN CIRCULACION</t>
  </si>
  <si>
    <t>VALOR NOMINAL POR ACCION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</si>
  <si>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</si>
  <si>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</si>
  <si>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</si>
  <si>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</si>
  <si>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</si>
  <si>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</si>
  <si>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</si>
  <si>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</si>
  <si>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</si>
  <si>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</si>
  <si>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</si>
  <si>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</si>
  <si>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</si>
  <si>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</si>
  <si>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</si>
  <si>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</si>
  <si>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</si>
  <si>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</si>
  <si>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</si>
  <si>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</si>
  <si>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</si>
  <si>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</si>
  <si>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</si>
  <si>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Acumulado</t>
  </si>
  <si>
    <t>Mensual</t>
  </si>
  <si>
    <t>CASA DE CORREDORES DE BOLSA</t>
  </si>
  <si>
    <t>Gastos de Operacion</t>
  </si>
  <si>
    <t>HENCORP, S.A. DE C.V.</t>
  </si>
  <si>
    <t>Ingresos por Servicios</t>
  </si>
  <si>
    <t>Total de Ingresos</t>
  </si>
  <si>
    <t>Gato por IVA no deducible</t>
  </si>
  <si>
    <t>Gastos de Operación</t>
  </si>
  <si>
    <t>Resultados del mes de Octubre</t>
  </si>
  <si>
    <t>Gastos Adicionales</t>
  </si>
  <si>
    <t>Impuesto sobre la Renta</t>
  </si>
  <si>
    <t>Diciembre</t>
  </si>
  <si>
    <t>Resultados despues de impuestos</t>
  </si>
  <si>
    <t>Resultados del mes de Noviembre</t>
  </si>
  <si>
    <t>Noviembre</t>
  </si>
  <si>
    <t>Nota: los gastos y los ingresos incluyes la facturacion CEDEVAL por valor de $ 7,569.32, el valor de los gastos sin CEDEVAL es de $ 33,586.22</t>
  </si>
  <si>
    <t>Firma electronica</t>
  </si>
  <si>
    <t xml:space="preserve">Recicladroa de Papel </t>
  </si>
  <si>
    <t>Cena empleados</t>
  </si>
  <si>
    <t>Estado de resultados del 1°de Enero al 31 de Enero de 2022</t>
  </si>
  <si>
    <t>Balance General  al 31 de Enero de 2022</t>
  </si>
  <si>
    <t xml:space="preserve">          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</si>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</sst>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8" borderId="0" applyNumberFormat="0" applyBorder="0" applyAlignment="0" applyProtection="0"/>
    <xf numFmtId="0" fontId="32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8" borderId="0" applyNumberFormat="0" applyBorder="0" applyAlignment="0" applyProtection="0"/>
    <xf numFmtId="0" fontId="32" fillId="20" borderId="0" applyNumberFormat="0" applyBorder="0" applyAlignment="0" applyProtection="0"/>
    <xf numFmtId="0" fontId="6" fillId="14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6" borderId="0" applyNumberFormat="0" applyBorder="0" applyAlignment="0" applyProtection="0"/>
    <xf numFmtId="0" fontId="32" fillId="26" borderId="0" applyNumberFormat="0" applyBorder="0" applyAlignment="0" applyProtection="0"/>
    <xf numFmtId="0" fontId="7" fillId="18" borderId="0" applyNumberFormat="0" applyBorder="0" applyAlignment="0" applyProtection="0"/>
    <xf numFmtId="0" fontId="32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6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1" applyNumberFormat="0" applyAlignment="0" applyProtection="0"/>
    <xf numFmtId="0" fontId="34" fillId="36" borderId="2" applyNumberFormat="0" applyAlignment="0" applyProtection="0"/>
    <xf numFmtId="0" fontId="10" fillId="37" borderId="3" applyNumberFormat="0" applyAlignment="0" applyProtection="0"/>
    <xf numFmtId="0" fontId="35" fillId="38" borderId="4" applyNumberFormat="0" applyAlignment="0" applyProtection="0"/>
    <xf numFmtId="0" fontId="11" fillId="0" borderId="5" applyNumberFormat="0" applyFill="0" applyAlignment="0" applyProtection="0"/>
    <xf numFmtId="0" fontId="36" fillId="0" borderId="6" applyNumberFormat="0" applyFill="0" applyAlignment="0" applyProtection="0"/>
    <xf numFmtId="0" fontId="20" fillId="0" borderId="7" applyNumberFormat="0" applyFill="0" applyAlignment="0" applyProtection="0"/>
    <xf numFmtId="0" fontId="3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4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39" fillId="44" borderId="0" applyNumberFormat="0" applyBorder="0" applyAlignment="0" applyProtection="0"/>
    <xf numFmtId="0" fontId="7" fillId="28" borderId="0" applyNumberFormat="0" applyBorder="0" applyAlignment="0" applyProtection="0"/>
    <xf numFmtId="0" fontId="39" fillId="45" borderId="0" applyNumberFormat="0" applyBorder="0" applyAlignment="0" applyProtection="0"/>
    <xf numFmtId="0" fontId="7" fillId="30" borderId="0" applyNumberFormat="0" applyBorder="0" applyAlignment="0" applyProtection="0"/>
    <xf numFmtId="0" fontId="39" fillId="46" borderId="0" applyNumberFormat="0" applyBorder="0" applyAlignment="0" applyProtection="0"/>
    <xf numFmtId="0" fontId="7" fillId="47" borderId="0" applyNumberFormat="0" applyBorder="0" applyAlignment="0" applyProtection="0"/>
    <xf numFmtId="0" fontId="39" fillId="48" borderId="0" applyNumberFormat="0" applyBorder="0" applyAlignment="0" applyProtection="0"/>
    <xf numFmtId="0" fontId="13" fillId="12" borderId="1" applyNumberFormat="0" applyAlignment="0" applyProtection="0"/>
    <xf numFmtId="0" fontId="40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1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2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2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3" fillId="36" borderId="12" applyNumberFormat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6" fillId="0" borderId="14" applyNumberFormat="0" applyFill="0" applyAlignment="0" applyProtection="0"/>
    <xf numFmtId="0" fontId="12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8" fillId="0" borderId="18" applyNumberFormat="0" applyFill="0" applyAlignment="0" applyProtection="0"/>
  </cellStyleXfs>
  <cellXfs count="95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4" fillId="55" borderId="0" xfId="94" applyFont="1" applyFill="1" applyAlignment="1">
      <alignment horizontal="right"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171" fontId="2" fillId="55" borderId="20" xfId="81" applyFont="1" applyFill="1" applyBorder="1" applyAlignment="1">
      <alignment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0" fontId="23" fillId="55" borderId="0" xfId="94" applyFont="1" applyFill="1" applyAlignment="1">
      <alignment horizontal="right" vertical="top" wrapText="1"/>
      <protection/>
    </xf>
    <xf numFmtId="0" fontId="28" fillId="55" borderId="0" xfId="94" applyFont="1" applyFill="1" applyAlignment="1">
      <alignment horizontal="left" vertical="top" wrapText="1" indent="2"/>
      <protection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1" fontId="1" fillId="56" borderId="0" xfId="0" applyNumberFormat="1" applyFont="1" applyFill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43" fontId="6" fillId="55" borderId="0" xfId="94" applyNumberFormat="1" applyFill="1">
      <alignment/>
      <protection/>
    </xf>
    <xf numFmtId="44" fontId="6" fillId="55" borderId="0" xfId="94" applyNumberFormat="1" applyFill="1">
      <alignment/>
      <protection/>
    </xf>
    <xf numFmtId="0" fontId="26" fillId="0" borderId="0" xfId="93" applyFont="1" applyFill="1">
      <alignment/>
      <protection/>
    </xf>
    <xf numFmtId="171" fontId="0" fillId="0" borderId="20" xfId="81" applyFont="1" applyBorder="1" applyAlignment="1">
      <alignment/>
    </xf>
    <xf numFmtId="171" fontId="0" fillId="0" borderId="0" xfId="81" applyFont="1" applyAlignment="1">
      <alignment/>
    </xf>
    <xf numFmtId="171" fontId="0" fillId="0" borderId="0" xfId="81" applyFont="1" applyAlignment="1">
      <alignment/>
    </xf>
    <xf numFmtId="0" fontId="0" fillId="0" borderId="0" xfId="93" applyFont="1" applyFill="1">
      <alignment/>
      <protection/>
    </xf>
    <xf numFmtId="0" fontId="0" fillId="0" borderId="0" xfId="0" applyFont="1" applyAlignment="1">
      <alignment/>
    </xf>
    <xf numFmtId="0" fontId="0" fillId="0" borderId="0" xfId="93" applyFont="1">
      <alignment/>
      <protection/>
    </xf>
    <xf numFmtId="0" fontId="26" fillId="0" borderId="0" xfId="93" applyFont="1">
      <alignment/>
      <protection/>
    </xf>
    <xf numFmtId="171" fontId="0" fillId="0" borderId="20" xfId="81" applyFont="1" applyBorder="1" applyAlignment="1">
      <alignment/>
    </xf>
    <xf numFmtId="171" fontId="26" fillId="0" borderId="0" xfId="81" applyFont="1" applyAlignment="1">
      <alignment/>
    </xf>
    <xf numFmtId="171" fontId="0" fillId="0" borderId="0" xfId="0" applyNumberFormat="1" applyAlignment="1">
      <alignment/>
    </xf>
    <xf numFmtId="171" fontId="0" fillId="0" borderId="20" xfId="0" applyNumberFormat="1" applyBorder="1" applyAlignment="1">
      <alignment/>
    </xf>
    <xf numFmtId="0" fontId="26" fillId="0" borderId="0" xfId="0" applyFont="1" applyAlignment="1">
      <alignment/>
    </xf>
    <xf numFmtId="171" fontId="26" fillId="0" borderId="0" xfId="81" applyFont="1" applyAlignment="1">
      <alignment horizontal="center"/>
    </xf>
    <xf numFmtId="0" fontId="26" fillId="0" borderId="0" xfId="0" applyFon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81" applyFont="1" applyBorder="1" applyAlignment="1">
      <alignment/>
    </xf>
    <xf numFmtId="171" fontId="0" fillId="0" borderId="0" xfId="81" applyFont="1" applyBorder="1" applyAlignment="1">
      <alignment/>
    </xf>
    <xf numFmtId="171" fontId="26" fillId="57" borderId="0" xfId="81" applyFont="1" applyFill="1" applyAlignment="1">
      <alignment/>
    </xf>
    <xf numFmtId="0" fontId="25" fillId="55" borderId="0" xfId="94" applyFont="1" applyFill="1" applyAlignment="1">
      <alignment horizontal="center"/>
      <protection/>
    </xf>
    <xf numFmtId="0" fontId="29" fillId="55" borderId="0" xfId="94" applyFont="1" applyFill="1" applyAlignment="1">
      <alignment vertical="top" wrapText="1"/>
      <protection/>
    </xf>
    <xf numFmtId="0" fontId="29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71" fontId="29" fillId="55" borderId="0" xfId="94" applyNumberFormat="1" applyFont="1" applyFill="1" applyAlignment="1">
      <alignment vertical="top" wrapText="1"/>
      <protection/>
    </xf>
    <xf numFmtId="171" fontId="29" fillId="55" borderId="0" xfId="81" applyFont="1" applyFill="1" applyAlignment="1">
      <alignment vertical="top" wrapText="1"/>
    </xf>
    <xf numFmtId="170" fontId="30" fillId="55" borderId="0" xfId="94" applyNumberFormat="1" applyFont="1" applyFill="1" applyAlignment="1">
      <alignment horizontal="left"/>
      <protection/>
    </xf>
    <xf numFmtId="170" fontId="30" fillId="55" borderId="0" xfId="94" applyNumberFormat="1" applyFont="1" applyFill="1">
      <alignment/>
      <protection/>
    </xf>
    <xf numFmtId="0" fontId="30" fillId="55" borderId="0" xfId="94" applyFont="1" applyFill="1">
      <alignment/>
      <protection/>
    </xf>
    <xf numFmtId="43" fontId="0" fillId="0" borderId="0" xfId="0" applyNumberFormat="1" applyAlignment="1">
      <alignment/>
    </xf>
    <xf numFmtId="0" fontId="0" fillId="0" borderId="0" xfId="0" applyNumberFormat="1" applyAlignment="1">
      <alignment vertical="justify"/>
    </xf>
    <xf numFmtId="2" fontId="2" fillId="55" borderId="0" xfId="0" applyNumberFormat="1" applyFont="1" applyFill="1" applyAlignment="1">
      <alignment/>
    </xf>
    <xf numFmtId="0" fontId="26" fillId="0" borderId="0" xfId="93" applyFont="1" applyAlignment="1">
      <alignment horizontal="center"/>
      <protection/>
    </xf>
    <xf numFmtId="171" fontId="2" fillId="55" borderId="0" xfId="81" applyFont="1" applyFill="1" applyBorder="1" applyAlignment="1">
      <alignment/>
    </xf>
    <xf numFmtId="0" fontId="24" fillId="55" borderId="0" xfId="94" applyFont="1" applyFill="1" applyBorder="1" applyAlignment="1">
      <alignment horizontal="left" vertical="top" wrapText="1" indent="4"/>
      <protection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horizontal="left" vertical="top" wrapText="1" indent="4"/>
      <protection/>
    </xf>
    <xf numFmtId="0" fontId="28" fillId="55" borderId="0" xfId="94" applyFont="1" applyFill="1" applyAlignment="1">
      <alignment horizontal="left" vertical="top" wrapText="1" indent="2"/>
      <protection/>
    </xf>
    <xf numFmtId="0" fontId="23" fillId="55" borderId="0" xfId="94" applyFont="1" applyFill="1" applyAlignment="1">
      <alignment horizontal="left" vertical="top" wrapText="1" indent="2"/>
      <protection/>
    </xf>
    <xf numFmtId="0" fontId="27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0" fillId="0" borderId="0" xfId="0" applyNumberFormat="1" applyFont="1" applyAlignment="1">
      <alignment vertical="justify"/>
    </xf>
    <xf numFmtId="0" fontId="0" fillId="0" borderId="0" xfId="0" applyNumberFormat="1" applyAlignment="1">
      <alignment vertical="justify"/>
    </xf>
    <xf numFmtId="170" fontId="1" fillId="55" borderId="0" xfId="81" applyNumberFormat="1" applyFont="1" applyFill="1" applyBorder="1" applyAlignment="1">
      <alignment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62</xdr:row>
      <xdr:rowOff>28575</xdr:rowOff>
    </xdr:from>
    <xdr:to>
      <xdr:col>2</xdr:col>
      <xdr:colOff>981075</xdr:colOff>
      <xdr:row>65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91675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44</xdr:row>
      <xdr:rowOff>142875</xdr:rowOff>
    </xdr:from>
    <xdr:to>
      <xdr:col>8</xdr:col>
      <xdr:colOff>838200</xdr:colOff>
      <xdr:row>47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410450"/>
          <a:ext cx="4638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SheetLayoutView="100" workbookViewId="0" topLeftCell="A49">
      <selection activeCell="B38" sqref="B38"/>
    </sheetView>
  </sheetViews>
  <sheetFormatPr defaultColWidth="11.421875" defaultRowHeight="12.75"/>
  <cols>
    <col min="1" max="1" width="5.7109375" style="1" customWidth="1"/>
    <col min="2" max="2" width="64.7109375" style="1" customWidth="1"/>
    <col min="3" max="3" width="17.00390625" style="30" customWidth="1"/>
    <col min="4" max="16384" width="11.421875" style="1" customWidth="1"/>
  </cols>
  <sheetData>
    <row r="1" spans="2:3" ht="12">
      <c r="B1" s="80"/>
      <c r="C1" s="1"/>
    </row>
    <row r="2" spans="1:3" ht="12.75" customHeight="1">
      <c r="A2" s="83" t="s">
        <v>84</v>
      </c>
      <c r="B2" s="83"/>
      <c r="C2" s="83"/>
    </row>
    <row r="3" spans="1:3" ht="12.75" customHeight="1">
      <c r="A3" s="82" t="s">
        <v>82</v>
      </c>
      <c r="B3" s="82"/>
      <c r="C3" s="82"/>
    </row>
    <row r="4" spans="1:3" ht="12.75" customHeight="1">
      <c r="A4" s="82" t="s">
        <v>101</v>
      </c>
      <c r="B4" s="82"/>
      <c r="C4" s="82"/>
    </row>
    <row r="5" spans="1:3" ht="12.75" customHeight="1">
      <c r="A5" s="81" t="s">
        <v>103</v>
      </c>
      <c r="B5" s="81"/>
      <c r="C5" s="81"/>
    </row>
    <row r="6" spans="2:3" ht="12">
      <c r="B6" s="2"/>
      <c r="C6" s="28"/>
    </row>
    <row r="7" spans="1:3" ht="12" customHeight="1">
      <c r="A7" s="21"/>
      <c r="B7" s="21" t="s">
        <v>1</v>
      </c>
      <c r="C7" s="35"/>
    </row>
    <row r="8" spans="1:3" ht="12" customHeight="1">
      <c r="A8" s="21"/>
      <c r="B8" s="21" t="s">
        <v>67</v>
      </c>
      <c r="C8" s="35">
        <v>655.99</v>
      </c>
    </row>
    <row r="9" spans="1:3" ht="12" customHeight="1">
      <c r="A9" s="22"/>
      <c r="B9" s="22" t="s">
        <v>16</v>
      </c>
      <c r="C9" s="34">
        <v>0.2</v>
      </c>
    </row>
    <row r="10" spans="1:3" ht="12" customHeight="1">
      <c r="A10" s="22"/>
      <c r="B10" s="22" t="s">
        <v>15</v>
      </c>
      <c r="C10" s="34">
        <v>282.17</v>
      </c>
    </row>
    <row r="11" spans="1:3" ht="12" customHeight="1">
      <c r="A11" s="22"/>
      <c r="B11" s="22" t="s">
        <v>2</v>
      </c>
      <c r="C11" s="34">
        <v>11.2</v>
      </c>
    </row>
    <row r="12" spans="1:3" ht="12" customHeight="1">
      <c r="A12" s="22"/>
      <c r="B12" s="22" t="s">
        <v>17</v>
      </c>
      <c r="C12" s="34">
        <v>202.97</v>
      </c>
    </row>
    <row r="13" spans="1:3" ht="12" customHeight="1">
      <c r="A13" s="22"/>
      <c r="B13" s="22" t="s">
        <v>18</v>
      </c>
      <c r="C13" s="34">
        <v>22.17</v>
      </c>
    </row>
    <row r="14" spans="1:3" ht="12" customHeight="1">
      <c r="A14" s="22"/>
      <c r="B14" s="22" t="s">
        <v>19</v>
      </c>
      <c r="C14" s="34">
        <v>129.46</v>
      </c>
    </row>
    <row r="15" spans="1:3" ht="12" customHeight="1">
      <c r="A15" s="22"/>
      <c r="B15" s="22" t="s">
        <v>3</v>
      </c>
      <c r="C15" s="34">
        <v>1.66</v>
      </c>
    </row>
    <row r="16" spans="1:3" ht="12" customHeight="1">
      <c r="A16" s="22"/>
      <c r="B16" s="22" t="s">
        <v>4</v>
      </c>
      <c r="C16" s="34">
        <v>6.16</v>
      </c>
    </row>
    <row r="17" spans="1:3" ht="12" customHeight="1">
      <c r="A17" s="21"/>
      <c r="B17" s="21" t="s">
        <v>23</v>
      </c>
      <c r="C17" s="39">
        <v>43.44</v>
      </c>
    </row>
    <row r="18" spans="1:3" ht="12" customHeight="1">
      <c r="A18" s="22"/>
      <c r="B18" s="41" t="s">
        <v>20</v>
      </c>
      <c r="C18" s="34">
        <v>9.58</v>
      </c>
    </row>
    <row r="19" spans="1:3" ht="12" customHeight="1">
      <c r="A19" s="22"/>
      <c r="B19" s="22" t="s">
        <v>21</v>
      </c>
      <c r="C19" s="34">
        <v>2.78</v>
      </c>
    </row>
    <row r="20" spans="1:3" ht="12" customHeight="1">
      <c r="A20" s="22"/>
      <c r="B20" s="22" t="s">
        <v>22</v>
      </c>
      <c r="C20" s="34">
        <v>28.13</v>
      </c>
    </row>
    <row r="21" spans="1:3" ht="12" customHeight="1">
      <c r="A21" s="22"/>
      <c r="B21" s="22" t="s">
        <v>5</v>
      </c>
      <c r="C21" s="34">
        <v>2.95</v>
      </c>
    </row>
    <row r="22" spans="1:3" ht="12" customHeight="1" thickBot="1">
      <c r="A22" s="22"/>
      <c r="B22" s="23" t="s">
        <v>6</v>
      </c>
      <c r="C22" s="29">
        <v>699.43</v>
      </c>
    </row>
    <row r="23" spans="1:2" ht="12" customHeight="1" thickTop="1">
      <c r="A23" s="22"/>
      <c r="B23" s="22"/>
    </row>
    <row r="24" spans="1:3" ht="12" customHeight="1">
      <c r="A24" s="21"/>
      <c r="B24" s="21" t="s">
        <v>7</v>
      </c>
      <c r="C24" s="35"/>
    </row>
    <row r="25" spans="1:3" ht="12" customHeight="1">
      <c r="A25" s="21"/>
      <c r="B25" s="21" t="s">
        <v>24</v>
      </c>
      <c r="C25" s="35">
        <v>199.31</v>
      </c>
    </row>
    <row r="26" spans="1:3" ht="12" customHeight="1">
      <c r="A26" s="22"/>
      <c r="B26" s="22" t="s">
        <v>8</v>
      </c>
      <c r="C26" s="34">
        <v>131.62</v>
      </c>
    </row>
    <row r="27" spans="1:3" ht="12" customHeight="1">
      <c r="A27" s="22"/>
      <c r="B27" s="22" t="s">
        <v>9</v>
      </c>
      <c r="C27" s="34">
        <v>67.69</v>
      </c>
    </row>
    <row r="28" spans="1:4" ht="12" customHeight="1">
      <c r="A28" s="21"/>
      <c r="B28" s="21" t="s">
        <v>25</v>
      </c>
      <c r="C28" s="35">
        <v>5.16</v>
      </c>
      <c r="D28" s="76"/>
    </row>
    <row r="29" spans="1:3" ht="12" customHeight="1">
      <c r="A29" s="22"/>
      <c r="B29" s="22" t="s">
        <v>26</v>
      </c>
      <c r="C29" s="34">
        <v>5.16</v>
      </c>
    </row>
    <row r="30" spans="1:3" ht="12" customHeight="1" thickBot="1">
      <c r="A30" s="22"/>
      <c r="B30" s="23" t="s">
        <v>10</v>
      </c>
      <c r="C30" s="31">
        <v>204.48</v>
      </c>
    </row>
    <row r="31" spans="1:3" ht="12" customHeight="1" thickTop="1">
      <c r="A31" s="22"/>
      <c r="B31" s="21"/>
      <c r="C31" s="35"/>
    </row>
    <row r="32" spans="1:3" ht="12" customHeight="1">
      <c r="A32" s="21"/>
      <c r="B32" s="21" t="s">
        <v>27</v>
      </c>
      <c r="C32" s="35">
        <v>494.95</v>
      </c>
    </row>
    <row r="33" spans="1:3" ht="12" customHeight="1">
      <c r="A33" s="21"/>
      <c r="B33" s="21" t="s">
        <v>11</v>
      </c>
      <c r="C33" s="39">
        <v>450</v>
      </c>
    </row>
    <row r="34" spans="1:3" ht="12" customHeight="1">
      <c r="A34" s="22"/>
      <c r="B34" s="22" t="s">
        <v>12</v>
      </c>
      <c r="C34" s="34">
        <v>450</v>
      </c>
    </row>
    <row r="35" spans="1:3" ht="12" customHeight="1">
      <c r="A35" s="21"/>
      <c r="B35" s="21" t="s">
        <v>13</v>
      </c>
      <c r="C35" s="39">
        <v>90</v>
      </c>
    </row>
    <row r="36" spans="1:3" ht="12" customHeight="1">
      <c r="A36" s="22"/>
      <c r="B36" s="22" t="s">
        <v>13</v>
      </c>
      <c r="C36" s="34">
        <v>90</v>
      </c>
    </row>
    <row r="37" spans="1:3" ht="12" customHeight="1">
      <c r="A37" s="21"/>
      <c r="B37" s="21" t="s">
        <v>28</v>
      </c>
      <c r="C37" s="39">
        <v>-37.96</v>
      </c>
    </row>
    <row r="38" spans="1:3" ht="12" customHeight="1">
      <c r="A38" s="22"/>
      <c r="B38" s="22" t="s">
        <v>29</v>
      </c>
      <c r="C38" s="34">
        <v>-37.96</v>
      </c>
    </row>
    <row r="39" spans="1:3" ht="12" customHeight="1">
      <c r="A39" s="21"/>
      <c r="B39" s="21" t="s">
        <v>14</v>
      </c>
      <c r="C39" s="32">
        <v>-7.09</v>
      </c>
    </row>
    <row r="40" spans="1:3" ht="12" customHeight="1">
      <c r="A40" s="22"/>
      <c r="B40" s="22" t="s">
        <v>30</v>
      </c>
      <c r="C40" s="34">
        <v>-7.09</v>
      </c>
    </row>
    <row r="41" spans="1:3" ht="12" customHeight="1" thickBot="1">
      <c r="A41" s="22"/>
      <c r="B41" s="21" t="s">
        <v>31</v>
      </c>
      <c r="C41" s="29">
        <v>699.43</v>
      </c>
    </row>
    <row r="42" spans="1:2" ht="12" customHeight="1" thickTop="1">
      <c r="A42" s="22"/>
      <c r="B42" s="21"/>
    </row>
    <row r="43" spans="1:2" ht="12" customHeight="1">
      <c r="A43" s="22"/>
      <c r="B43" s="21" t="s">
        <v>32</v>
      </c>
    </row>
    <row r="44" spans="1:2" ht="12" customHeight="1">
      <c r="A44" s="22"/>
      <c r="B44" s="21" t="s">
        <v>33</v>
      </c>
    </row>
    <row r="45" spans="1:3" ht="12" customHeight="1">
      <c r="A45" s="22"/>
      <c r="B45" s="21" t="s">
        <v>34</v>
      </c>
      <c r="C45" s="35">
        <v>303.8</v>
      </c>
    </row>
    <row r="46" spans="1:3" ht="12" customHeight="1">
      <c r="A46" s="22"/>
      <c r="B46" s="22" t="s">
        <v>35</v>
      </c>
      <c r="C46" s="34">
        <v>266.29</v>
      </c>
    </row>
    <row r="47" spans="1:3" ht="12" customHeight="1">
      <c r="A47" s="22"/>
      <c r="B47" s="22" t="s">
        <v>36</v>
      </c>
      <c r="C47" s="34">
        <v>37.51</v>
      </c>
    </row>
    <row r="48" spans="1:3" ht="12" customHeight="1">
      <c r="A48" s="21"/>
      <c r="B48" s="21" t="s">
        <v>37</v>
      </c>
      <c r="C48" s="39">
        <v>188.9</v>
      </c>
    </row>
    <row r="49" spans="1:3" ht="12" customHeight="1">
      <c r="A49" s="22"/>
      <c r="B49" s="22" t="s">
        <v>38</v>
      </c>
      <c r="C49" s="34">
        <v>36.9</v>
      </c>
    </row>
    <row r="50" spans="1:3" ht="12" customHeight="1">
      <c r="A50" s="22"/>
      <c r="B50" s="22" t="s">
        <v>39</v>
      </c>
      <c r="C50" s="34">
        <v>152</v>
      </c>
    </row>
    <row r="51" spans="1:3" ht="12" customHeight="1" thickBot="1">
      <c r="A51" s="22"/>
      <c r="B51" s="21" t="s">
        <v>40</v>
      </c>
      <c r="C51" s="31">
        <v>492.7</v>
      </c>
    </row>
    <row r="52" spans="1:2" ht="12" customHeight="1" thickTop="1">
      <c r="A52" s="22"/>
      <c r="B52" s="22"/>
    </row>
    <row r="53" spans="1:2" ht="12" customHeight="1">
      <c r="A53" s="21"/>
      <c r="B53" s="21" t="s">
        <v>41</v>
      </c>
    </row>
    <row r="54" spans="1:3" ht="12" customHeight="1">
      <c r="A54" s="21"/>
      <c r="B54" s="23" t="s">
        <v>42</v>
      </c>
      <c r="C54" s="33">
        <v>303.8</v>
      </c>
    </row>
    <row r="55" spans="1:3" ht="12" customHeight="1">
      <c r="A55" s="22"/>
      <c r="B55" s="22" t="s">
        <v>43</v>
      </c>
      <c r="C55" s="34">
        <v>266.29</v>
      </c>
    </row>
    <row r="56" spans="1:3" ht="12.75">
      <c r="A56" s="22"/>
      <c r="B56" s="24" t="s">
        <v>44</v>
      </c>
      <c r="C56" s="34">
        <v>37.51</v>
      </c>
    </row>
    <row r="57" spans="1:3" ht="12.75">
      <c r="A57" s="21"/>
      <c r="B57" s="23" t="s">
        <v>45</v>
      </c>
      <c r="C57" s="39">
        <v>188.9</v>
      </c>
    </row>
    <row r="58" spans="1:3" ht="12.75">
      <c r="A58" s="22"/>
      <c r="B58" s="24" t="s">
        <v>46</v>
      </c>
      <c r="C58" s="34">
        <v>36.9</v>
      </c>
    </row>
    <row r="59" spans="1:3" ht="12.75">
      <c r="A59" s="22"/>
      <c r="B59" s="24" t="s">
        <v>47</v>
      </c>
      <c r="C59" s="34">
        <v>152</v>
      </c>
    </row>
    <row r="60" spans="1:3" ht="13.5" thickBot="1">
      <c r="A60" s="22"/>
      <c r="B60" s="21" t="s">
        <v>40</v>
      </c>
      <c r="C60" s="31">
        <v>492.7</v>
      </c>
    </row>
    <row r="61" spans="2:3" ht="13.5" thickTop="1">
      <c r="B61" s="21"/>
      <c r="C61" s="35"/>
    </row>
    <row r="62" spans="2:3" ht="12">
      <c r="B62" s="3"/>
      <c r="C62" s="35"/>
    </row>
    <row r="63" spans="2:3" ht="12">
      <c r="B63" s="3"/>
      <c r="C63" s="35"/>
    </row>
    <row r="64" spans="2:3" ht="12">
      <c r="B64" s="3"/>
      <c r="C64" s="35"/>
    </row>
    <row r="65" spans="2:3" ht="12">
      <c r="B65" s="3"/>
      <c r="C65" s="35"/>
    </row>
    <row r="66" spans="2:3" ht="12">
      <c r="B66" s="3"/>
      <c r="C66" s="35"/>
    </row>
    <row r="67" spans="2:3" ht="12">
      <c r="B67" s="3"/>
      <c r="C67" s="35"/>
    </row>
    <row r="68" spans="2:3" ht="12">
      <c r="B68" s="3"/>
      <c r="C68" s="35"/>
    </row>
    <row r="69" spans="2:3" ht="12">
      <c r="B69" s="3"/>
      <c r="C69" s="35"/>
    </row>
    <row r="70" ht="12">
      <c r="C70" s="35"/>
    </row>
    <row r="71" ht="12">
      <c r="C71" s="35"/>
    </row>
    <row r="72" ht="12">
      <c r="C72" s="35"/>
    </row>
    <row r="73" ht="12">
      <c r="C73" s="35"/>
    </row>
    <row r="76" ht="16.5" customHeight="1"/>
    <row r="77" ht="12">
      <c r="C77" s="36"/>
    </row>
    <row r="78" ht="12">
      <c r="C78" s="36"/>
    </row>
    <row r="79" ht="12">
      <c r="C79" s="36"/>
    </row>
    <row r="81" ht="12">
      <c r="B81" s="9"/>
    </row>
  </sheetData>
  <sheetProtection/>
  <mergeCells count="4">
    <mergeCell ref="A5:C5"/>
    <mergeCell ref="A4:C4"/>
    <mergeCell ref="A3:C3"/>
    <mergeCell ref="A2:C2"/>
  </mergeCells>
  <printOptions horizontalCentered="1"/>
  <pageMargins left="0" right="0" top="0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6"/>
  <sheetViews>
    <sheetView zoomScaleSheetLayoutView="100" zoomScalePageLayoutView="0" workbookViewId="0" topLeftCell="C1">
      <selection activeCell="D32" sqref="D32:F32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2.57421875" style="10" customWidth="1"/>
    <col min="4" max="4" width="7.28125" style="10" customWidth="1"/>
    <col min="5" max="5" width="9.00390625" style="10" customWidth="1"/>
    <col min="6" max="6" width="36.8515625" style="10" customWidth="1"/>
    <col min="7" max="7" width="3.8515625" style="10" customWidth="1"/>
    <col min="8" max="8" width="3.8515625" style="10" hidden="1" customWidth="1"/>
    <col min="9" max="9" width="14.140625" style="73" customWidth="1"/>
    <col min="10" max="10" width="12.57421875" style="10" bestFit="1" customWidth="1"/>
    <col min="11" max="12" width="11.421875" style="10" customWidth="1"/>
    <col min="13" max="13" width="11.421875" style="37" customWidth="1"/>
    <col min="14" max="16384" width="11.421875" style="10" customWidth="1"/>
  </cols>
  <sheetData>
    <row r="1" spans="3:9" ht="15">
      <c r="C1" s="40"/>
      <c r="D1" s="40"/>
      <c r="E1" s="40"/>
      <c r="F1" s="40"/>
      <c r="G1" s="40"/>
      <c r="I1" s="63"/>
    </row>
    <row r="2" spans="3:9" ht="15" customHeight="1">
      <c r="C2" s="91" t="s">
        <v>84</v>
      </c>
      <c r="D2" s="91"/>
      <c r="E2" s="91"/>
      <c r="F2" s="91"/>
      <c r="G2" s="91"/>
      <c r="H2" s="91"/>
      <c r="I2" s="91"/>
    </row>
    <row r="3" spans="3:9" ht="15" customHeight="1">
      <c r="C3" s="90" t="s">
        <v>82</v>
      </c>
      <c r="D3" s="90"/>
      <c r="E3" s="90"/>
      <c r="F3" s="90"/>
      <c r="G3" s="90"/>
      <c r="H3" s="90"/>
      <c r="I3" s="90"/>
    </row>
    <row r="4" spans="3:9" ht="15" customHeight="1">
      <c r="C4" s="90" t="s">
        <v>100</v>
      </c>
      <c r="D4" s="90"/>
      <c r="E4" s="90"/>
      <c r="F4" s="90"/>
      <c r="G4" s="90"/>
      <c r="H4" s="90"/>
      <c r="I4" s="90"/>
    </row>
    <row r="5" spans="3:9" ht="15" customHeight="1">
      <c r="C5" s="89" t="s">
        <v>103</v>
      </c>
      <c r="D5" s="89"/>
      <c r="E5" s="89"/>
      <c r="F5" s="89"/>
      <c r="G5" s="89"/>
      <c r="H5" s="89"/>
      <c r="I5" s="89"/>
    </row>
    <row r="6" spans="3:9" ht="15" customHeight="1">
      <c r="C6" s="19"/>
      <c r="D6" s="19"/>
      <c r="E6" s="19"/>
      <c r="F6" s="19"/>
      <c r="G6" s="19"/>
      <c r="I6" s="19"/>
    </row>
    <row r="7" spans="3:9" ht="15" customHeight="1">
      <c r="C7" s="11"/>
      <c r="D7" s="11"/>
      <c r="E7" s="11"/>
      <c r="F7" s="11"/>
      <c r="G7" s="11"/>
      <c r="I7" s="20"/>
    </row>
    <row r="8" spans="3:9" ht="15">
      <c r="C8" s="25"/>
      <c r="D8" s="84" t="s">
        <v>68</v>
      </c>
      <c r="E8" s="84"/>
      <c r="F8" s="84"/>
      <c r="G8" s="13"/>
      <c r="I8" s="64"/>
    </row>
    <row r="9" spans="3:9" ht="15" customHeight="1">
      <c r="C9" s="25"/>
      <c r="D9" s="84" t="s">
        <v>69</v>
      </c>
      <c r="E9" s="84"/>
      <c r="F9" s="84"/>
      <c r="G9" s="14"/>
      <c r="I9" s="4">
        <v>64.39</v>
      </c>
    </row>
    <row r="10" spans="3:10" ht="15" customHeight="1">
      <c r="C10" s="16"/>
      <c r="D10" s="85" t="s">
        <v>57</v>
      </c>
      <c r="E10" s="85"/>
      <c r="F10" s="85"/>
      <c r="G10" s="15"/>
      <c r="I10" s="7">
        <v>55.99</v>
      </c>
      <c r="J10" s="42"/>
    </row>
    <row r="11" spans="3:9" ht="15" customHeight="1">
      <c r="C11" s="16"/>
      <c r="D11" s="85" t="s">
        <v>0</v>
      </c>
      <c r="E11" s="85"/>
      <c r="F11" s="85"/>
      <c r="G11" s="15"/>
      <c r="I11" s="18">
        <v>8.4</v>
      </c>
    </row>
    <row r="12" spans="3:11" ht="15">
      <c r="C12" s="16"/>
      <c r="D12" s="84" t="s">
        <v>70</v>
      </c>
      <c r="E12" s="84"/>
      <c r="F12" s="84"/>
      <c r="G12" s="13"/>
      <c r="I12" s="65"/>
      <c r="K12" s="37"/>
    </row>
    <row r="13" spans="3:11" ht="15" customHeight="1">
      <c r="C13" s="16"/>
      <c r="D13" s="84" t="s">
        <v>83</v>
      </c>
      <c r="E13" s="84"/>
      <c r="F13" s="84"/>
      <c r="G13" s="14"/>
      <c r="I13" s="66">
        <v>78.71</v>
      </c>
      <c r="J13" s="38"/>
      <c r="K13" s="37"/>
    </row>
    <row r="14" spans="3:11" ht="15" customHeight="1">
      <c r="C14" s="16"/>
      <c r="D14" s="85" t="s">
        <v>58</v>
      </c>
      <c r="E14" s="85"/>
      <c r="F14" s="85"/>
      <c r="G14" s="15"/>
      <c r="I14" s="7">
        <v>36.66</v>
      </c>
      <c r="K14" s="37"/>
    </row>
    <row r="15" spans="3:11" ht="15" customHeight="1">
      <c r="C15" s="16"/>
      <c r="D15" s="85" t="s">
        <v>59</v>
      </c>
      <c r="E15" s="85"/>
      <c r="F15" s="85"/>
      <c r="G15" s="15"/>
      <c r="I15" s="7">
        <v>41.46</v>
      </c>
      <c r="J15" s="38"/>
      <c r="K15" s="38"/>
    </row>
    <row r="16" spans="3:9" ht="15" customHeight="1">
      <c r="C16" s="16"/>
      <c r="D16" s="85" t="s">
        <v>60</v>
      </c>
      <c r="E16" s="85"/>
      <c r="F16" s="85"/>
      <c r="G16" s="15"/>
      <c r="I16" s="18">
        <v>0.59</v>
      </c>
    </row>
    <row r="17" spans="3:10" ht="15.75" customHeight="1" thickBot="1">
      <c r="C17" s="16"/>
      <c r="D17" s="84" t="s">
        <v>71</v>
      </c>
      <c r="E17" s="84"/>
      <c r="F17" s="84"/>
      <c r="G17" s="14"/>
      <c r="I17" s="67">
        <v>-14.32</v>
      </c>
      <c r="J17" s="43"/>
    </row>
    <row r="18" spans="3:9" ht="15.75" thickTop="1">
      <c r="C18" s="16"/>
      <c r="D18" s="84" t="s">
        <v>48</v>
      </c>
      <c r="E18" s="84"/>
      <c r="F18" s="84"/>
      <c r="G18" s="13"/>
      <c r="I18" s="65"/>
    </row>
    <row r="19" spans="3:9" ht="15" customHeight="1">
      <c r="C19" s="25"/>
      <c r="D19" s="84" t="s">
        <v>72</v>
      </c>
      <c r="E19" s="84"/>
      <c r="F19" s="84"/>
      <c r="G19" s="14"/>
      <c r="I19" s="66">
        <v>7.42</v>
      </c>
    </row>
    <row r="20" spans="3:9" ht="15" customHeight="1">
      <c r="C20" s="16"/>
      <c r="D20" s="85" t="s">
        <v>61</v>
      </c>
      <c r="E20" s="85"/>
      <c r="F20" s="85"/>
      <c r="G20" s="79"/>
      <c r="I20" s="78">
        <v>0.16</v>
      </c>
    </row>
    <row r="21" spans="3:9" ht="15" customHeight="1">
      <c r="C21" s="16"/>
      <c r="D21" s="85" t="s">
        <v>62</v>
      </c>
      <c r="E21" s="85"/>
      <c r="F21" s="85"/>
      <c r="G21" s="15"/>
      <c r="I21" s="18">
        <v>7.26</v>
      </c>
    </row>
    <row r="22" spans="3:9" ht="15" customHeight="1">
      <c r="C22" s="16"/>
      <c r="D22" s="84" t="s">
        <v>73</v>
      </c>
      <c r="E22" s="84"/>
      <c r="F22" s="84"/>
      <c r="G22" s="14"/>
      <c r="I22" s="68">
        <v>-6.89</v>
      </c>
    </row>
    <row r="23" spans="3:9" ht="15" customHeight="1">
      <c r="C23" s="16"/>
      <c r="D23" s="12"/>
      <c r="E23" s="12"/>
      <c r="F23" s="12"/>
      <c r="G23" s="17"/>
      <c r="I23" s="69"/>
    </row>
    <row r="24" spans="3:9" ht="15.75" customHeight="1">
      <c r="C24" s="25"/>
      <c r="D24" s="84" t="s">
        <v>74</v>
      </c>
      <c r="E24" s="84"/>
      <c r="F24" s="84"/>
      <c r="G24" s="14"/>
      <c r="I24" s="66">
        <v>0.19</v>
      </c>
    </row>
    <row r="25" spans="3:12" ht="15" customHeight="1">
      <c r="C25" s="16"/>
      <c r="D25" s="85" t="s">
        <v>63</v>
      </c>
      <c r="E25" s="85"/>
      <c r="F25" s="85"/>
      <c r="G25" s="15"/>
      <c r="I25" s="7">
        <v>0.19</v>
      </c>
      <c r="L25" s="37"/>
    </row>
    <row r="26" spans="3:12" ht="15" customHeight="1">
      <c r="C26" s="16"/>
      <c r="D26" s="84" t="s">
        <v>75</v>
      </c>
      <c r="E26" s="84"/>
      <c r="F26" s="84"/>
      <c r="G26" s="14"/>
      <c r="I26" s="8">
        <v>-7.09</v>
      </c>
      <c r="J26" s="38"/>
      <c r="K26" s="42"/>
      <c r="L26" s="38"/>
    </row>
    <row r="27" spans="3:9" ht="15" customHeight="1">
      <c r="C27" s="16"/>
      <c r="D27" s="12"/>
      <c r="E27" s="12"/>
      <c r="F27" s="12"/>
      <c r="G27" s="17"/>
      <c r="I27" s="7"/>
    </row>
    <row r="28" spans="3:9" ht="15" customHeight="1">
      <c r="C28" s="25"/>
      <c r="D28" s="84" t="s">
        <v>76</v>
      </c>
      <c r="E28" s="84"/>
      <c r="F28" s="84"/>
      <c r="G28" s="14"/>
      <c r="I28" s="7">
        <v>0</v>
      </c>
    </row>
    <row r="29" spans="3:11" ht="15" customHeight="1">
      <c r="C29" s="16"/>
      <c r="D29" s="85" t="s">
        <v>64</v>
      </c>
      <c r="E29" s="85"/>
      <c r="F29" s="85"/>
      <c r="G29" s="15"/>
      <c r="H29" s="37"/>
      <c r="I29" s="18">
        <v>0</v>
      </c>
      <c r="K29" s="38"/>
    </row>
    <row r="30" spans="3:11" ht="15" customHeight="1">
      <c r="C30" s="16"/>
      <c r="D30" s="84" t="s">
        <v>79</v>
      </c>
      <c r="E30" s="84"/>
      <c r="F30" s="84"/>
      <c r="G30" s="14"/>
      <c r="H30" s="37"/>
      <c r="I30" s="7">
        <v>-7.09</v>
      </c>
      <c r="K30" s="38"/>
    </row>
    <row r="31" spans="3:9" ht="15" customHeight="1">
      <c r="C31" s="25"/>
      <c r="D31" s="84" t="s">
        <v>77</v>
      </c>
      <c r="E31" s="84"/>
      <c r="F31" s="84"/>
      <c r="G31" s="14"/>
      <c r="H31" s="37"/>
      <c r="I31" s="7">
        <v>0</v>
      </c>
    </row>
    <row r="32" spans="3:9" ht="15" customHeight="1">
      <c r="C32" s="16"/>
      <c r="D32" s="85" t="s">
        <v>65</v>
      </c>
      <c r="E32" s="85"/>
      <c r="F32" s="85"/>
      <c r="G32" s="15"/>
      <c r="H32" s="37"/>
      <c r="I32" s="18">
        <v>0</v>
      </c>
    </row>
    <row r="33" spans="3:9" ht="15" customHeight="1">
      <c r="C33" s="25"/>
      <c r="D33" s="84" t="s">
        <v>78</v>
      </c>
      <c r="E33" s="84"/>
      <c r="F33" s="84"/>
      <c r="G33" s="14"/>
      <c r="H33" s="37"/>
      <c r="I33" s="7">
        <v>0</v>
      </c>
    </row>
    <row r="34" spans="3:9" ht="15" customHeight="1">
      <c r="C34" s="16"/>
      <c r="D34" s="85" t="s">
        <v>66</v>
      </c>
      <c r="E34" s="85"/>
      <c r="F34" s="85"/>
      <c r="G34" s="15"/>
      <c r="H34" s="38"/>
      <c r="I34" s="18">
        <v>0</v>
      </c>
    </row>
    <row r="35" spans="3:10" ht="15" customHeight="1" thickBot="1">
      <c r="C35" s="16"/>
      <c r="D35" s="84" t="s">
        <v>49</v>
      </c>
      <c r="E35" s="84"/>
      <c r="F35" s="84"/>
      <c r="G35" s="17"/>
      <c r="I35" s="5">
        <v>-7.09</v>
      </c>
      <c r="J35" s="27"/>
    </row>
    <row r="36" spans="3:9" ht="15" customHeight="1" thickTop="1">
      <c r="C36" s="16"/>
      <c r="D36" s="87" t="s">
        <v>50</v>
      </c>
      <c r="E36" s="87"/>
      <c r="F36" s="87"/>
      <c r="G36" s="26"/>
      <c r="I36" s="6"/>
    </row>
    <row r="37" spans="3:9" ht="15" customHeight="1">
      <c r="C37" s="16"/>
      <c r="D37" s="26"/>
      <c r="E37" s="26"/>
      <c r="F37" s="26"/>
      <c r="G37" s="26"/>
      <c r="I37" s="94"/>
    </row>
    <row r="38" spans="3:12" ht="15">
      <c r="C38" s="16"/>
      <c r="D38" s="16"/>
      <c r="E38" s="16"/>
      <c r="F38" s="16"/>
      <c r="G38" s="16"/>
      <c r="I38" s="6"/>
      <c r="J38" s="43"/>
      <c r="K38" s="43"/>
      <c r="L38" s="10" t="s">
        <v>102</v>
      </c>
    </row>
    <row r="39" spans="3:9" ht="15" customHeight="1" hidden="1">
      <c r="C39" s="16"/>
      <c r="D39" s="88" t="s">
        <v>51</v>
      </c>
      <c r="E39" s="88"/>
      <c r="F39" s="88"/>
      <c r="G39" s="17"/>
      <c r="I39" s="13"/>
    </row>
    <row r="40" spans="3:9" ht="15" customHeight="1" hidden="1">
      <c r="C40" s="16"/>
      <c r="D40" s="86" t="s">
        <v>52</v>
      </c>
      <c r="E40" s="86"/>
      <c r="F40" s="86"/>
      <c r="G40" s="15"/>
      <c r="I40" s="70"/>
    </row>
    <row r="41" spans="3:9" ht="15" customHeight="1" hidden="1">
      <c r="C41" s="16"/>
      <c r="D41" s="86" t="s">
        <v>53</v>
      </c>
      <c r="E41" s="86"/>
      <c r="F41" s="86"/>
      <c r="G41" s="15"/>
      <c r="I41" s="70"/>
    </row>
    <row r="42" spans="3:9" ht="15" customHeight="1" hidden="1">
      <c r="C42" s="16"/>
      <c r="D42" s="86" t="s">
        <v>54</v>
      </c>
      <c r="E42" s="86"/>
      <c r="F42" s="86"/>
      <c r="G42" s="15"/>
      <c r="I42" s="64"/>
    </row>
    <row r="43" spans="3:9" ht="15" customHeight="1" hidden="1">
      <c r="C43" s="16"/>
      <c r="D43" s="86" t="s">
        <v>55</v>
      </c>
      <c r="E43" s="86"/>
      <c r="F43" s="86"/>
      <c r="G43" s="15"/>
      <c r="I43" s="65"/>
    </row>
    <row r="44" spans="3:9" ht="15" customHeight="1" hidden="1">
      <c r="C44" s="16"/>
      <c r="D44" s="86" t="s">
        <v>56</v>
      </c>
      <c r="E44" s="86"/>
      <c r="F44" s="86"/>
      <c r="G44" s="15"/>
      <c r="I44" s="64"/>
    </row>
    <row r="45" ht="15">
      <c r="I45" s="71"/>
    </row>
    <row r="46" ht="15">
      <c r="I46" s="72"/>
    </row>
    <row r="47" ht="15"/>
  </sheetData>
  <sheetProtection/>
  <mergeCells count="37">
    <mergeCell ref="C5:I5"/>
    <mergeCell ref="C4:I4"/>
    <mergeCell ref="C3:I3"/>
    <mergeCell ref="C2:I2"/>
    <mergeCell ref="D28:F28"/>
    <mergeCell ref="D30:F30"/>
    <mergeCell ref="D29:F29"/>
    <mergeCell ref="D26:F26"/>
    <mergeCell ref="D25:F25"/>
    <mergeCell ref="D12:F12"/>
    <mergeCell ref="D31:F31"/>
    <mergeCell ref="D43:F43"/>
    <mergeCell ref="D35:F35"/>
    <mergeCell ref="D36:F36"/>
    <mergeCell ref="D33:F33"/>
    <mergeCell ref="D32:F32"/>
    <mergeCell ref="D34:F34"/>
    <mergeCell ref="D44:F44"/>
    <mergeCell ref="D10:F10"/>
    <mergeCell ref="D41:F41"/>
    <mergeCell ref="D42:F42"/>
    <mergeCell ref="D40:F40"/>
    <mergeCell ref="D39:F39"/>
    <mergeCell ref="D22:F22"/>
    <mergeCell ref="D20:F20"/>
    <mergeCell ref="D21:F21"/>
    <mergeCell ref="D16:F16"/>
    <mergeCell ref="D8:F8"/>
    <mergeCell ref="D13:F13"/>
    <mergeCell ref="D9:F9"/>
    <mergeCell ref="D17:F17"/>
    <mergeCell ref="D24:F24"/>
    <mergeCell ref="D11:F11"/>
    <mergeCell ref="D14:F14"/>
    <mergeCell ref="D19:F19"/>
    <mergeCell ref="D18:F18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9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7.00390625" style="0" customWidth="1"/>
    <col min="2" max="2" width="43.7109375" style="0" customWidth="1"/>
    <col min="3" max="3" width="12.140625" style="47" customWidth="1"/>
    <col min="4" max="4" width="3.57421875" style="0" customWidth="1"/>
    <col min="5" max="5" width="13.28125" style="47" customWidth="1"/>
    <col min="6" max="6" width="1.57421875" style="0" customWidth="1"/>
    <col min="7" max="7" width="1.421875" style="0" hidden="1" customWidth="1"/>
    <col min="8" max="8" width="11.7109375" style="0" hidden="1" customWidth="1"/>
    <col min="9" max="9" width="1.421875" style="0" hidden="1" customWidth="1"/>
    <col min="10" max="10" width="13.28125" style="0" hidden="1" customWidth="1"/>
    <col min="11" max="11" width="11.421875" style="0" hidden="1" customWidth="1"/>
    <col min="19" max="19" width="11.421875" style="47" customWidth="1"/>
  </cols>
  <sheetData>
    <row r="2" spans="2:17" ht="12.75">
      <c r="B2" s="49"/>
      <c r="C2" s="46"/>
      <c r="E2" s="57" t="s">
        <v>95</v>
      </c>
      <c r="F2" s="53"/>
      <c r="G2" s="53"/>
      <c r="H2" s="57" t="s">
        <v>92</v>
      </c>
      <c r="I2" s="53"/>
      <c r="J2" s="57" t="s">
        <v>92</v>
      </c>
      <c r="Q2" s="49"/>
    </row>
    <row r="3" spans="2:10" ht="12.75">
      <c r="B3" s="49"/>
      <c r="C3" s="57" t="s">
        <v>81</v>
      </c>
      <c r="E3" s="57" t="s">
        <v>80</v>
      </c>
      <c r="F3" s="58"/>
      <c r="H3" s="58" t="s">
        <v>81</v>
      </c>
      <c r="I3" s="58"/>
      <c r="J3" s="58" t="s">
        <v>80</v>
      </c>
    </row>
    <row r="4" spans="2:3" ht="12.75">
      <c r="B4" s="77" t="s">
        <v>94</v>
      </c>
      <c r="C4" s="57" t="s">
        <v>95</v>
      </c>
    </row>
    <row r="5" spans="2:3" ht="12.75">
      <c r="B5" s="49"/>
      <c r="C5" s="46"/>
    </row>
    <row r="6" spans="2:10" ht="12.75">
      <c r="B6" s="50" t="s">
        <v>85</v>
      </c>
      <c r="C6" s="47" t="e">
        <f>+'Estad. Resultado'!#REF!-'Estad. Resultado'!#REF!</f>
        <v>#REF!</v>
      </c>
      <c r="E6" s="47" t="e">
        <f>+'Estad. Resultado'!#REF!-'Estad. Resultado'!#REF!</f>
        <v>#REF!</v>
      </c>
      <c r="H6" s="47">
        <v>29835.33</v>
      </c>
      <c r="I6" s="47"/>
      <c r="J6" s="47" t="e">
        <f>SUM(E6:H6)</f>
        <v>#REF!</v>
      </c>
    </row>
    <row r="7" spans="2:10" ht="12.75">
      <c r="B7" s="50" t="s">
        <v>0</v>
      </c>
      <c r="C7" s="47" t="e">
        <f>+'Estad. Resultado'!#REF!</f>
        <v>#REF!</v>
      </c>
      <c r="E7" s="47" t="e">
        <f>+'Estad. Resultado'!#REF!</f>
        <v>#REF!</v>
      </c>
      <c r="H7" s="54">
        <v>9000</v>
      </c>
      <c r="I7" s="54"/>
      <c r="J7" s="54" t="e">
        <f>SUM(E7:H7)</f>
        <v>#REF!</v>
      </c>
    </row>
    <row r="8" spans="2:10" ht="12.75">
      <c r="B8" s="50" t="s">
        <v>72</v>
      </c>
      <c r="C8" s="52" t="e">
        <f>+'Estad. Resultado'!#REF!</f>
        <v>#REF!</v>
      </c>
      <c r="E8" s="52" t="e">
        <f>+'Estad. Resultado'!#REF!</f>
        <v>#REF!</v>
      </c>
      <c r="H8" s="55" t="e">
        <f>+C8</f>
        <v>#REF!</v>
      </c>
      <c r="I8" s="59"/>
      <c r="J8" s="55" t="e">
        <f>SUM(E8:H8)</f>
        <v>#REF!</v>
      </c>
    </row>
    <row r="9" spans="2:13" ht="12.75">
      <c r="B9" s="51" t="s">
        <v>86</v>
      </c>
      <c r="C9" s="46" t="e">
        <f>SUM(C6:C8)</f>
        <v>#REF!</v>
      </c>
      <c r="E9" s="46" t="e">
        <f>SUM(E6:E8)</f>
        <v>#REF!</v>
      </c>
      <c r="H9" s="46" t="e">
        <f>SUM(H6:H8)</f>
        <v>#REF!</v>
      </c>
      <c r="I9" s="46"/>
      <c r="J9" s="46" t="e">
        <f>SUM(E9:H9)</f>
        <v>#REF!</v>
      </c>
      <c r="M9" s="47"/>
    </row>
    <row r="10" spans="2:17" ht="12.75">
      <c r="B10" s="49"/>
      <c r="C10" s="46"/>
      <c r="M10" s="47"/>
      <c r="Q10" s="47"/>
    </row>
    <row r="11" spans="2:17" ht="12.75">
      <c r="B11" s="50" t="s">
        <v>88</v>
      </c>
      <c r="C11" s="47" t="e">
        <f>(+'Estad. Resultado'!#REF!*-1)+'Estad. Resultado'!#REF!-C14-C15-C16-C21</f>
        <v>#REF!</v>
      </c>
      <c r="E11" s="47" t="e">
        <f>(+'Estad. Resultado'!#REF!*-1)+'Estad. Resultado'!#REF!-E14-E15-E16-E21</f>
        <v>#REF!</v>
      </c>
      <c r="H11" s="54">
        <v>-39900</v>
      </c>
      <c r="I11" s="54"/>
      <c r="J11" s="54" t="e">
        <f>SUM(E11:H11)</f>
        <v>#REF!</v>
      </c>
      <c r="M11" s="47"/>
      <c r="Q11" s="47"/>
    </row>
    <row r="12" spans="2:17" ht="12.75">
      <c r="B12" s="50" t="s">
        <v>74</v>
      </c>
      <c r="C12" s="47" t="e">
        <f>+'Estad. Resultado'!#REF!*-1</f>
        <v>#REF!</v>
      </c>
      <c r="E12" s="47" t="e">
        <f>+'Estad. Resultado'!#REF!*-1</f>
        <v>#REF!</v>
      </c>
      <c r="H12" s="54" t="e">
        <f>+C12</f>
        <v>#REF!</v>
      </c>
      <c r="I12" s="54"/>
      <c r="J12" s="54" t="e">
        <f>SUM(E12:H12)</f>
        <v>#REF!</v>
      </c>
      <c r="M12" s="47"/>
      <c r="Q12" s="47"/>
    </row>
    <row r="13" spans="2:17" ht="12.75">
      <c r="B13" s="51" t="s">
        <v>90</v>
      </c>
      <c r="C13" s="46"/>
      <c r="M13" s="47"/>
      <c r="N13" s="74"/>
      <c r="Q13" s="47"/>
    </row>
    <row r="14" spans="2:17" ht="12.75">
      <c r="B14" s="50" t="s">
        <v>98</v>
      </c>
      <c r="C14" s="46">
        <v>-978.89</v>
      </c>
      <c r="E14" s="47">
        <f>+C14</f>
        <v>-978.89</v>
      </c>
      <c r="H14" s="47">
        <v>-900</v>
      </c>
      <c r="J14" s="60">
        <f aca="true" t="shared" si="0" ref="J14:J20">SUM(E14:H14)</f>
        <v>-1878.8899999999999</v>
      </c>
      <c r="M14" s="47"/>
      <c r="N14" s="74"/>
      <c r="Q14" s="47"/>
    </row>
    <row r="15" spans="2:17" ht="12.75">
      <c r="B15" s="50" t="s">
        <v>99</v>
      </c>
      <c r="C15" s="46">
        <v>-1180</v>
      </c>
      <c r="E15" s="47">
        <f aca="true" t="shared" si="1" ref="E15:E21">+C15</f>
        <v>-1180</v>
      </c>
      <c r="H15" s="47">
        <f>(75*16)*-1</f>
        <v>-1200</v>
      </c>
      <c r="J15" s="47">
        <f>(75*16)*-1</f>
        <v>-1200</v>
      </c>
      <c r="M15" s="47"/>
      <c r="N15" s="74"/>
      <c r="Q15" s="47"/>
    </row>
    <row r="16" spans="2:17" ht="12.75">
      <c r="B16" s="50" t="s">
        <v>97</v>
      </c>
      <c r="C16" s="46">
        <v>-9150</v>
      </c>
      <c r="E16" s="47">
        <f t="shared" si="1"/>
        <v>-9150</v>
      </c>
      <c r="H16" s="60">
        <v>-11437.5</v>
      </c>
      <c r="J16" s="60">
        <f t="shared" si="0"/>
        <v>-20587.5</v>
      </c>
      <c r="M16" s="47"/>
      <c r="N16" s="74"/>
      <c r="Q16" s="47"/>
    </row>
    <row r="17" spans="2:18" ht="12.75" hidden="1">
      <c r="B17" s="50"/>
      <c r="E17" s="47">
        <f t="shared" si="1"/>
        <v>0</v>
      </c>
      <c r="J17" s="60">
        <f t="shared" si="0"/>
        <v>0</v>
      </c>
      <c r="M17" s="47"/>
      <c r="Q17" s="47"/>
      <c r="R17" s="47"/>
    </row>
    <row r="18" spans="2:17" ht="12.75" hidden="1">
      <c r="B18" s="50"/>
      <c r="E18" s="47">
        <f t="shared" si="1"/>
        <v>0</v>
      </c>
      <c r="J18" s="60">
        <f t="shared" si="0"/>
        <v>0</v>
      </c>
      <c r="Q18" s="47"/>
    </row>
    <row r="19" spans="2:17" ht="12.75" hidden="1">
      <c r="B19" s="50"/>
      <c r="C19" s="46"/>
      <c r="E19" s="47">
        <f t="shared" si="1"/>
        <v>0</v>
      </c>
      <c r="J19" s="60">
        <f t="shared" si="0"/>
        <v>0</v>
      </c>
      <c r="Q19" s="47"/>
    </row>
    <row r="20" spans="2:10" ht="12.75" hidden="1">
      <c r="B20" s="50"/>
      <c r="C20" s="46"/>
      <c r="E20" s="47">
        <f t="shared" si="1"/>
        <v>0</v>
      </c>
      <c r="J20" s="60">
        <f t="shared" si="0"/>
        <v>0</v>
      </c>
    </row>
    <row r="21" spans="2:21" ht="12.75">
      <c r="B21" s="48" t="s">
        <v>87</v>
      </c>
      <c r="C21" s="45">
        <f>-18999.78-3535.55</f>
        <v>-22535.329999999998</v>
      </c>
      <c r="E21" s="52">
        <f t="shared" si="1"/>
        <v>-22535.329999999998</v>
      </c>
      <c r="G21" s="45"/>
      <c r="H21" s="45">
        <v>-6000</v>
      </c>
      <c r="I21" s="60"/>
      <c r="J21" s="45">
        <f>SUM(E21:H21)</f>
        <v>-28535.329999999998</v>
      </c>
      <c r="T21" s="47"/>
      <c r="U21" s="47"/>
    </row>
    <row r="22" spans="2:10" ht="12.75">
      <c r="B22" s="48"/>
      <c r="C22" s="46"/>
      <c r="J22">
        <f>SUM(E22:H22)</f>
        <v>0</v>
      </c>
    </row>
    <row r="23" spans="2:17" ht="12.75">
      <c r="B23" s="44" t="s">
        <v>89</v>
      </c>
      <c r="C23" s="46" t="e">
        <f>SUM(C9:C21)</f>
        <v>#REF!</v>
      </c>
      <c r="E23" s="46" t="e">
        <f>SUM(E9:E21)</f>
        <v>#REF!</v>
      </c>
      <c r="H23" s="46" t="e">
        <f>SUM(H9:H21)</f>
        <v>#REF!</v>
      </c>
      <c r="I23" s="46"/>
      <c r="J23" s="46" t="e">
        <f>SUM(J9:J21)</f>
        <v>#REF!</v>
      </c>
      <c r="Q23" s="74"/>
    </row>
    <row r="24" spans="2:10" ht="5.25" customHeight="1">
      <c r="B24" s="49"/>
      <c r="C24" s="46"/>
      <c r="J24">
        <f>SUM(E24:H24)</f>
        <v>0</v>
      </c>
    </row>
    <row r="25" spans="2:10" ht="12.75">
      <c r="B25" s="49" t="s">
        <v>91</v>
      </c>
      <c r="C25" s="52" t="e">
        <f>+'Estad. Resultado'!#REF!*-1</f>
        <v>#REF!</v>
      </c>
      <c r="E25" s="52" t="e">
        <f>+'Estad. Resultado'!#REF!*-1</f>
        <v>#REF!</v>
      </c>
      <c r="H25" s="52" t="e">
        <f>(+H23*30%)*-1</f>
        <v>#REF!</v>
      </c>
      <c r="I25" s="61"/>
      <c r="J25" s="52" t="e">
        <f>((+J23*30%)+500)*-1</f>
        <v>#REF!</v>
      </c>
    </row>
    <row r="26" spans="2:10" ht="12.75">
      <c r="B26" s="56" t="s">
        <v>93</v>
      </c>
      <c r="C26" s="53" t="e">
        <f>+C23+C25</f>
        <v>#REF!</v>
      </c>
      <c r="E26" s="53" t="e">
        <f>+E23+E25</f>
        <v>#REF!</v>
      </c>
      <c r="F26" s="56"/>
      <c r="G26" s="56"/>
      <c r="H26" s="53" t="e">
        <f>+H23+H25</f>
        <v>#REF!</v>
      </c>
      <c r="I26" s="53"/>
      <c r="J26" s="62" t="e">
        <f>SUM(E26:H26)</f>
        <v>#REF!</v>
      </c>
    </row>
    <row r="27" ht="12.75">
      <c r="T27" s="47"/>
    </row>
    <row r="28" ht="12.75">
      <c r="T28" s="47"/>
    </row>
    <row r="29" spans="20:21" ht="12.75">
      <c r="T29" s="74"/>
      <c r="U29" s="74"/>
    </row>
    <row r="30" spans="2:3" ht="12.75" hidden="1">
      <c r="B30" s="92" t="s">
        <v>96</v>
      </c>
      <c r="C30" s="93"/>
    </row>
    <row r="31" spans="2:3" ht="12.75" hidden="1">
      <c r="B31" s="93"/>
      <c r="C31" s="93"/>
    </row>
    <row r="32" spans="2:3" ht="12.75" hidden="1">
      <c r="B32" s="93"/>
      <c r="C32" s="93"/>
    </row>
    <row r="33" spans="2:3" ht="12.75" hidden="1">
      <c r="B33" s="93"/>
      <c r="C33" s="93"/>
    </row>
    <row r="34" spans="2:3" ht="12.75">
      <c r="B34" s="75"/>
      <c r="C34" s="75"/>
    </row>
    <row r="35" spans="2:3" ht="12.75">
      <c r="B35" s="75"/>
      <c r="C35" s="75"/>
    </row>
    <row r="36" spans="2:3" ht="12.75">
      <c r="B36" s="75"/>
      <c r="C36" s="75"/>
    </row>
    <row r="37" spans="2:3" ht="12.75">
      <c r="B37" s="75"/>
      <c r="C37" s="75"/>
    </row>
    <row r="38" spans="2:3" ht="12.75">
      <c r="B38" s="75"/>
      <c r="C38" s="75"/>
    </row>
    <row r="39" spans="2:3" ht="12.75">
      <c r="B39" s="75"/>
      <c r="C39" s="75"/>
    </row>
  </sheetData>
  <sheetProtection/>
  <mergeCells count="1">
    <mergeCell ref="B30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2022-03-24T20:48:13Z</cp:lastPrinted>
  <dcterms:created xsi:type="dcterms:W3CDTF">2006-05-17T00:09:33Z</dcterms:created>
  <dcterms:modified xsi:type="dcterms:W3CDTF">2022-03-24T20:50:48Z</dcterms:modified>
  <cp:category/>
  <cp:version/>
  <cp:contentType/>
  <cp:contentStatus/>
</cp:coreProperties>
</file>