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2021\05- Mayo\"/>
    </mc:Choice>
  </mc:AlternateContent>
  <xr:revisionPtr revIDLastSave="0" documentId="13_ncr:1_{1538B980-E737-4839-A24C-93FC1BFA0A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R" sheetId="1" r:id="rId1"/>
    <sheet name="BG" sheetId="2" r:id="rId2"/>
  </sheets>
  <externalReferences>
    <externalReference r:id="rId3"/>
  </externalReferences>
  <definedNames>
    <definedName name="ActEx">'[1]Nota ActExt'!$1:$1048576</definedName>
    <definedName name="Actfijo">'[1]Nota ActFijo'!$1:$1048576</definedName>
    <definedName name="Balance">[1]Balances!$1:$1048576</definedName>
    <definedName name="FECHA1" localSheetId="1">#REF!</definedName>
    <definedName name="FECHA1" localSheetId="0">#REF!</definedName>
    <definedName name="FECHA1">#REF!</definedName>
    <definedName name="FECHA2" localSheetId="0">#REF!</definedName>
    <definedName name="FECHA2">#REF!</definedName>
    <definedName name="Resultado">[1]Resultados!$1:$1048576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2" l="1"/>
  <c r="C19" i="2"/>
  <c r="C14" i="2"/>
  <c r="C14" i="1"/>
  <c r="C15" i="1"/>
  <c r="C20" i="2" l="1"/>
  <c r="C16" i="1"/>
  <c r="C10" i="1"/>
  <c r="C17" i="1" l="1"/>
  <c r="C22" i="1" s="1"/>
  <c r="C25" i="1" s="1"/>
  <c r="C41" i="2" s="1"/>
  <c r="C42" i="2" s="1"/>
  <c r="C43" i="2" s="1"/>
</calcChain>
</file>

<file path=xl/sharedStrings.xml><?xml version="1.0" encoding="utf-8"?>
<sst xmlns="http://schemas.openxmlformats.org/spreadsheetml/2006/main" count="65" uniqueCount="49">
  <si>
    <t>INVERSIONES FINANCIERAS ATLÁNTIDA, S.A.</t>
  </si>
  <si>
    <t>(Compañía Salvadoreña Subsidiaria de Inversiones Atlántida, S.A., domiciliada en la República de Honduras)</t>
  </si>
  <si>
    <t>(Expresados en dólares de los Estados Unidos de América)</t>
  </si>
  <si>
    <t>Ingresos de operación:</t>
  </si>
  <si>
    <t xml:space="preserve">      Ingresos por dividendos en subsidiarias</t>
  </si>
  <si>
    <t>Gastos de operación:</t>
  </si>
  <si>
    <t>Pérdidas en subsidiarias</t>
  </si>
  <si>
    <t>Gastos generales de administración</t>
  </si>
  <si>
    <t>Gastos por depreciación y amortización</t>
  </si>
  <si>
    <t>Resultados de operación</t>
  </si>
  <si>
    <t>Ingresos financieros</t>
  </si>
  <si>
    <t xml:space="preserve">Gastos financieros </t>
  </si>
  <si>
    <t>Otros gastos</t>
  </si>
  <si>
    <t>Resultado antes de impuestos</t>
  </si>
  <si>
    <t>Gasto por impuesto sobre la renta</t>
  </si>
  <si>
    <t>Resultado del ejercicio</t>
  </si>
  <si>
    <t>Estado de Resultado separado por el período del 1 de enero al 31 de mayo de 2021</t>
  </si>
  <si>
    <t>Activo</t>
  </si>
  <si>
    <t>Activo corriente</t>
  </si>
  <si>
    <t>Efectivo y equivalentes de efectivo</t>
  </si>
  <si>
    <t>Cuentas por cobrar relacionadas</t>
  </si>
  <si>
    <t>Impuestos Anticipados</t>
  </si>
  <si>
    <t>Gastos anticipados</t>
  </si>
  <si>
    <t>Activo no corriente</t>
  </si>
  <si>
    <t>Propiedad planta y equipo- neto</t>
  </si>
  <si>
    <t>Inversiones permanentes – netas</t>
  </si>
  <si>
    <t>Otros activos</t>
  </si>
  <si>
    <t>Total activo no corriente</t>
  </si>
  <si>
    <t>Total activo</t>
  </si>
  <si>
    <t>Pasivo y patrimonio</t>
  </si>
  <si>
    <t>Pasivo corriente</t>
  </si>
  <si>
    <t>Préstamos a corto plazo</t>
  </si>
  <si>
    <t>Cuentas por pagar</t>
  </si>
  <si>
    <t>Documentos por pagar</t>
  </si>
  <si>
    <t>Retenciones y descuentos</t>
  </si>
  <si>
    <t>Impuestos y contribuciones</t>
  </si>
  <si>
    <t>Cuentas por pagar relacionadas</t>
  </si>
  <si>
    <t>Total pasivo corriente</t>
  </si>
  <si>
    <t>Pasivo no corriente</t>
  </si>
  <si>
    <t>Préstamo a largo plazo</t>
  </si>
  <si>
    <t>Total patrimonio</t>
  </si>
  <si>
    <t>Total pasivo y patrimonio</t>
  </si>
  <si>
    <t>Balance General separado al 31 de mayo de 2021</t>
  </si>
  <si>
    <t>Fernando Luis de Mergelina Alonso de Velasco</t>
  </si>
  <si>
    <t>Julio Cesar Alvarenga Fuentes</t>
  </si>
  <si>
    <t>Representante Legal</t>
  </si>
  <si>
    <t>Contador General</t>
  </si>
  <si>
    <t>Auditores y Consultores de Negocios, S.A. de C.V.</t>
  </si>
  <si>
    <t>Auditores externos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</si>
</sst>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;\(#,##0\)"/>
    <numFmt numFmtId="165" formatCode="_(* #,##0.00_);_(* \(#,##0.00\);_(* &quot;-&quot;??_);_(@_)"/>
    <numFmt numFmtId="166" formatCode="#,##0.00000000000"/>
    <numFmt numFmtId="167" formatCode="0.00000"/>
    <numFmt numFmtId="168" formatCode="General_)"/>
    <numFmt numFmtId="170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sz val="10"/>
      <color theme="1"/>
      <name val="Univers for KPMG"/>
    </font>
    <font>
      <sz val="10"/>
      <color rgb="FF000000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72">
    <xf numFmtId="0" fontId="0" fillId="0" borderId="0" xfId="0"/>
    <xf numFmtId="0" fontId="2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 applyProtection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NumberFormat="1" applyFont="1" applyAlignment="1" applyProtection="1">
      <alignment horizontal="left" indent="1"/>
    </xf>
    <xf numFmtId="165" fontId="6" fillId="0" borderId="2" xfId="0" applyNumberFormat="1" applyFont="1" applyFill="1" applyBorder="1" applyAlignment="1" applyProtection="1">
      <alignment horizontal="right"/>
    </xf>
    <xf numFmtId="165" fontId="6" fillId="0" borderId="0" xfId="0" applyNumberFormat="1" applyFont="1" applyFill="1"/>
    <xf numFmtId="4" fontId="6" fillId="0" borderId="0" xfId="3" applyNumberFormat="1" applyFont="1"/>
    <xf numFmtId="166" fontId="2" fillId="0" borderId="0" xfId="0" applyNumberFormat="1" applyFont="1"/>
    <xf numFmtId="165" fontId="7" fillId="0" borderId="3" xfId="0" applyNumberFormat="1" applyFont="1" applyFill="1" applyBorder="1" applyAlignment="1" applyProtection="1">
      <alignment horizontal="right"/>
    </xf>
    <xf numFmtId="165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Border="1" applyAlignment="1" applyProtection="1">
      <alignment horizontal="right"/>
    </xf>
    <xf numFmtId="165" fontId="6" fillId="0" borderId="0" xfId="0" applyNumberFormat="1" applyFont="1" applyFill="1" applyBorder="1" applyAlignment="1">
      <alignment horizontal="center"/>
    </xf>
    <xf numFmtId="43" fontId="2" fillId="0" borderId="0" xfId="0" applyNumberFormat="1" applyFont="1"/>
    <xf numFmtId="0" fontId="6" fillId="0" borderId="0" xfId="0" applyNumberFormat="1" applyFont="1" applyAlignment="1" applyProtection="1">
      <alignment horizontal="left" wrapText="1" indent="1"/>
    </xf>
    <xf numFmtId="165" fontId="7" fillId="0" borderId="0" xfId="0" applyNumberFormat="1" applyFont="1" applyFill="1" applyBorder="1" applyAlignment="1">
      <alignment horizontal="center"/>
    </xf>
    <xf numFmtId="164" fontId="6" fillId="0" borderId="0" xfId="0" applyNumberFormat="1" applyFont="1" applyAlignment="1" applyProtection="1">
      <alignment horizontal="left"/>
    </xf>
    <xf numFmtId="165" fontId="7" fillId="0" borderId="0" xfId="0" applyNumberFormat="1" applyFont="1" applyFill="1" applyBorder="1" applyAlignment="1" applyProtection="1">
      <alignment horizontal="right"/>
    </xf>
    <xf numFmtId="165" fontId="7" fillId="0" borderId="0" xfId="0" applyNumberFormat="1" applyFont="1" applyFill="1" applyAlignment="1">
      <alignment horizontal="center"/>
    </xf>
    <xf numFmtId="43" fontId="2" fillId="0" borderId="0" xfId="1" applyFont="1"/>
    <xf numFmtId="165" fontId="7" fillId="0" borderId="4" xfId="0" applyNumberFormat="1" applyFont="1" applyFill="1" applyBorder="1" applyAlignment="1" applyProtection="1">
      <alignment horizontal="right"/>
    </xf>
    <xf numFmtId="10" fontId="2" fillId="0" borderId="0" xfId="2" applyNumberFormat="1" applyFont="1"/>
    <xf numFmtId="164" fontId="6" fillId="0" borderId="0" xfId="0" quotePrefix="1" applyNumberFormat="1" applyFont="1" applyAlignment="1" applyProtection="1">
      <alignment horizontal="left" indent="9"/>
    </xf>
    <xf numFmtId="164" fontId="6" fillId="0" borderId="0" xfId="0" applyNumberFormat="1" applyFont="1" applyFill="1" applyAlignment="1" applyProtection="1">
      <alignment horizontal="center"/>
    </xf>
    <xf numFmtId="165" fontId="6" fillId="0" borderId="0" xfId="0" applyNumberFormat="1" applyFont="1" applyFill="1" applyAlignment="1" applyProtection="1">
      <alignment horizontal="right"/>
    </xf>
    <xf numFmtId="164" fontId="6" fillId="0" borderId="0" xfId="0" applyNumberFormat="1" applyFont="1" applyFill="1" applyAlignment="1" applyProtection="1">
      <alignment horizontal="right"/>
    </xf>
    <xf numFmtId="167" fontId="2" fillId="0" borderId="0" xfId="0" applyNumberFormat="1" applyFont="1"/>
    <xf numFmtId="164" fontId="6" fillId="0" borderId="0" xfId="0" quotePrefix="1" applyNumberFormat="1" applyFont="1" applyAlignment="1" applyProtection="1"/>
    <xf numFmtId="43" fontId="6" fillId="0" borderId="0" xfId="1" applyFont="1" applyFill="1" applyAlignment="1" applyProtection="1">
      <alignment horizontal="right"/>
    </xf>
    <xf numFmtId="0" fontId="10" fillId="0" borderId="0" xfId="0" applyFont="1" applyBorder="1"/>
    <xf numFmtId="4" fontId="10" fillId="0" borderId="0" xfId="0" applyNumberFormat="1" applyFont="1" applyBorder="1"/>
    <xf numFmtId="0" fontId="11" fillId="0" borderId="0" xfId="0" applyFont="1" applyBorder="1" applyAlignment="1">
      <alignment horizontal="left" vertical="center"/>
    </xf>
    <xf numFmtId="4" fontId="11" fillId="0" borderId="0" xfId="0" applyNumberFormat="1" applyFont="1" applyBorder="1" applyAlignment="1">
      <alignment horizontal="left" vertical="center"/>
    </xf>
    <xf numFmtId="14" fontId="4" fillId="0" borderId="1" xfId="1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43" fontId="2" fillId="0" borderId="0" xfId="1" applyFont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2" fillId="0" borderId="0" xfId="0" applyFont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3" fontId="0" fillId="0" borderId="0" xfId="1" applyFont="1"/>
    <xf numFmtId="43" fontId="0" fillId="0" borderId="0" xfId="0" applyNumberFormat="1"/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70" fontId="0" fillId="0" borderId="0" xfId="0" applyNumberFormat="1"/>
    <xf numFmtId="4" fontId="0" fillId="0" borderId="0" xfId="0" applyNumberFormat="1" applyBorder="1"/>
    <xf numFmtId="43" fontId="0" fillId="0" borderId="0" xfId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olmedo.ATLANTIDA\AppData\Local\Microsoft\Windows\INetCache\Content.Outlook\3P25OX39\Copy%20of%20Flujos%20de%20efectivo%202019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 2012"/>
      <sheetName val="Hoja de Trabajo 2019"/>
      <sheetName val="Flujo VA 2019"/>
      <sheetName val="Flujo"/>
      <sheetName val="Nota ActFijo"/>
      <sheetName val="Nota ActExt"/>
      <sheetName val="Balances"/>
      <sheetName val="Resultados"/>
      <sheetName val="Mov3230BW"/>
    </sheetNames>
    <sheetDataSet>
      <sheetData sheetId="0"/>
      <sheetData sheetId="1"/>
      <sheetData sheetId="2"/>
      <sheetData sheetId="3"/>
      <sheetData sheetId="4">
        <row r="2">
          <cell r="B2">
            <v>2014</v>
          </cell>
        </row>
        <row r="3">
          <cell r="B3" t="str">
            <v>TOTAL ACTIVO FIJO</v>
          </cell>
          <cell r="D3">
            <v>1310</v>
          </cell>
          <cell r="E3">
            <v>1320</v>
          </cell>
          <cell r="F3">
            <v>1330</v>
          </cell>
          <cell r="G3" t="str">
            <v>Saldo inicial</v>
          </cell>
        </row>
        <row r="4">
          <cell r="G4">
            <v>9137223.8000000007</v>
          </cell>
        </row>
        <row r="5">
          <cell r="A5" t="str">
            <v xml:space="preserve">Adiciones </v>
          </cell>
          <cell r="B5" t="str">
            <v>(+ )</v>
          </cell>
          <cell r="C5" t="str">
            <v xml:space="preserve">Adiciones </v>
          </cell>
          <cell r="G5">
            <v>3484711.52</v>
          </cell>
        </row>
        <row r="6">
          <cell r="A6" t="str">
            <v>bajas</v>
          </cell>
          <cell r="B6" t="str">
            <v>( - )</v>
          </cell>
          <cell r="C6" t="str">
            <v>bajas</v>
          </cell>
          <cell r="G6">
            <v>-587642.37</v>
          </cell>
        </row>
        <row r="7">
          <cell r="A7" t="str">
            <v>Depreciación</v>
          </cell>
          <cell r="B7" t="str">
            <v>( - )</v>
          </cell>
          <cell r="C7" t="str">
            <v>Depreciación</v>
          </cell>
          <cell r="G7">
            <v>-1060243.72</v>
          </cell>
        </row>
        <row r="8">
          <cell r="A8" t="str">
            <v xml:space="preserve">Reclasificaciones </v>
          </cell>
          <cell r="B8" t="str">
            <v>+</v>
          </cell>
          <cell r="C8" t="str">
            <v xml:space="preserve">Reclasificaciones </v>
          </cell>
          <cell r="G8">
            <v>207769.04</v>
          </cell>
        </row>
        <row r="9">
          <cell r="B9" t="str">
            <v>( = )</v>
          </cell>
          <cell r="C9" t="str">
            <v>Total</v>
          </cell>
          <cell r="D9">
            <v>0</v>
          </cell>
          <cell r="E9">
            <v>0</v>
          </cell>
          <cell r="F9">
            <v>0</v>
          </cell>
          <cell r="G9">
            <v>11181818.27</v>
          </cell>
          <cell r="H9">
            <v>11181818.27</v>
          </cell>
          <cell r="I9">
            <v>0</v>
          </cell>
        </row>
        <row r="10">
          <cell r="J10">
            <v>0</v>
          </cell>
        </row>
        <row r="12">
          <cell r="B12" t="str">
            <v>2014 (Expresado en miles)</v>
          </cell>
        </row>
        <row r="13">
          <cell r="B13" t="str">
            <v>TOTAL ACTIVO FIJO</v>
          </cell>
          <cell r="D13">
            <v>1310</v>
          </cell>
          <cell r="E13">
            <v>1320</v>
          </cell>
          <cell r="F13">
            <v>1330</v>
          </cell>
          <cell r="G13" t="str">
            <v>Saldo inicial</v>
          </cell>
        </row>
        <row r="14">
          <cell r="G14">
            <v>9661.9599999999991</v>
          </cell>
        </row>
        <row r="15">
          <cell r="A15" t="str">
            <v xml:space="preserve">Adiciones </v>
          </cell>
          <cell r="B15" t="str">
            <v>(+ )</v>
          </cell>
          <cell r="C15" t="str">
            <v>Adiciones</v>
          </cell>
          <cell r="G15">
            <v>0</v>
          </cell>
        </row>
        <row r="16">
          <cell r="A16" t="str">
            <v>bajas</v>
          </cell>
          <cell r="B16" t="str">
            <v>( - )</v>
          </cell>
          <cell r="C16" t="str">
            <v>Bajas</v>
          </cell>
          <cell r="G16">
            <v>0</v>
          </cell>
        </row>
        <row r="17">
          <cell r="A17" t="str">
            <v>Depreciación</v>
          </cell>
          <cell r="B17" t="str">
            <v>( - )</v>
          </cell>
          <cell r="C17" t="str">
            <v>Depreciación</v>
          </cell>
          <cell r="G17">
            <v>0</v>
          </cell>
        </row>
        <row r="18">
          <cell r="A18" t="str">
            <v xml:space="preserve">Reclasifiaciones </v>
          </cell>
          <cell r="B18" t="str">
            <v>(+)</v>
          </cell>
          <cell r="G18">
            <v>0</v>
          </cell>
        </row>
        <row r="19">
          <cell r="B19" t="str">
            <v>( = )</v>
          </cell>
          <cell r="D19">
            <v>0</v>
          </cell>
          <cell r="E19">
            <v>0</v>
          </cell>
          <cell r="F19">
            <v>0</v>
          </cell>
          <cell r="G19">
            <v>9661.9599999999991</v>
          </cell>
        </row>
      </sheetData>
      <sheetData sheetId="5">
        <row r="4">
          <cell r="B4" t="str">
            <v>ACTIVOS EXTRAORDINARIOS HASTA DICIEMBRE 2019</v>
          </cell>
        </row>
        <row r="6">
          <cell r="C6" t="str">
            <v>ACT EXTRAORDINARIO</v>
          </cell>
          <cell r="D6" t="str">
            <v xml:space="preserve">RESERVA </v>
          </cell>
          <cell r="E6" t="str">
            <v>NETO</v>
          </cell>
        </row>
        <row r="7">
          <cell r="B7" t="str">
            <v>Saldo al 31/12/2018</v>
          </cell>
          <cell r="C7">
            <v>6670594.5800000001</v>
          </cell>
          <cell r="D7">
            <v>-3348652.27</v>
          </cell>
          <cell r="E7">
            <v>3321942.31</v>
          </cell>
        </row>
        <row r="8">
          <cell r="A8" t="str">
            <v>Más:</v>
          </cell>
          <cell r="B8" t="str">
            <v>Adquisiciones</v>
          </cell>
          <cell r="C8">
            <v>1586476.7400000005</v>
          </cell>
          <cell r="D8">
            <v>-295701.69000000006</v>
          </cell>
          <cell r="E8">
            <v>1290775.0500000003</v>
          </cell>
        </row>
        <row r="9">
          <cell r="A9" t="str">
            <v>Reserva</v>
          </cell>
          <cell r="B9" t="str">
            <v>Constitucion de reserva</v>
          </cell>
          <cell r="D9">
            <v>-1187270.05</v>
          </cell>
          <cell r="E9">
            <v>-1187270.05</v>
          </cell>
        </row>
        <row r="10">
          <cell r="A10" t="str">
            <v xml:space="preserve">Menos: </v>
          </cell>
          <cell r="B10" t="str">
            <v>Ventas (Liberación)</v>
          </cell>
          <cell r="C10">
            <v>-2525449.5500000003</v>
          </cell>
          <cell r="D10">
            <v>1511558.1099999999</v>
          </cell>
          <cell r="E10">
            <v>-1013891.4400000004</v>
          </cell>
        </row>
        <row r="12">
          <cell r="B12" t="str">
            <v>Saldo al 31/12/19</v>
          </cell>
          <cell r="C12">
            <v>5731621.7699999996</v>
          </cell>
          <cell r="D12">
            <v>-3320065.9</v>
          </cell>
          <cell r="E12">
            <v>2411555.87</v>
          </cell>
        </row>
        <row r="18">
          <cell r="C18" t="str">
            <v>PRECIO DE VENTAS</v>
          </cell>
          <cell r="D18" t="str">
            <v>COSTO DE ADQUISICIONES</v>
          </cell>
          <cell r="E18" t="str">
            <v>PROVISION CONSTITUIDA</v>
          </cell>
          <cell r="F18" t="str">
            <v>UTILIDAD</v>
          </cell>
          <cell r="I18" t="str">
            <v>CONSTITUCION DE RESERVA</v>
          </cell>
          <cell r="J18" t="str">
            <v>MES</v>
          </cell>
        </row>
        <row r="19">
          <cell r="A19" t="str">
            <v>Utilidad</v>
          </cell>
          <cell r="C19">
            <v>1892972.79</v>
          </cell>
          <cell r="D19">
            <v>2525449.5500000003</v>
          </cell>
          <cell r="E19">
            <v>1511558.1099999999</v>
          </cell>
          <cell r="F19">
            <v>879081.34999999963</v>
          </cell>
          <cell r="I19" t="str">
            <v>ENERO</v>
          </cell>
          <cell r="J19">
            <v>116137.07</v>
          </cell>
        </row>
        <row r="20">
          <cell r="I20" t="str">
            <v xml:space="preserve">FEBRERO </v>
          </cell>
          <cell r="J20">
            <v>116415.93</v>
          </cell>
        </row>
        <row r="21">
          <cell r="I21" t="str">
            <v>MARZO</v>
          </cell>
          <cell r="J21">
            <v>117430.53</v>
          </cell>
        </row>
        <row r="22">
          <cell r="I22" t="str">
            <v>ABRIL</v>
          </cell>
          <cell r="J22">
            <v>117639.22</v>
          </cell>
        </row>
        <row r="23">
          <cell r="I23" t="str">
            <v xml:space="preserve">MAYO </v>
          </cell>
          <cell r="J23">
            <v>118113.68</v>
          </cell>
        </row>
        <row r="24">
          <cell r="I24" t="str">
            <v>JUNIO</v>
          </cell>
          <cell r="J24">
            <v>108693.39</v>
          </cell>
        </row>
        <row r="25">
          <cell r="I25" t="str">
            <v>JULIO</v>
          </cell>
          <cell r="J25">
            <v>83926.720000000001</v>
          </cell>
        </row>
        <row r="26">
          <cell r="I26" t="str">
            <v>AGOSTO</v>
          </cell>
          <cell r="J26">
            <v>87353.02</v>
          </cell>
        </row>
        <row r="27">
          <cell r="I27" t="str">
            <v>SEPTIEMBRE</v>
          </cell>
          <cell r="J27">
            <v>84731.89</v>
          </cell>
        </row>
        <row r="28">
          <cell r="I28" t="str">
            <v>OCTUBRE</v>
          </cell>
          <cell r="J28">
            <v>81210.259999999995</v>
          </cell>
        </row>
        <row r="29">
          <cell r="I29" t="str">
            <v>NOVIEMBRE</v>
          </cell>
          <cell r="J29">
            <v>78193.84</v>
          </cell>
        </row>
        <row r="30">
          <cell r="I30" t="str">
            <v>DICIEMBRE</v>
          </cell>
          <cell r="J30">
            <v>77424.5</v>
          </cell>
        </row>
        <row r="31">
          <cell r="J31">
            <v>1187270.05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showGridLines="0" tabSelected="1" workbookViewId="0">
      <selection activeCell="C8" sqref="C8"/>
    </sheetView>
  </sheetViews>
  <sheetFormatPr baseColWidth="10" defaultColWidth="9.1796875" defaultRowHeight="13"/>
  <cols>
    <col min="1" max="1" width="45.26953125" style="1" customWidth="1"/>
    <col min="2" max="2" width="7.1796875" style="1" customWidth="1"/>
    <col min="3" max="3" width="17.453125" style="1" customWidth="1"/>
    <col min="4" max="4" width="6" style="1" customWidth="1"/>
    <col min="5" max="5" width="13.7265625" style="1" customWidth="1"/>
    <col min="6" max="7" width="17.453125" style="1" customWidth="1"/>
    <col min="8" max="8" width="11" style="1" bestFit="1" customWidth="1"/>
    <col min="9" max="9" width="9.1796875" style="1"/>
    <col min="10" max="10" width="17.453125" style="1" bestFit="1" customWidth="1"/>
    <col min="11" max="16384" width="9.1796875" style="1"/>
  </cols>
  <sheetData>
    <row r="1" spans="1:10">
      <c r="A1" s="63"/>
      <c r="B1" s="63"/>
      <c r="C1" s="63"/>
      <c r="D1" s="63"/>
      <c r="E1" s="63"/>
    </row>
    <row r="2" spans="1:10">
      <c r="A2" s="64" t="s">
        <v>0</v>
      </c>
      <c r="B2" s="64"/>
      <c r="C2" s="64"/>
      <c r="D2" s="64"/>
      <c r="E2" s="64"/>
    </row>
    <row r="3" spans="1:10">
      <c r="A3" s="65" t="s">
        <v>1</v>
      </c>
      <c r="B3" s="65"/>
      <c r="C3" s="65"/>
      <c r="D3" s="65"/>
      <c r="E3" s="65"/>
    </row>
    <row r="4" spans="1:10">
      <c r="A4" s="66" t="s">
        <v>16</v>
      </c>
      <c r="B4" s="66"/>
      <c r="C4" s="66"/>
      <c r="D4" s="66"/>
      <c r="E4" s="66"/>
    </row>
    <row r="5" spans="1:10" ht="13.5" thickBot="1">
      <c r="A5" s="67" t="s">
        <v>2</v>
      </c>
      <c r="B5" s="67"/>
      <c r="C5" s="67"/>
      <c r="D5" s="67"/>
      <c r="E5" s="67"/>
    </row>
    <row r="7" spans="1:10" ht="13.5" thickBot="1">
      <c r="A7" s="2"/>
      <c r="B7" s="3"/>
      <c r="C7" s="4">
        <v>44347</v>
      </c>
    </row>
    <row r="8" spans="1:10">
      <c r="A8" s="5" t="s">
        <v>3</v>
      </c>
      <c r="B8" s="6"/>
      <c r="C8" s="6"/>
      <c r="D8" s="7"/>
      <c r="E8" s="7"/>
    </row>
    <row r="9" spans="1:10">
      <c r="A9" s="8" t="s">
        <v>4</v>
      </c>
      <c r="B9" s="6"/>
      <c r="C9" s="9">
        <v>2130661.2599999998</v>
      </c>
      <c r="D9" s="10"/>
      <c r="E9" s="10"/>
      <c r="H9" s="11"/>
      <c r="J9" s="12"/>
    </row>
    <row r="10" spans="1:10">
      <c r="A10" s="8"/>
      <c r="B10" s="6"/>
      <c r="C10" s="13">
        <f>SUM(C9)</f>
        <v>2130661.2599999998</v>
      </c>
      <c r="D10" s="10"/>
      <c r="E10" s="10"/>
    </row>
    <row r="11" spans="1:10">
      <c r="A11" s="2"/>
      <c r="B11" s="6"/>
      <c r="C11" s="14"/>
      <c r="D11" s="10"/>
      <c r="E11" s="10"/>
    </row>
    <row r="12" spans="1:10">
      <c r="A12" s="5" t="s">
        <v>5</v>
      </c>
      <c r="B12" s="15"/>
      <c r="C12" s="14"/>
      <c r="D12" s="14"/>
      <c r="E12" s="14"/>
    </row>
    <row r="13" spans="1:10">
      <c r="A13" s="8" t="s">
        <v>6</v>
      </c>
      <c r="B13" s="15"/>
      <c r="C13" s="16">
        <v>0</v>
      </c>
      <c r="D13" s="17"/>
      <c r="E13" s="17"/>
    </row>
    <row r="14" spans="1:10">
      <c r="A14" s="8" t="s">
        <v>7</v>
      </c>
      <c r="B14" s="15"/>
      <c r="C14" s="16">
        <f>-1557.08-276486.85-7718.11</f>
        <v>-285762.03999999998</v>
      </c>
      <c r="D14" s="17"/>
      <c r="E14" s="17"/>
      <c r="G14" s="18"/>
      <c r="H14" s="18"/>
    </row>
    <row r="15" spans="1:10">
      <c r="A15" s="19" t="s">
        <v>8</v>
      </c>
      <c r="B15" s="15"/>
      <c r="C15" s="16">
        <f>-102776.09-37274.66</f>
        <v>-140050.75</v>
      </c>
      <c r="D15" s="17"/>
      <c r="E15" s="17"/>
      <c r="G15" s="18"/>
    </row>
    <row r="16" spans="1:10">
      <c r="A16" s="19"/>
      <c r="B16" s="15"/>
      <c r="C16" s="16">
        <f>SUM(C13:C15)</f>
        <v>-425812.79</v>
      </c>
      <c r="D16" s="17"/>
      <c r="E16" s="17"/>
    </row>
    <row r="17" spans="1:11">
      <c r="A17" s="5" t="s">
        <v>9</v>
      </c>
      <c r="B17" s="15"/>
      <c r="C17" s="13">
        <f>+C10+C16</f>
        <v>1704848.4699999997</v>
      </c>
      <c r="D17" s="20"/>
      <c r="E17" s="20"/>
    </row>
    <row r="18" spans="1:11">
      <c r="A18" s="21"/>
      <c r="B18" s="15"/>
      <c r="C18" s="16"/>
      <c r="D18" s="14"/>
      <c r="E18" s="14"/>
    </row>
    <row r="19" spans="1:11">
      <c r="A19" s="8" t="s">
        <v>10</v>
      </c>
      <c r="B19" s="15"/>
      <c r="C19" s="16">
        <v>35765.24</v>
      </c>
      <c r="D19" s="14"/>
      <c r="E19" s="14"/>
      <c r="K19" s="18"/>
    </row>
    <row r="20" spans="1:11">
      <c r="A20" s="8" t="s">
        <v>11</v>
      </c>
      <c r="B20" s="15"/>
      <c r="C20" s="16">
        <v>-214255.07</v>
      </c>
      <c r="D20" s="14"/>
      <c r="E20" s="14"/>
    </row>
    <row r="21" spans="1:11">
      <c r="A21" s="8" t="s">
        <v>12</v>
      </c>
      <c r="B21" s="15"/>
      <c r="C21" s="9">
        <v>-3537.44</v>
      </c>
      <c r="D21" s="14"/>
      <c r="E21" s="14"/>
    </row>
    <row r="22" spans="1:11">
      <c r="A22" s="5" t="s">
        <v>13</v>
      </c>
      <c r="B22" s="15"/>
      <c r="C22" s="22">
        <f>SUM(C17:C21)</f>
        <v>1522821.1999999997</v>
      </c>
      <c r="D22" s="23"/>
      <c r="E22" s="23"/>
      <c r="H22" s="24"/>
    </row>
    <row r="23" spans="1:11">
      <c r="A23" s="21" t="s">
        <v>14</v>
      </c>
      <c r="B23" s="15"/>
      <c r="C23" s="16">
        <v>-8760.2800000000007</v>
      </c>
      <c r="D23" s="14"/>
      <c r="E23" s="14"/>
      <c r="H23" s="18"/>
    </row>
    <row r="24" spans="1:11">
      <c r="A24" s="21"/>
      <c r="B24" s="15"/>
      <c r="C24" s="16"/>
      <c r="D24" s="14"/>
      <c r="E24" s="14"/>
    </row>
    <row r="25" spans="1:11" ht="13.5" thickBot="1">
      <c r="A25" s="5" t="s">
        <v>15</v>
      </c>
      <c r="B25" s="15"/>
      <c r="C25" s="25">
        <f>+C22+C23</f>
        <v>1514060.9199999997</v>
      </c>
      <c r="D25" s="20"/>
      <c r="E25" s="20"/>
      <c r="G25" s="18"/>
      <c r="H25" s="26"/>
    </row>
    <row r="26" spans="1:11" ht="13.5" thickTop="1">
      <c r="A26" s="27"/>
      <c r="B26" s="28"/>
      <c r="C26" s="29"/>
      <c r="D26" s="30"/>
      <c r="E26" s="30"/>
      <c r="J26" s="31"/>
    </row>
    <row r="27" spans="1:11">
      <c r="A27" s="32"/>
      <c r="B27" s="28"/>
      <c r="C27" s="33"/>
      <c r="D27" s="30"/>
      <c r="E27" s="30"/>
    </row>
    <row r="29" spans="1:11">
      <c r="C29" s="24"/>
    </row>
    <row r="30" spans="1:11">
      <c r="C30" s="24"/>
    </row>
    <row r="31" spans="1:11">
      <c r="A31" s="68" t="s">
        <v>43</v>
      </c>
      <c r="C31" s="69" t="s">
        <v>44</v>
      </c>
      <c r="D31" s="69"/>
    </row>
    <row r="32" spans="1:11">
      <c r="A32" s="70" t="s">
        <v>45</v>
      </c>
      <c r="C32" s="71" t="s">
        <v>46</v>
      </c>
      <c r="D32" s="71"/>
    </row>
    <row r="36" spans="1:4">
      <c r="A36" s="69" t="s">
        <v>47</v>
      </c>
      <c r="B36" s="69"/>
      <c r="C36" s="69"/>
      <c r="D36" s="69"/>
    </row>
    <row r="37" spans="1:4">
      <c r="A37" s="71" t="s">
        <v>48</v>
      </c>
      <c r="B37" s="71"/>
      <c r="C37" s="71"/>
      <c r="D37" s="71"/>
    </row>
  </sheetData>
  <mergeCells count="9">
    <mergeCell ref="C31:D31"/>
    <mergeCell ref="C32:D32"/>
    <mergeCell ref="A36:D36"/>
    <mergeCell ref="A37:D37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showGridLines="0" topLeftCell="A43" workbookViewId="0">
      <selection activeCell="A52" sqref="A52"/>
    </sheetView>
  </sheetViews>
  <sheetFormatPr baseColWidth="10" defaultColWidth="8.7265625" defaultRowHeight="14.5"/>
  <cols>
    <col min="1" max="1" width="42.54296875" customWidth="1"/>
    <col min="2" max="2" width="6.453125" customWidth="1"/>
    <col min="3" max="3" width="31.7265625" style="47" customWidth="1"/>
    <col min="4" max="4" width="5.54296875" style="61" customWidth="1"/>
    <col min="5" max="5" width="24.26953125" customWidth="1"/>
    <col min="6" max="6" width="13.26953125" bestFit="1" customWidth="1"/>
    <col min="7" max="7" width="14.26953125" bestFit="1" customWidth="1"/>
    <col min="8" max="9" width="11.54296875" bestFit="1" customWidth="1"/>
  </cols>
  <sheetData>
    <row r="1" spans="1:7">
      <c r="A1" s="34"/>
      <c r="B1" s="34"/>
      <c r="C1" s="35"/>
      <c r="D1" s="35"/>
    </row>
    <row r="2" spans="1:7">
      <c r="A2" s="64" t="s">
        <v>0</v>
      </c>
      <c r="B2" s="64"/>
      <c r="C2" s="64"/>
      <c r="D2" s="64"/>
    </row>
    <row r="3" spans="1:7">
      <c r="A3" s="65" t="s">
        <v>1</v>
      </c>
      <c r="B3" s="65"/>
      <c r="C3" s="65"/>
      <c r="D3" s="65"/>
    </row>
    <row r="4" spans="1:7">
      <c r="A4" s="66" t="s">
        <v>42</v>
      </c>
      <c r="B4" s="66"/>
      <c r="C4" s="66"/>
      <c r="D4" s="66"/>
    </row>
    <row r="5" spans="1:7" ht="15" thickBot="1">
      <c r="A5" s="67" t="s">
        <v>2</v>
      </c>
      <c r="B5" s="67"/>
      <c r="C5" s="67"/>
      <c r="D5" s="67"/>
    </row>
    <row r="6" spans="1:7">
      <c r="A6" s="36"/>
      <c r="B6" s="36"/>
      <c r="C6" s="37"/>
      <c r="D6" s="37"/>
    </row>
    <row r="7" spans="1:7" ht="15" thickBot="1">
      <c r="A7" s="3"/>
      <c r="B7" s="3"/>
      <c r="C7" s="38">
        <v>44347</v>
      </c>
      <c r="D7" s="39"/>
    </row>
    <row r="8" spans="1:7">
      <c r="A8" s="40" t="s">
        <v>17</v>
      </c>
      <c r="B8" s="41"/>
      <c r="C8" s="42"/>
      <c r="D8" s="43"/>
    </row>
    <row r="9" spans="1:7">
      <c r="A9" s="40" t="s">
        <v>18</v>
      </c>
      <c r="B9" s="41"/>
      <c r="C9" s="42"/>
      <c r="D9" s="43"/>
    </row>
    <row r="10" spans="1:7">
      <c r="A10" s="44" t="s">
        <v>19</v>
      </c>
      <c r="B10" s="41"/>
      <c r="C10" s="45">
        <v>185825.7</v>
      </c>
      <c r="D10" s="46"/>
      <c r="E10" s="47"/>
    </row>
    <row r="11" spans="1:7">
      <c r="A11" s="44" t="s">
        <v>20</v>
      </c>
      <c r="B11" s="41"/>
      <c r="C11" s="45">
        <v>15002796.49</v>
      </c>
      <c r="D11" s="46"/>
      <c r="E11" s="47"/>
    </row>
    <row r="12" spans="1:7">
      <c r="A12" s="44" t="s">
        <v>21</v>
      </c>
      <c r="B12" s="41"/>
      <c r="C12" s="48">
        <v>22073.24</v>
      </c>
      <c r="D12" s="46"/>
      <c r="E12" s="47"/>
    </row>
    <row r="13" spans="1:7">
      <c r="A13" s="44" t="s">
        <v>22</v>
      </c>
      <c r="B13" s="41"/>
      <c r="C13" s="45">
        <v>1429301.26</v>
      </c>
      <c r="D13" s="46"/>
      <c r="E13" s="47"/>
    </row>
    <row r="14" spans="1:7">
      <c r="A14" s="40"/>
      <c r="B14" s="3"/>
      <c r="C14" s="49">
        <f>SUM(C10:C13)</f>
        <v>16639996.689999999</v>
      </c>
      <c r="D14" s="46"/>
      <c r="E14" s="47"/>
    </row>
    <row r="15" spans="1:7">
      <c r="A15" s="40" t="s">
        <v>23</v>
      </c>
      <c r="B15" s="41"/>
      <c r="C15" s="50"/>
      <c r="D15" s="51"/>
      <c r="E15" s="47"/>
      <c r="G15" s="52"/>
    </row>
    <row r="16" spans="1:7">
      <c r="A16" s="44" t="s">
        <v>24</v>
      </c>
      <c r="B16" s="53"/>
      <c r="C16" s="45">
        <v>2698891.71</v>
      </c>
      <c r="D16" s="46"/>
      <c r="E16" s="47"/>
      <c r="G16" s="47"/>
    </row>
    <row r="17" spans="1:9">
      <c r="A17" s="44" t="s">
        <v>25</v>
      </c>
      <c r="B17" s="53"/>
      <c r="C17" s="45">
        <v>87696313.200000003</v>
      </c>
      <c r="D17" s="46"/>
      <c r="E17" s="47"/>
      <c r="G17" s="47"/>
    </row>
    <row r="18" spans="1:9">
      <c r="A18" s="44" t="s">
        <v>26</v>
      </c>
      <c r="B18" s="41"/>
      <c r="C18" s="45">
        <v>54126.79</v>
      </c>
      <c r="D18" s="46"/>
      <c r="E18" s="47"/>
      <c r="F18" s="47"/>
    </row>
    <row r="19" spans="1:9">
      <c r="A19" s="40" t="s">
        <v>27</v>
      </c>
      <c r="B19" s="3"/>
      <c r="C19" s="49">
        <f>SUM(C16:C18)</f>
        <v>90449331.700000003</v>
      </c>
      <c r="D19" s="46"/>
      <c r="E19" s="47"/>
    </row>
    <row r="20" spans="1:9" ht="15" thickBot="1">
      <c r="A20" s="40" t="s">
        <v>28</v>
      </c>
      <c r="B20" s="3"/>
      <c r="C20" s="54">
        <f>+C14+C19</f>
        <v>107089328.39</v>
      </c>
      <c r="D20" s="46"/>
      <c r="E20" s="47"/>
      <c r="F20" s="47"/>
      <c r="G20" s="55"/>
      <c r="I20" s="56"/>
    </row>
    <row r="21" spans="1:9" ht="15" thickTop="1">
      <c r="A21" s="40"/>
      <c r="B21" s="41"/>
      <c r="C21" s="50"/>
      <c r="D21" s="51"/>
      <c r="E21" s="47"/>
    </row>
    <row r="22" spans="1:9">
      <c r="A22" s="40" t="s">
        <v>29</v>
      </c>
      <c r="B22" s="41"/>
      <c r="C22" s="50"/>
      <c r="D22" s="51"/>
      <c r="E22" s="47"/>
    </row>
    <row r="23" spans="1:9">
      <c r="A23" s="40" t="s">
        <v>30</v>
      </c>
      <c r="B23" s="41"/>
      <c r="C23" s="50"/>
      <c r="D23" s="51"/>
      <c r="E23" s="47"/>
    </row>
    <row r="24" spans="1:9">
      <c r="A24" s="44" t="s">
        <v>31</v>
      </c>
      <c r="B24" s="41"/>
      <c r="C24" s="45">
        <v>97500</v>
      </c>
      <c r="D24" s="51"/>
      <c r="E24" s="47"/>
      <c r="F24" s="56"/>
    </row>
    <row r="25" spans="1:9">
      <c r="A25" s="57" t="s">
        <v>32</v>
      </c>
      <c r="B25" s="41"/>
      <c r="C25" s="45">
        <v>388748.36</v>
      </c>
      <c r="D25" s="46"/>
      <c r="E25" s="47"/>
    </row>
    <row r="26" spans="1:9">
      <c r="A26" s="44" t="s">
        <v>33</v>
      </c>
      <c r="B26" s="41"/>
      <c r="C26" s="48">
        <v>1702.91</v>
      </c>
      <c r="D26" s="46"/>
      <c r="E26" s="47"/>
    </row>
    <row r="27" spans="1:9">
      <c r="A27" s="57" t="s">
        <v>34</v>
      </c>
      <c r="B27" s="41"/>
      <c r="C27" s="45">
        <v>7.77</v>
      </c>
      <c r="D27" s="46"/>
      <c r="E27" s="47"/>
    </row>
    <row r="28" spans="1:9">
      <c r="A28" s="57" t="s">
        <v>35</v>
      </c>
      <c r="B28" s="41"/>
      <c r="C28" s="45">
        <v>8809.2199999999993</v>
      </c>
      <c r="D28" s="46"/>
      <c r="E28" s="47"/>
    </row>
    <row r="29" spans="1:9">
      <c r="A29" s="57" t="s">
        <v>36</v>
      </c>
      <c r="B29" s="41"/>
      <c r="C29" s="45">
        <v>16121126.310000001</v>
      </c>
      <c r="D29" s="46"/>
      <c r="E29" s="47"/>
      <c r="G29" s="55"/>
      <c r="I29" s="47"/>
    </row>
    <row r="30" spans="1:9" ht="15" thickBot="1">
      <c r="A30" s="58" t="s">
        <v>37</v>
      </c>
      <c r="B30" s="41"/>
      <c r="C30" s="54">
        <f>SUM(C24:C29)</f>
        <v>16617894.57</v>
      </c>
      <c r="D30" s="46"/>
      <c r="E30" s="47"/>
    </row>
    <row r="31" spans="1:9" ht="15" thickTop="1">
      <c r="A31" s="40" t="s">
        <v>38</v>
      </c>
      <c r="B31" s="41"/>
      <c r="C31" s="50"/>
      <c r="D31" s="51"/>
      <c r="E31" s="47"/>
    </row>
    <row r="32" spans="1:9">
      <c r="A32" s="44" t="s">
        <v>39</v>
      </c>
      <c r="B32" s="41"/>
      <c r="C32" s="45">
        <v>1560000</v>
      </c>
      <c r="D32" s="46"/>
      <c r="E32" s="47"/>
    </row>
    <row r="33" spans="1:9" s="1" customFormat="1" ht="13">
      <c r="C33" s="24"/>
    </row>
    <row r="34" spans="1:9" s="1" customFormat="1" ht="13">
      <c r="A34" s="68" t="s">
        <v>43</v>
      </c>
      <c r="C34" s="69" t="s">
        <v>44</v>
      </c>
      <c r="D34" s="69"/>
    </row>
    <row r="35" spans="1:9" s="1" customFormat="1" ht="13">
      <c r="A35" s="70" t="s">
        <v>45</v>
      </c>
      <c r="C35" s="71" t="s">
        <v>46</v>
      </c>
      <c r="D35" s="71"/>
    </row>
    <row r="36" spans="1:9" s="1" customFormat="1" ht="13"/>
    <row r="37" spans="1:9" s="1" customFormat="1" ht="13"/>
    <row r="38" spans="1:9" s="1" customFormat="1" ht="13"/>
    <row r="39" spans="1:9" s="1" customFormat="1" ht="13">
      <c r="A39" s="69" t="s">
        <v>47</v>
      </c>
      <c r="B39" s="69"/>
      <c r="C39" s="69"/>
      <c r="D39" s="69"/>
    </row>
    <row r="40" spans="1:9" s="1" customFormat="1" ht="13">
      <c r="A40" s="71" t="s">
        <v>48</v>
      </c>
      <c r="B40" s="71"/>
      <c r="C40" s="71"/>
      <c r="D40" s="71"/>
    </row>
    <row r="41" spans="1:9">
      <c r="A41" s="44" t="s">
        <v>15</v>
      </c>
      <c r="B41" s="59"/>
      <c r="C41" s="46">
        <f>+ER!C25</f>
        <v>1514060.9199999997</v>
      </c>
      <c r="D41" s="46"/>
      <c r="E41" s="47"/>
      <c r="F41" s="56"/>
      <c r="G41" s="60"/>
      <c r="H41" s="56"/>
      <c r="I41" s="55"/>
    </row>
    <row r="42" spans="1:9">
      <c r="A42" s="40" t="s">
        <v>40</v>
      </c>
      <c r="B42" s="3"/>
      <c r="C42" s="49">
        <f>SUM(C38:C41)</f>
        <v>1514060.9199999997</v>
      </c>
      <c r="D42" s="46"/>
      <c r="E42" s="47"/>
      <c r="F42" s="47"/>
    </row>
    <row r="43" spans="1:9" ht="15" thickBot="1">
      <c r="A43" s="40" t="s">
        <v>41</v>
      </c>
      <c r="B43" s="3"/>
      <c r="C43" s="54" t="e">
        <f>+C35+C42</f>
        <v>#VALUE!</v>
      </c>
      <c r="D43" s="46"/>
      <c r="E43" s="47"/>
      <c r="F43" s="47"/>
    </row>
    <row r="44" spans="1:9" ht="15" thickTop="1"/>
    <row r="45" spans="1:9">
      <c r="C45" s="55"/>
      <c r="D45" s="62"/>
    </row>
    <row r="47" spans="1:9" s="1" customFormat="1" ht="13">
      <c r="C47" s="24"/>
    </row>
    <row r="48" spans="1:9" s="1" customFormat="1" ht="13">
      <c r="A48" s="68" t="s">
        <v>43</v>
      </c>
      <c r="C48" s="69" t="s">
        <v>44</v>
      </c>
      <c r="D48" s="69"/>
    </row>
    <row r="49" spans="1:4" s="1" customFormat="1" ht="13">
      <c r="A49" s="70" t="s">
        <v>45</v>
      </c>
      <c r="C49" s="71" t="s">
        <v>46</v>
      </c>
      <c r="D49" s="71"/>
    </row>
    <row r="50" spans="1:4" s="1" customFormat="1" ht="13"/>
    <row r="51" spans="1:4" s="1" customFormat="1" ht="13"/>
    <row r="52" spans="1:4" s="1" customFormat="1" ht="13"/>
    <row r="53" spans="1:4" s="1" customFormat="1" ht="13">
      <c r="A53" s="69" t="s">
        <v>47</v>
      </c>
      <c r="B53" s="69"/>
      <c r="C53" s="69"/>
      <c r="D53" s="69"/>
    </row>
    <row r="54" spans="1:4" s="1" customFormat="1" ht="13">
      <c r="A54" s="71" t="s">
        <v>48</v>
      </c>
      <c r="B54" s="71"/>
      <c r="C54" s="71"/>
      <c r="D54" s="71"/>
    </row>
  </sheetData>
  <mergeCells count="12">
    <mergeCell ref="A53:D53"/>
    <mergeCell ref="A54:D54"/>
    <mergeCell ref="C35:D35"/>
    <mergeCell ref="A39:D39"/>
    <mergeCell ref="A40:D40"/>
    <mergeCell ref="C48:D48"/>
    <mergeCell ref="C49:D49"/>
    <mergeCell ref="A2:D2"/>
    <mergeCell ref="A3:D3"/>
    <mergeCell ref="A4:D4"/>
    <mergeCell ref="A5:D5"/>
    <mergeCell ref="C34:D34"/>
  </mergeCells>
  <pageMargins left="0.70866141732283472" right="0.70866141732283472" top="0.74803149606299213" bottom="0.74803149606299213" header="0.31496062992125984" footer="0.31496062992125984"/>
  <pageSetup scale="80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ER</vt:lpstr>
      <vt:lpstr>BG</vt:lpstr>
    </vt:vector>
  </TitlesOfParts>
  <Company>Banco Atlantida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Esau Flores Campos</dc:creator>
  <cp:lastModifiedBy>Yovani Alexander Mejia Ponce</cp:lastModifiedBy>
  <dcterms:created xsi:type="dcterms:W3CDTF">2021-05-13T17:36:06Z</dcterms:created>
  <dcterms:modified xsi:type="dcterms:W3CDTF">2022-03-11T17:26:12Z</dcterms:modified>
</cp:coreProperties>
</file>