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705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  <c r="B24" i="2"/>
  <c r="B26" i="2" s="1"/>
  <c r="B16" i="2"/>
  <c r="B27" i="2" s="1"/>
  <c r="B33" i="2" s="1"/>
  <c r="B36" i="2" s="1"/>
  <c r="B39" i="2" s="1"/>
  <c r="B43" i="2" s="1"/>
  <c r="B42" i="1"/>
  <c r="B36" i="1"/>
  <c r="B37" i="1" s="1"/>
  <c r="B43" i="1" s="1"/>
  <c r="B31" i="1"/>
  <c r="B22" i="1"/>
  <c r="B18" i="1"/>
  <c r="B12" i="1"/>
</calcChain>
</file>

<file path=xl/sharedStrings.xml><?xml version="1.0" encoding="utf-8"?>
<sst xmlns="http://schemas.openxmlformats.org/spreadsheetml/2006/main" count="69" uniqueCount="64">
  <si>
    <t>Banco Davivienda Salvadoreño, S. A.</t>
  </si>
  <si>
    <t>Balance General</t>
  </si>
  <si>
    <t>Al 30 de Noviembre de 2021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</si>
  <si>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</si>
  <si>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</si>
  <si>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</si>
  <si>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</si>
  <si>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</si>
  <si>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</si>
  <si>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</si>
  <si>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</si>
  <si>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</si>
  <si>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</si>
  <si>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</si>
  <si>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</si>
  <si>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</si>
  <si>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</si>
  <si>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</si>
  <si>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</si>
  <si>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</si>
  <si>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la Republica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</si>
  <si>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</si>
  <si>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</si>
  <si>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</si>
  <si>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</si>
  <si>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</si>
  <si>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</si>
  <si>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</si>
  <si>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</si>
  <si>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</si>
  <si>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</si>
  <si>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</si>
  <si>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</si>
  <si>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</si>
  <si>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</si>
  <si>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</si>
  <si>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</si>
  <si>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</si>
  <si>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</si>
  <si>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</si>
  <si>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</si>
  <si>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</si>
  <si>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 xml:space="preserve">Instrumentos financieros a valor razonable 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</si>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</sst>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-;"/>
    <numFmt numFmtId="165" formatCode="_ * #,##0.00_ ;_ * \-#,##0.00_ ;_ * &quot;-&quot;??_ ;_ @_ "/>
    <numFmt numFmtId="166" formatCode="_ * #,##0_ ;_ * \-#,##0_ ;_ * &quot;-&quot;??_ ;_ @_ "/>
    <numFmt numFmtId="167" formatCode="#,##0.00_-;"/>
    <numFmt numFmtId="168" formatCode="#,##0.0;\ \(#,##0.0\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justify" vertical="center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5" fillId="0" borderId="0" xfId="0" applyFont="1" applyFill="1" applyAlignment="1">
      <alignment wrapText="1"/>
    </xf>
    <xf numFmtId="166" fontId="7" fillId="0" borderId="0" xfId="1" applyNumberFormat="1" applyFont="1" applyFill="1"/>
    <xf numFmtId="167" fontId="0" fillId="0" borderId="0" xfId="0" applyNumberFormat="1" applyFill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8" fontId="8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center"/>
    </xf>
    <xf numFmtId="0" fontId="9" fillId="0" borderId="0" xfId="0" applyFont="1"/>
    <xf numFmtId="168" fontId="10" fillId="0" borderId="0" xfId="0" applyNumberFormat="1" applyFont="1" applyBorder="1" applyAlignment="1">
      <alignment horizontal="right"/>
    </xf>
    <xf numFmtId="0" fontId="11" fillId="0" borderId="0" xfId="0" applyFont="1"/>
    <xf numFmtId="0" fontId="5" fillId="0" borderId="0" xfId="0" applyFont="1" applyAlignment="1"/>
    <xf numFmtId="168" fontId="10" fillId="0" borderId="2" xfId="0" applyNumberFormat="1" applyFont="1" applyBorder="1" applyAlignment="1">
      <alignment horizontal="right"/>
    </xf>
    <xf numFmtId="0" fontId="4" fillId="0" borderId="0" xfId="0" applyFont="1"/>
    <xf numFmtId="168" fontId="10" fillId="0" borderId="0" xfId="0" applyNumberFormat="1" applyFont="1" applyFill="1" applyBorder="1" applyAlignment="1">
      <alignment horizontal="right"/>
    </xf>
    <xf numFmtId="168" fontId="10" fillId="0" borderId="1" xfId="0" applyNumberFormat="1" applyFont="1" applyFill="1" applyBorder="1" applyAlignment="1">
      <alignment horizontal="right"/>
    </xf>
    <xf numFmtId="0" fontId="5" fillId="0" borderId="0" xfId="0" applyFont="1"/>
    <xf numFmtId="168" fontId="10" fillId="0" borderId="2" xfId="0" applyNumberFormat="1" applyFont="1" applyFill="1" applyBorder="1" applyAlignment="1">
      <alignment horizontal="right"/>
    </xf>
    <xf numFmtId="168" fontId="10" fillId="0" borderId="1" xfId="0" applyNumberFormat="1" applyFont="1" applyBorder="1" applyAlignment="1">
      <alignment horizontal="right"/>
    </xf>
    <xf numFmtId="168" fontId="12" fillId="0" borderId="0" xfId="0" applyNumberFormat="1" applyFont="1" applyBorder="1" applyAlignment="1">
      <alignment horizontal="right"/>
    </xf>
    <xf numFmtId="168" fontId="10" fillId="0" borderId="4" xfId="0" applyNumberFormat="1" applyFont="1" applyBorder="1" applyAlignment="1">
      <alignment horizontal="right"/>
    </xf>
    <xf numFmtId="168" fontId="13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Bolsa%20de%20Valores/2022/HT-Informe%20Financiero%20Consolid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9"/>
      <sheetName val="BG"/>
      <sheetName val="ER"/>
      <sheetName val="HOJA DE CONSOLIDACION"/>
      <sheetName val="Nota 11"/>
    </sheetNames>
    <sheetDataSet>
      <sheetData sheetId="0" refreshError="1"/>
      <sheetData sheetId="1" refreshError="1"/>
      <sheetData sheetId="2" refreshError="1"/>
      <sheetData sheetId="3">
        <row r="7">
          <cell r="W7">
            <v>372389548.07000005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4"/>
  <sheetViews>
    <sheetView showGridLines="0" tabSelected="1" topLeftCell="A33" zoomScaleNormal="100" zoomScaleSheetLayoutView="110" workbookViewId="0">
      <selection activeCell="A40" sqref="A40:A41"/>
    </sheetView>
  </sheetViews>
  <sheetFormatPr baseColWidth="10" defaultColWidth="2.54296875" defaultRowHeight="14.5" x14ac:dyDescent="0.35"/>
  <cols>
    <col min="1" max="1" width="63.453125" style="3" customWidth="1"/>
    <col min="2" max="2" width="24.08984375" style="2" customWidth="1"/>
    <col min="3" max="16384" width="2.54296875" style="3"/>
  </cols>
  <sheetData>
    <row r="1" spans="1:2" ht="18" x14ac:dyDescent="0.35">
      <c r="A1" s="1" t="s">
        <v>0</v>
      </c>
    </row>
    <row r="2" spans="1:2" ht="15.5" x14ac:dyDescent="0.35">
      <c r="A2" s="4" t="s">
        <v>1</v>
      </c>
    </row>
    <row r="3" spans="1:2" ht="15.5" x14ac:dyDescent="0.35">
      <c r="A3" s="4" t="s">
        <v>2</v>
      </c>
    </row>
    <row r="4" spans="1:2" x14ac:dyDescent="0.35">
      <c r="A4" s="5" t="s">
        <v>3</v>
      </c>
    </row>
    <row r="5" spans="1:2" x14ac:dyDescent="0.35">
      <c r="B5" s="6"/>
    </row>
    <row r="6" spans="1:2" x14ac:dyDescent="0.35">
      <c r="A6" s="7" t="s">
        <v>4</v>
      </c>
    </row>
    <row r="7" spans="1:2" x14ac:dyDescent="0.35">
      <c r="A7" s="7" t="s">
        <v>5</v>
      </c>
    </row>
    <row r="8" spans="1:2" x14ac:dyDescent="0.35">
      <c r="A8" s="8" t="s">
        <v>6</v>
      </c>
      <c r="B8" s="9">
        <v>372389.5</v>
      </c>
    </row>
    <row r="9" spans="1:2" x14ac:dyDescent="0.35">
      <c r="A9" s="8" t="s">
        <v>7</v>
      </c>
      <c r="B9" s="9">
        <v>0</v>
      </c>
    </row>
    <row r="10" spans="1:2" x14ac:dyDescent="0.35">
      <c r="A10" s="8" t="s">
        <v>8</v>
      </c>
      <c r="B10" s="9">
        <v>291819.8</v>
      </c>
    </row>
    <row r="11" spans="1:2" x14ac:dyDescent="0.35">
      <c r="A11" s="8" t="s">
        <v>9</v>
      </c>
      <c r="B11" s="10">
        <v>2116458.2000000002</v>
      </c>
    </row>
    <row r="12" spans="1:2" x14ac:dyDescent="0.35">
      <c r="B12" s="11">
        <f>SUM(B8:B11)</f>
        <v>2780667.5</v>
      </c>
    </row>
    <row r="13" spans="1:2" x14ac:dyDescent="0.35">
      <c r="A13" s="7" t="s">
        <v>10</v>
      </c>
    </row>
    <row r="14" spans="1:2" x14ac:dyDescent="0.35">
      <c r="A14" s="8" t="s">
        <v>11</v>
      </c>
      <c r="B14" s="9">
        <v>3788.5</v>
      </c>
    </row>
    <row r="15" spans="1:2" x14ac:dyDescent="0.35">
      <c r="A15" s="8" t="s">
        <v>12</v>
      </c>
      <c r="B15" s="9">
        <v>5808.1</v>
      </c>
    </row>
    <row r="16" spans="1:2" x14ac:dyDescent="0.35">
      <c r="A16" s="12" t="s">
        <v>13</v>
      </c>
      <c r="B16" s="13">
        <v>50342.299999999996</v>
      </c>
    </row>
    <row r="17" spans="1:2" ht="13.5" customHeight="1" x14ac:dyDescent="0.35">
      <c r="A17" s="14"/>
      <c r="B17" s="15"/>
    </row>
    <row r="18" spans="1:2" x14ac:dyDescent="0.35">
      <c r="B18" s="11">
        <f>SUM(B14:B16)</f>
        <v>59938.899999999994</v>
      </c>
    </row>
    <row r="19" spans="1:2" x14ac:dyDescent="0.35">
      <c r="A19" s="7" t="s">
        <v>14</v>
      </c>
      <c r="B19" s="9"/>
    </row>
    <row r="20" spans="1:2" x14ac:dyDescent="0.35">
      <c r="A20" s="12" t="s">
        <v>15</v>
      </c>
      <c r="B20" s="16">
        <v>44726</v>
      </c>
    </row>
    <row r="21" spans="1:2" x14ac:dyDescent="0.35">
      <c r="A21" s="14"/>
      <c r="B21" s="17"/>
    </row>
    <row r="22" spans="1:2" ht="15" thickBot="1" x14ac:dyDescent="0.4">
      <c r="A22" s="8" t="s">
        <v>16</v>
      </c>
      <c r="B22" s="18">
        <f>B12+B18+B20</f>
        <v>2885332.4</v>
      </c>
    </row>
    <row r="23" spans="1:2" ht="15" thickTop="1" x14ac:dyDescent="0.35">
      <c r="A23" s="7" t="s">
        <v>17</v>
      </c>
      <c r="B23" s="19"/>
    </row>
    <row r="24" spans="1:2" x14ac:dyDescent="0.35">
      <c r="A24" s="7" t="s">
        <v>18</v>
      </c>
    </row>
    <row r="25" spans="1:2" x14ac:dyDescent="0.35">
      <c r="A25" s="8" t="s">
        <v>19</v>
      </c>
      <c r="B25" s="9">
        <v>1975299.5</v>
      </c>
    </row>
    <row r="26" spans="1:2" x14ac:dyDescent="0.35">
      <c r="A26" s="20" t="s">
        <v>20</v>
      </c>
      <c r="B26" s="9">
        <v>7589.2</v>
      </c>
    </row>
    <row r="27" spans="1:2" x14ac:dyDescent="0.35">
      <c r="A27" s="8" t="s">
        <v>21</v>
      </c>
      <c r="B27" s="9">
        <v>297349.2</v>
      </c>
    </row>
    <row r="28" spans="1:2" x14ac:dyDescent="0.35">
      <c r="A28" s="8" t="s">
        <v>22</v>
      </c>
      <c r="B28" s="9">
        <v>0</v>
      </c>
    </row>
    <row r="29" spans="1:2" x14ac:dyDescent="0.35">
      <c r="A29" s="8" t="s">
        <v>23</v>
      </c>
      <c r="B29" s="9">
        <v>202002.8</v>
      </c>
    </row>
    <row r="30" spans="1:2" x14ac:dyDescent="0.35">
      <c r="A30" s="8" t="s">
        <v>24</v>
      </c>
      <c r="B30" s="10">
        <v>13437.1</v>
      </c>
    </row>
    <row r="31" spans="1:2" x14ac:dyDescent="0.35">
      <c r="A31" s="21"/>
      <c r="B31" s="11">
        <f>SUM(B25:B30)</f>
        <v>2495677.7999999998</v>
      </c>
    </row>
    <row r="32" spans="1:2" x14ac:dyDescent="0.35">
      <c r="A32" s="7" t="s">
        <v>25</v>
      </c>
      <c r="B32" s="22"/>
    </row>
    <row r="33" spans="1:2" x14ac:dyDescent="0.35">
      <c r="A33" s="8" t="s">
        <v>26</v>
      </c>
      <c r="B33" s="9">
        <v>37363.1</v>
      </c>
    </row>
    <row r="34" spans="1:2" x14ac:dyDescent="0.35">
      <c r="A34" s="8" t="s">
        <v>27</v>
      </c>
      <c r="B34" s="9">
        <v>6685.1</v>
      </c>
    </row>
    <row r="35" spans="1:2" x14ac:dyDescent="0.35">
      <c r="A35" s="8" t="s">
        <v>24</v>
      </c>
      <c r="B35" s="10">
        <v>18567.099999999999</v>
      </c>
    </row>
    <row r="36" spans="1:2" x14ac:dyDescent="0.35">
      <c r="B36" s="11">
        <f>SUM(B33:B35)</f>
        <v>62615.299999999996</v>
      </c>
    </row>
    <row r="37" spans="1:2" x14ac:dyDescent="0.35">
      <c r="A37" s="8" t="s">
        <v>28</v>
      </c>
      <c r="B37" s="11">
        <f>B36+B31</f>
        <v>2558293.0999999996</v>
      </c>
    </row>
    <row r="38" spans="1:2" x14ac:dyDescent="0.35">
      <c r="A38" s="7" t="s">
        <v>29</v>
      </c>
    </row>
    <row r="39" spans="1:2" x14ac:dyDescent="0.35">
      <c r="A39" s="8" t="s">
        <v>30</v>
      </c>
      <c r="B39" s="9">
        <v>150000</v>
      </c>
    </row>
    <row r="40" spans="1:2" x14ac:dyDescent="0.35">
      <c r="A40" s="12" t="s">
        <v>31</v>
      </c>
      <c r="B40" s="16">
        <v>177039.3</v>
      </c>
    </row>
    <row r="41" spans="1:2" x14ac:dyDescent="0.35">
      <c r="A41" s="14"/>
      <c r="B41" s="23"/>
    </row>
    <row r="42" spans="1:2" x14ac:dyDescent="0.35">
      <c r="A42" s="8" t="s">
        <v>32</v>
      </c>
      <c r="B42" s="10">
        <f>SUM(B39:B41)</f>
        <v>327039.3</v>
      </c>
    </row>
    <row r="43" spans="1:2" ht="15" thickBot="1" x14ac:dyDescent="0.4">
      <c r="A43" s="8" t="s">
        <v>33</v>
      </c>
      <c r="B43" s="18">
        <f>B42+B37</f>
        <v>2885332.3999999994</v>
      </c>
    </row>
    <row r="44" spans="1:2" ht="15" thickTop="1" x14ac:dyDescent="0.35"/>
  </sheetData>
  <mergeCells count="6">
    <mergeCell ref="A16:A17"/>
    <mergeCell ref="B16:B17"/>
    <mergeCell ref="A20:A21"/>
    <mergeCell ref="B20:B21"/>
    <mergeCell ref="A40:A41"/>
    <mergeCell ref="B40:B41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7"/>
  <sheetViews>
    <sheetView showGridLines="0" zoomScaleNormal="100" zoomScaleSheetLayoutView="120" workbookViewId="0">
      <selection activeCell="A10" sqref="A10"/>
    </sheetView>
  </sheetViews>
  <sheetFormatPr baseColWidth="10" defaultColWidth="2.453125" defaultRowHeight="15.5" x14ac:dyDescent="0.35"/>
  <cols>
    <col min="1" max="1" width="63.36328125" customWidth="1"/>
    <col min="2" max="2" width="27.26953125" style="24" customWidth="1"/>
  </cols>
  <sheetData>
    <row r="1" spans="1:2" ht="18" x14ac:dyDescent="0.35">
      <c r="A1" s="1" t="s">
        <v>0</v>
      </c>
    </row>
    <row r="2" spans="1:2" x14ac:dyDescent="0.35">
      <c r="A2" s="4" t="s">
        <v>34</v>
      </c>
    </row>
    <row r="3" spans="1:2" x14ac:dyDescent="0.35">
      <c r="A3" s="4" t="s">
        <v>2</v>
      </c>
    </row>
    <row r="4" spans="1:2" ht="14.5" x14ac:dyDescent="0.35">
      <c r="A4" s="5" t="s">
        <v>3</v>
      </c>
      <c r="B4" s="25"/>
    </row>
    <row r="5" spans="1:2" ht="14.5" x14ac:dyDescent="0.35">
      <c r="A5" s="5"/>
      <c r="B5" s="25"/>
    </row>
    <row r="6" spans="1:2" x14ac:dyDescent="0.35">
      <c r="A6" s="26" t="s">
        <v>35</v>
      </c>
      <c r="B6" s="27"/>
    </row>
    <row r="7" spans="1:2" x14ac:dyDescent="0.35">
      <c r="A7" s="28" t="s">
        <v>36</v>
      </c>
      <c r="B7" s="27">
        <v>171213.3</v>
      </c>
    </row>
    <row r="8" spans="1:2" x14ac:dyDescent="0.35">
      <c r="A8" s="28" t="s">
        <v>37</v>
      </c>
      <c r="B8" s="27">
        <v>20038.900000000001</v>
      </c>
    </row>
    <row r="9" spans="1:2" x14ac:dyDescent="0.35">
      <c r="A9" s="28" t="s">
        <v>38</v>
      </c>
      <c r="B9" s="27">
        <v>15633.2</v>
      </c>
    </row>
    <row r="10" spans="1:2" x14ac:dyDescent="0.35">
      <c r="A10" s="28" t="s">
        <v>39</v>
      </c>
      <c r="B10" s="27">
        <v>456.62637999999998</v>
      </c>
    </row>
    <row r="11" spans="1:2" x14ac:dyDescent="0.35">
      <c r="A11" s="28" t="s">
        <v>40</v>
      </c>
      <c r="B11" s="27">
        <v>288</v>
      </c>
    </row>
    <row r="12" spans="1:2" x14ac:dyDescent="0.35">
      <c r="A12" s="28" t="s">
        <v>41</v>
      </c>
      <c r="B12" s="27">
        <v>121.7</v>
      </c>
    </row>
    <row r="13" spans="1:2" x14ac:dyDescent="0.35">
      <c r="A13" s="28" t="s">
        <v>42</v>
      </c>
      <c r="B13" s="27">
        <v>92.5</v>
      </c>
    </row>
    <row r="14" spans="1:2" x14ac:dyDescent="0.35">
      <c r="A14" s="28" t="s">
        <v>43</v>
      </c>
      <c r="B14" s="27">
        <v>1658.4</v>
      </c>
    </row>
    <row r="15" spans="1:2" x14ac:dyDescent="0.35">
      <c r="A15" s="28" t="s">
        <v>44</v>
      </c>
      <c r="B15" s="27">
        <v>22073.200000000001</v>
      </c>
    </row>
    <row r="16" spans="1:2" x14ac:dyDescent="0.35">
      <c r="A16" s="29"/>
      <c r="B16" s="30">
        <f>SUM(B7:B15)</f>
        <v>231575.82638000001</v>
      </c>
    </row>
    <row r="17" spans="1:2" x14ac:dyDescent="0.35">
      <c r="A17" s="26" t="s">
        <v>45</v>
      </c>
      <c r="B17" s="27"/>
    </row>
    <row r="18" spans="1:2" x14ac:dyDescent="0.35">
      <c r="A18" s="28" t="s">
        <v>46</v>
      </c>
      <c r="B18" s="27">
        <v>41453.1</v>
      </c>
    </row>
    <row r="19" spans="1:2" x14ac:dyDescent="0.35">
      <c r="A19" s="28" t="s">
        <v>47</v>
      </c>
      <c r="B19" s="27">
        <v>9985.4</v>
      </c>
    </row>
    <row r="20" spans="1:2" x14ac:dyDescent="0.35">
      <c r="A20" s="28" t="s">
        <v>48</v>
      </c>
      <c r="B20" s="27">
        <v>7916.5</v>
      </c>
    </row>
    <row r="21" spans="1:2" x14ac:dyDescent="0.35">
      <c r="A21" s="28" t="s">
        <v>49</v>
      </c>
      <c r="B21" s="27">
        <v>352.8</v>
      </c>
    </row>
    <row r="22" spans="1:2" x14ac:dyDescent="0.35">
      <c r="A22" s="28" t="s">
        <v>50</v>
      </c>
      <c r="B22" s="27">
        <v>0</v>
      </c>
    </row>
    <row r="23" spans="1:2" x14ac:dyDescent="0.35">
      <c r="A23" s="28" t="s">
        <v>44</v>
      </c>
      <c r="B23" s="27">
        <v>31352</v>
      </c>
    </row>
    <row r="24" spans="1:2" x14ac:dyDescent="0.35">
      <c r="A24" s="31"/>
      <c r="B24" s="32">
        <f>SUM(B18:B23)</f>
        <v>91059.8</v>
      </c>
    </row>
    <row r="25" spans="1:2" x14ac:dyDescent="0.35">
      <c r="A25" s="28" t="s">
        <v>51</v>
      </c>
      <c r="B25" s="33">
        <v>70712.399999999994</v>
      </c>
    </row>
    <row r="26" spans="1:2" x14ac:dyDescent="0.35">
      <c r="A26" s="34"/>
      <c r="B26" s="35">
        <f>SUM(B24:B25)</f>
        <v>161772.20000000001</v>
      </c>
    </row>
    <row r="27" spans="1:2" x14ac:dyDescent="0.35">
      <c r="A27" s="26" t="s">
        <v>52</v>
      </c>
      <c r="B27" s="36">
        <f>(B16-B26)</f>
        <v>69803.626380000002</v>
      </c>
    </row>
    <row r="28" spans="1:2" x14ac:dyDescent="0.35">
      <c r="A28" s="26" t="s">
        <v>53</v>
      </c>
      <c r="B28" s="27"/>
    </row>
    <row r="29" spans="1:2" x14ac:dyDescent="0.35">
      <c r="A29" s="28" t="s">
        <v>54</v>
      </c>
      <c r="B29" s="27">
        <v>36011.5</v>
      </c>
    </row>
    <row r="30" spans="1:2" x14ac:dyDescent="0.35">
      <c r="A30" s="28" t="s">
        <v>55</v>
      </c>
      <c r="B30" s="27">
        <v>31090.5</v>
      </c>
    </row>
    <row r="31" spans="1:2" x14ac:dyDescent="0.35">
      <c r="A31" s="28" t="s">
        <v>56</v>
      </c>
      <c r="B31" s="27">
        <v>5153.2</v>
      </c>
    </row>
    <row r="32" spans="1:2" x14ac:dyDescent="0.35">
      <c r="B32" s="36">
        <f>SUM(B29:B31)</f>
        <v>72255.199999999997</v>
      </c>
    </row>
    <row r="33" spans="1:2" x14ac:dyDescent="0.35">
      <c r="A33" s="28" t="s">
        <v>57</v>
      </c>
      <c r="B33" s="27">
        <f>(B27-B32)</f>
        <v>-2451.5736199999956</v>
      </c>
    </row>
    <row r="34" spans="1:2" x14ac:dyDescent="0.35">
      <c r="A34" s="28" t="s">
        <v>58</v>
      </c>
      <c r="B34" s="27">
        <v>8.1</v>
      </c>
    </row>
    <row r="35" spans="1:2" x14ac:dyDescent="0.35">
      <c r="A35" s="28" t="s">
        <v>59</v>
      </c>
      <c r="B35" s="27">
        <v>44246.400000000001</v>
      </c>
    </row>
    <row r="36" spans="1:2" x14ac:dyDescent="0.35">
      <c r="A36" s="28" t="s">
        <v>60</v>
      </c>
      <c r="B36" s="37">
        <f>SUM(B33:B35)</f>
        <v>41802.926380000004</v>
      </c>
    </row>
    <row r="37" spans="1:2" x14ac:dyDescent="0.35">
      <c r="A37" s="28" t="s">
        <v>61</v>
      </c>
      <c r="B37" s="27">
        <v>-11208.8</v>
      </c>
    </row>
    <row r="38" spans="1:2" x14ac:dyDescent="0.35">
      <c r="A38" s="28" t="s">
        <v>62</v>
      </c>
      <c r="B38" s="36">
        <v>0</v>
      </c>
    </row>
    <row r="39" spans="1:2" ht="16" thickBot="1" x14ac:dyDescent="0.4">
      <c r="A39" s="28" t="s">
        <v>63</v>
      </c>
      <c r="B39" s="38">
        <f>+B36+B37+B38</f>
        <v>30594.126380000005</v>
      </c>
    </row>
    <row r="40" spans="1:2" ht="16" thickTop="1" x14ac:dyDescent="0.35">
      <c r="A40" s="31"/>
    </row>
    <row r="41" spans="1:2" x14ac:dyDescent="0.35">
      <c r="A41" s="34"/>
      <c r="B41" s="39">
        <v>30594.208930603763</v>
      </c>
    </row>
    <row r="42" spans="1:2" x14ac:dyDescent="0.35">
      <c r="A42" s="31"/>
      <c r="B42" s="39"/>
    </row>
    <row r="43" spans="1:2" x14ac:dyDescent="0.35">
      <c r="A43" s="31"/>
      <c r="B43" s="39">
        <f>+B39-B41</f>
        <v>-8.2550603758136276E-2</v>
      </c>
    </row>
    <row r="44" spans="1:2" x14ac:dyDescent="0.35">
      <c r="A44" s="40"/>
      <c r="B44" s="39"/>
    </row>
    <row r="45" spans="1:2" x14ac:dyDescent="0.35">
      <c r="A45" s="41"/>
      <c r="B45" s="39"/>
    </row>
    <row r="46" spans="1:2" x14ac:dyDescent="0.35">
      <c r="A46" s="34"/>
    </row>
    <row r="47" spans="1:2" x14ac:dyDescent="0.35">
      <c r="A47" s="34"/>
    </row>
  </sheetData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2022-03-01T14:46:16Z</dcterms:created>
  <dcterms:modified xsi:type="dcterms:W3CDTF">2022-03-01T14:59:01Z</dcterms:modified>
</cp:coreProperties>
</file>