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emenjivar\Bolsa de Valores\"/>
    </mc:Choice>
  </mc:AlternateContent>
  <bookViews>
    <workbookView xWindow="0" yWindow="0" windowWidth="15360" windowHeight="6855"/>
  </bookViews>
  <sheets>
    <sheet name="ene 2022" sheetId="1" r:id="rId1"/>
    <sheet name="ER ene 2022" sheetId="2" r:id="rId2"/>
  </sheets>
  <externalReferences>
    <externalReference r:id="rId3"/>
  </externalReferences>
  <definedNames>
    <definedName name="_xlnm.Print_Area" localSheetId="0">'ene 2022'!$A$1:$H$43</definedName>
    <definedName name="_xlnm.Print_Area" localSheetId="1">'ER ene 2022'!$A$1:$C$47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1" l="1"/>
  <c r="N3" i="1"/>
  <c r="N4" i="1"/>
  <c r="N5" i="1"/>
  <c r="N6" i="1"/>
  <c r="N7" i="1"/>
  <c r="N8" i="1"/>
  <c r="N9" i="1"/>
  <c r="N10" i="1"/>
  <c r="N11" i="1"/>
  <c r="N12" i="1"/>
  <c r="N13" i="1"/>
  <c r="N14" i="1"/>
  <c r="C20" i="2"/>
  <c r="C13" i="2"/>
  <c r="C8" i="2"/>
  <c r="C18" i="2" s="1"/>
  <c r="C25" i="2" s="1"/>
  <c r="A3" i="2"/>
  <c r="F19" i="1"/>
  <c r="F16" i="1"/>
  <c r="G15" i="1" s="1"/>
  <c r="G14" i="1"/>
  <c r="C13" i="1"/>
  <c r="G13" i="1"/>
  <c r="H7" i="1"/>
  <c r="C6" i="1"/>
  <c r="A2" i="1"/>
  <c r="C27" i="2" l="1"/>
  <c r="C29" i="2" s="1"/>
  <c r="F20" i="1" s="1"/>
  <c r="G18" i="1" s="1"/>
  <c r="H12" i="1" s="1"/>
  <c r="H29" i="1" s="1"/>
  <c r="C29" i="1"/>
  <c r="C32" i="1" l="1"/>
</calcChain>
</file>

<file path=xl/sharedStrings.xml><?xml version="1.0" encoding="utf-8"?>
<sst xmlns="http://schemas.openxmlformats.org/spreadsheetml/2006/main" count="70" uniqueCount="66">
  <si>
    <t>INVERSIONES FINANCIERAS PROMERICA, S.A.</t>
  </si>
  <si>
    <t>FECHA</t>
  </si>
  <si>
    <t>EXPRESADO EN DOLARES DE LOS ESTADOS UNIDOS DE AMERICA</t>
  </si>
  <si>
    <t>ENERO</t>
  </si>
  <si>
    <t>Enero</t>
  </si>
  <si>
    <t>FEBRERO</t>
  </si>
  <si>
    <t>Febrero</t>
  </si>
  <si>
    <t>MARZO</t>
  </si>
  <si>
    <t>Marzo</t>
  </si>
  <si>
    <t>ACTIVO  CORRIENTES</t>
  </si>
  <si>
    <t>PASIVO CORRIENTES</t>
  </si>
  <si>
    <t>ABRIL</t>
  </si>
  <si>
    <t>Abril</t>
  </si>
  <si>
    <t>Bancos</t>
  </si>
  <si>
    <t>Acreedores Varios</t>
  </si>
  <si>
    <t>MAYO</t>
  </si>
  <si>
    <t>Mayo</t>
  </si>
  <si>
    <t>Cuentas Transitorias</t>
  </si>
  <si>
    <t>JUNIO</t>
  </si>
  <si>
    <t>Junio</t>
  </si>
  <si>
    <t>JULIO</t>
  </si>
  <si>
    <t>Julio</t>
  </si>
  <si>
    <t>AGOSTO</t>
  </si>
  <si>
    <t>Agosto</t>
  </si>
  <si>
    <t>SEPTIEMBRE</t>
  </si>
  <si>
    <t>Septiembre</t>
  </si>
  <si>
    <t>PATRIMONIO</t>
  </si>
  <si>
    <t>OCTUBRE</t>
  </si>
  <si>
    <t>Octubre</t>
  </si>
  <si>
    <t>ACTIVO NO CORRIENTES</t>
  </si>
  <si>
    <t>Capital Social</t>
  </si>
  <si>
    <t>NOVIEMBRE</t>
  </si>
  <si>
    <t>Noviembre</t>
  </si>
  <si>
    <t>Inversiones y Valores</t>
  </si>
  <si>
    <t>Reserva Legal</t>
  </si>
  <si>
    <t>DICIEMBRE</t>
  </si>
  <si>
    <t>Diciembre</t>
  </si>
  <si>
    <t>Participación</t>
  </si>
  <si>
    <t>Superavit de Valuación</t>
  </si>
  <si>
    <t>Otros Deudores</t>
  </si>
  <si>
    <t>Superavit Ganado</t>
  </si>
  <si>
    <t>Utilidades (Perdidas) Acumuladas</t>
  </si>
  <si>
    <t>Utilidad de Ejercicios Anteriores</t>
  </si>
  <si>
    <t>Utilidad (perdida) del Presente Ejercicio</t>
  </si>
  <si>
    <t>TOTAL ACTIVOS</t>
  </si>
  <si>
    <t>TOTAL DE PATRIMONIO Y PASIVOS</t>
  </si>
  <si>
    <t xml:space="preserve">LAZARO CARLOS ERNESTO FIGUEROA MENDOZA     </t>
  </si>
  <si>
    <t>JULIA LORENA NAVARRO DE SANCHEZ</t>
  </si>
  <si>
    <t xml:space="preserve">Representante Legal </t>
  </si>
  <si>
    <t>Contador General</t>
  </si>
  <si>
    <t>Auditores Externos</t>
  </si>
  <si>
    <t>ESTADO DE RESULTADOS</t>
  </si>
  <si>
    <t>INGRESOS DE OPERACIÓN</t>
  </si>
  <si>
    <t>Ingresos por Participación</t>
  </si>
  <si>
    <t>Otros Ingresos</t>
  </si>
  <si>
    <t>Costos</t>
  </si>
  <si>
    <t>Menos:</t>
  </si>
  <si>
    <t>Pedida o Utilidad Bruta</t>
  </si>
  <si>
    <t>GASTOS DE OPERACIÓN</t>
  </si>
  <si>
    <t>Gastos de Administración</t>
  </si>
  <si>
    <t>Gastos Financieros</t>
  </si>
  <si>
    <t>Otros Egresos</t>
  </si>
  <si>
    <t>UTILIDAD ANTE DE IMPUESTO Y RESERVA</t>
  </si>
  <si>
    <t>UTILIDAD (PÉRDIDA) NETA</t>
  </si>
  <si>
    <t>LAZARO CARLOS ERNESTO FIGUEROA MENDOZA                                                        JULIA LORENA NAVARRO DE SANCHEZ</t>
  </si>
  <si>
    <t>Representante Legal                                             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</si>
</sst>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 [$$-2C0A]\ * #,##0.00_ ;_ [$$-2C0A]\ * \-#,##0.00_ ;_ [$$-2C0A]\ * &quot;-&quot;??_ ;_ @_ "/>
    <numFmt numFmtId="166" formatCode="_-* #,##0.00_-;\-* #,##0.00_-;_-* &quot;-&quot;??_-;_-@_-"/>
    <numFmt numFmtId="167" formatCode="_(&quot;¢&quot;* #,##0.00_);_(&quot;¢&quot;* \(#,##0.00\);_(&quot;¢&quot;* &quot;-&quot;??_);_(@_)"/>
    <numFmt numFmtId="168" formatCode="_([$$-409]* #,##0.00_);_([$$-409]* \(#,##0.00\);_([$$-409]* &quot;-&quot;??_);_(@_)"/>
    <numFmt numFmtId="169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Comic Sans MS"/>
      <family val="4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u val="singleAccounting"/>
      <sz val="12"/>
      <name val="Calibri"/>
      <family val="2"/>
      <scheme val="minor"/>
    </font>
    <font>
      <u/>
      <sz val="12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3" applyFont="1" applyFill="1" applyAlignment="1">
      <alignment horizontal="center"/>
    </xf>
    <xf numFmtId="0" fontId="4" fillId="0" borderId="0" xfId="3" applyFont="1" applyFill="1"/>
    <xf numFmtId="0" fontId="5" fillId="0" borderId="0" xfId="3" applyFont="1" applyFill="1"/>
    <xf numFmtId="0" fontId="5" fillId="0" borderId="0" xfId="3" applyNumberFormat="1" applyFont="1" applyFill="1"/>
    <xf numFmtId="44" fontId="5" fillId="0" borderId="0" xfId="3" applyNumberFormat="1" applyFont="1" applyFill="1"/>
    <xf numFmtId="0" fontId="3" fillId="0" borderId="0" xfId="3" applyFont="1" applyFill="1"/>
    <xf numFmtId="4" fontId="5" fillId="0" borderId="0" xfId="3" applyNumberFormat="1" applyFont="1" applyFill="1"/>
    <xf numFmtId="44" fontId="7" fillId="0" borderId="0" xfId="4" applyNumberFormat="1" applyFont="1" applyFill="1" applyBorder="1"/>
    <xf numFmtId="0" fontId="3" fillId="0" borderId="0" xfId="3" applyFont="1" applyFill="1" applyBorder="1"/>
    <xf numFmtId="165" fontId="7" fillId="0" borderId="0" xfId="3" applyNumberFormat="1" applyFont="1" applyFill="1" applyBorder="1"/>
    <xf numFmtId="43" fontId="4" fillId="0" borderId="0" xfId="1" applyFont="1" applyFill="1"/>
    <xf numFmtId="165" fontId="5" fillId="0" borderId="0" xfId="3" applyNumberFormat="1" applyFont="1" applyFill="1" applyBorder="1"/>
    <xf numFmtId="165" fontId="7" fillId="0" borderId="0" xfId="3" applyNumberFormat="1" applyFont="1" applyFill="1"/>
    <xf numFmtId="165" fontId="5" fillId="0" borderId="0" xfId="3" applyNumberFormat="1" applyFont="1" applyFill="1"/>
    <xf numFmtId="0" fontId="7" fillId="0" borderId="0" xfId="3" applyFont="1" applyFill="1"/>
    <xf numFmtId="166" fontId="5" fillId="0" borderId="6" xfId="5" applyFont="1" applyFill="1" applyBorder="1"/>
    <xf numFmtId="166" fontId="7" fillId="0" borderId="0" xfId="5" applyFont="1" applyFill="1" applyBorder="1"/>
    <xf numFmtId="44" fontId="7" fillId="0" borderId="0" xfId="6" applyFont="1" applyFill="1"/>
    <xf numFmtId="164" fontId="7" fillId="0" borderId="0" xfId="4" applyFont="1" applyFill="1"/>
    <xf numFmtId="166" fontId="5" fillId="0" borderId="0" xfId="5" applyFont="1" applyFill="1" applyBorder="1"/>
    <xf numFmtId="43" fontId="5" fillId="0" borderId="0" xfId="7" applyFont="1" applyFill="1" applyBorder="1"/>
    <xf numFmtId="44" fontId="5" fillId="0" borderId="6" xfId="6" applyFont="1" applyFill="1" applyBorder="1"/>
    <xf numFmtId="0" fontId="5" fillId="0" borderId="0" xfId="3" applyFont="1" applyFill="1" applyBorder="1"/>
    <xf numFmtId="43" fontId="5" fillId="0" borderId="0" xfId="5" applyNumberFormat="1" applyFont="1" applyFill="1" applyBorder="1"/>
    <xf numFmtId="0" fontId="9" fillId="0" borderId="0" xfId="3" applyFont="1" applyFill="1"/>
    <xf numFmtId="43" fontId="7" fillId="0" borderId="6" xfId="5" applyNumberFormat="1" applyFont="1" applyFill="1" applyBorder="1"/>
    <xf numFmtId="166" fontId="7" fillId="0" borderId="0" xfId="5" applyFont="1" applyFill="1"/>
    <xf numFmtId="43" fontId="5" fillId="0" borderId="0" xfId="1" applyFont="1" applyFill="1" applyBorder="1"/>
    <xf numFmtId="43" fontId="5" fillId="0" borderId="6" xfId="5" applyNumberFormat="1" applyFont="1" applyFill="1" applyBorder="1"/>
    <xf numFmtId="43" fontId="5" fillId="0" borderId="0" xfId="3" applyNumberFormat="1" applyFont="1" applyFill="1"/>
    <xf numFmtId="166" fontId="5" fillId="0" borderId="0" xfId="5" applyFont="1" applyFill="1"/>
    <xf numFmtId="165" fontId="5" fillId="0" borderId="6" xfId="3" applyNumberFormat="1" applyFont="1" applyFill="1" applyBorder="1"/>
    <xf numFmtId="165" fontId="7" fillId="0" borderId="9" xfId="3" applyNumberFormat="1" applyFont="1" applyFill="1" applyBorder="1"/>
    <xf numFmtId="4" fontId="4" fillId="0" borderId="0" xfId="3" applyNumberFormat="1" applyFont="1" applyFill="1"/>
    <xf numFmtId="165" fontId="4" fillId="0" borderId="0" xfId="3" applyNumberFormat="1" applyFont="1" applyFill="1"/>
    <xf numFmtId="44" fontId="4" fillId="0" borderId="0" xfId="3" applyNumberFormat="1" applyFont="1" applyFill="1"/>
    <xf numFmtId="0" fontId="10" fillId="0" borderId="0" xfId="3" applyFont="1" applyFill="1" applyAlignment="1">
      <alignment horizontal="center"/>
    </xf>
    <xf numFmtId="0" fontId="10" fillId="0" borderId="0" xfId="3" applyFont="1" applyFill="1" applyAlignment="1">
      <alignment vertical="center"/>
    </xf>
    <xf numFmtId="0" fontId="10" fillId="0" borderId="0" xfId="3" applyFont="1" applyFill="1"/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/>
    <xf numFmtId="0" fontId="7" fillId="0" borderId="0" xfId="3" applyFont="1" applyFill="1" applyAlignment="1">
      <alignment horizontal="center"/>
    </xf>
    <xf numFmtId="0" fontId="8" fillId="0" borderId="0" xfId="3" applyFont="1" applyFill="1" applyAlignment="1">
      <alignment horizontal="center"/>
    </xf>
    <xf numFmtId="0" fontId="7" fillId="0" borderId="0" xfId="3" applyFont="1" applyFill="1" applyAlignment="1">
      <alignment horizontal="center"/>
    </xf>
    <xf numFmtId="0" fontId="9" fillId="0" borderId="0" xfId="3" applyFont="1" applyFill="1" applyAlignment="1">
      <alignment horizontal="center"/>
    </xf>
    <xf numFmtId="0" fontId="5" fillId="0" borderId="0" xfId="3" applyFont="1" applyFill="1" applyAlignment="1">
      <alignment horizontal="center"/>
    </xf>
    <xf numFmtId="0" fontId="3" fillId="0" borderId="0" xfId="8" applyFont="1" applyAlignment="1">
      <alignment horizontal="center"/>
    </xf>
    <xf numFmtId="0" fontId="5" fillId="0" borderId="0" xfId="8" applyFont="1"/>
    <xf numFmtId="0" fontId="3" fillId="0" borderId="0" xfId="3" applyFont="1" applyAlignment="1">
      <alignment horizontal="center"/>
    </xf>
    <xf numFmtId="0" fontId="3" fillId="0" borderId="0" xfId="3" applyFont="1" applyAlignment="1"/>
    <xf numFmtId="0" fontId="7" fillId="0" borderId="0" xfId="8" applyFont="1" applyAlignment="1">
      <alignment horizontal="center"/>
    </xf>
    <xf numFmtId="0" fontId="7" fillId="0" borderId="0" xfId="8" applyFont="1"/>
    <xf numFmtId="4" fontId="7" fillId="0" borderId="0" xfId="8" applyNumberFormat="1" applyFont="1"/>
    <xf numFmtId="0" fontId="3" fillId="0" borderId="0" xfId="8" applyFont="1"/>
    <xf numFmtId="44" fontId="11" fillId="0" borderId="0" xfId="6" applyFont="1"/>
    <xf numFmtId="167" fontId="7" fillId="0" borderId="0" xfId="9" applyFont="1"/>
    <xf numFmtId="166" fontId="5" fillId="0" borderId="0" xfId="10" applyFont="1" applyBorder="1"/>
    <xf numFmtId="166" fontId="5" fillId="0" borderId="6" xfId="10" applyFont="1" applyBorder="1"/>
    <xf numFmtId="1" fontId="5" fillId="0" borderId="0" xfId="8" applyNumberFormat="1" applyFont="1"/>
    <xf numFmtId="44" fontId="5" fillId="0" borderId="0" xfId="2" applyFont="1"/>
    <xf numFmtId="44" fontId="5" fillId="0" borderId="0" xfId="8" applyNumberFormat="1" applyFont="1"/>
    <xf numFmtId="44" fontId="7" fillId="0" borderId="0" xfId="8" applyNumberFormat="1" applyFont="1"/>
    <xf numFmtId="4" fontId="5" fillId="0" borderId="0" xfId="8" applyNumberFormat="1" applyFont="1"/>
    <xf numFmtId="168" fontId="7" fillId="0" borderId="0" xfId="9" applyNumberFormat="1" applyFont="1"/>
    <xf numFmtId="168" fontId="11" fillId="0" borderId="0" xfId="9" applyNumberFormat="1" applyFont="1"/>
    <xf numFmtId="43" fontId="5" fillId="0" borderId="0" xfId="10" applyNumberFormat="1" applyFont="1"/>
    <xf numFmtId="43" fontId="5" fillId="0" borderId="6" xfId="10" applyNumberFormat="1" applyFont="1" applyBorder="1"/>
    <xf numFmtId="167" fontId="7" fillId="0" borderId="6" xfId="9" applyFont="1" applyBorder="1"/>
    <xf numFmtId="4" fontId="7" fillId="0" borderId="0" xfId="8" applyNumberFormat="1" applyFont="1" applyBorder="1"/>
    <xf numFmtId="167" fontId="7" fillId="0" borderId="0" xfId="9" applyFont="1" applyBorder="1"/>
    <xf numFmtId="168" fontId="7" fillId="0" borderId="10" xfId="9" applyNumberFormat="1" applyFont="1" applyBorder="1"/>
    <xf numFmtId="168" fontId="7" fillId="0" borderId="0" xfId="9" applyNumberFormat="1" applyFont="1" applyBorder="1"/>
    <xf numFmtId="168" fontId="7" fillId="0" borderId="0" xfId="9" applyNumberFormat="1" applyFont="1" applyFill="1" applyBorder="1"/>
    <xf numFmtId="169" fontId="5" fillId="0" borderId="0" xfId="1" applyNumberFormat="1" applyFont="1"/>
    <xf numFmtId="43" fontId="12" fillId="0" borderId="0" xfId="11" applyNumberFormat="1" applyFont="1" applyFill="1" applyBorder="1"/>
    <xf numFmtId="168" fontId="7" fillId="0" borderId="9" xfId="9" applyNumberFormat="1" applyFont="1" applyBorder="1"/>
    <xf numFmtId="166" fontId="7" fillId="0" borderId="0" xfId="10" applyFont="1"/>
    <xf numFmtId="0" fontId="13" fillId="0" borderId="0" xfId="8" applyFont="1" applyAlignment="1">
      <alignment horizontal="center"/>
    </xf>
    <xf numFmtId="0" fontId="14" fillId="0" borderId="0" xfId="8" applyFont="1"/>
    <xf numFmtId="0" fontId="15" fillId="0" borderId="0" xfId="3" applyFont="1" applyFill="1"/>
    <xf numFmtId="14" fontId="15" fillId="0" borderId="0" xfId="3" applyNumberFormat="1" applyFont="1" applyFill="1"/>
    <xf numFmtId="0" fontId="15" fillId="0" borderId="1" xfId="3" applyFont="1" applyFill="1" applyBorder="1"/>
    <xf numFmtId="0" fontId="15" fillId="0" borderId="2" xfId="3" applyFont="1" applyFill="1" applyBorder="1"/>
    <xf numFmtId="0" fontId="15" fillId="0" borderId="3" xfId="3" applyFont="1" applyFill="1" applyBorder="1"/>
    <xf numFmtId="0" fontId="15" fillId="0" borderId="4" xfId="3" applyFont="1" applyFill="1" applyBorder="1"/>
    <xf numFmtId="0" fontId="15" fillId="0" borderId="0" xfId="3" applyFont="1" applyFill="1" applyBorder="1"/>
    <xf numFmtId="0" fontId="15" fillId="0" borderId="5" xfId="3" applyFont="1" applyFill="1" applyBorder="1"/>
    <xf numFmtId="43" fontId="15" fillId="0" borderId="0" xfId="1" applyFont="1" applyFill="1"/>
    <xf numFmtId="43" fontId="16" fillId="0" borderId="0" xfId="1" applyFont="1" applyFill="1"/>
    <xf numFmtId="43" fontId="17" fillId="0" borderId="0" xfId="1" applyFont="1"/>
    <xf numFmtId="43" fontId="16" fillId="0" borderId="0" xfId="7" applyFont="1" applyFill="1"/>
    <xf numFmtId="0" fontId="15" fillId="0" borderId="7" xfId="3" applyFont="1" applyFill="1" applyBorder="1"/>
    <xf numFmtId="0" fontId="15" fillId="0" borderId="6" xfId="3" applyFont="1" applyFill="1" applyBorder="1"/>
    <xf numFmtId="0" fontId="15" fillId="0" borderId="8" xfId="3" applyFont="1" applyFill="1" applyBorder="1"/>
    <xf numFmtId="43" fontId="15" fillId="0" borderId="0" xfId="3" applyNumberFormat="1" applyFont="1" applyFill="1"/>
    <xf numFmtId="0" fontId="18" fillId="0" borderId="0" xfId="3" applyFont="1" applyFill="1"/>
  </cellXfs>
  <cellStyles count="12">
    <cellStyle name="Millares" xfId="1" builtinId="3"/>
    <cellStyle name="Millares 2" xfId="7"/>
    <cellStyle name="Millares_Balance Inversiones Financieras Promerica 06" xfId="10"/>
    <cellStyle name="Millares_Balance Inversiones Financieras Promerica Marzo 07" xfId="5"/>
    <cellStyle name="Millares_E.CAMBIOS PATRI04" xfId="11"/>
    <cellStyle name="Moneda" xfId="2" builtinId="4"/>
    <cellStyle name="Moneda 2" xfId="6"/>
    <cellStyle name="Moneda_Balance Inversiones Financieras Promerica Marzo 07" xfId="4"/>
    <cellStyle name="Moneda_FORMATO ESTADOS FINANCIEROS 2003" xfId="9"/>
    <cellStyle name="Normal" xfId="0" builtinId="0"/>
    <cellStyle name="Normal_FORMATO ESTADOS FINANCIEROS 2003" xfId="8"/>
    <cellStyle name="Normal_Present.Bal.Dic 2002 Lurton Investment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DATA/eemenjivar/Desktop/Copia%20de%201%20%20Ene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 2022"/>
      <sheetName val="ER ene 2022"/>
      <sheetName val="PT dic 2022"/>
      <sheetName val="PT diciembre 2021 nota"/>
      <sheetName val="Valor accion y metodo particip"/>
      <sheetName val="AS CIERRE"/>
      <sheetName val="BSA "/>
      <sheetName val="5.6"/>
      <sheetName val="Fondo Patrimonial"/>
      <sheetName val="BalComprob antes"/>
      <sheetName val="BalComprob despues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S46"/>
  <sheetViews>
    <sheetView showGridLines="0" tabSelected="1" view="pageBreakPreview" zoomScale="75" zoomScaleNormal="100" zoomScaleSheetLayoutView="75" workbookViewId="0">
      <selection sqref="A1:H1"/>
    </sheetView>
  </sheetViews>
  <sheetFormatPr baseColWidth="10" defaultRowHeight="15.75" x14ac:dyDescent="0.25"/>
  <cols>
    <col min="1" max="1" width="37" style="3" customWidth="1"/>
    <col min="2" max="2" width="17.85546875" style="5" customWidth="1"/>
    <col min="3" max="3" width="18.7109375" style="3" bestFit="1" customWidth="1"/>
    <col min="4" max="4" width="4.140625" style="3" customWidth="1"/>
    <col min="5" max="5" width="37.42578125" style="3" customWidth="1"/>
    <col min="6" max="6" width="17.85546875" style="3" customWidth="1"/>
    <col min="7" max="7" width="18.85546875" style="5" bestFit="1" customWidth="1"/>
    <col min="8" max="8" width="19" style="3" bestFit="1" customWidth="1"/>
    <col min="9" max="9" width="16.85546875" style="80" bestFit="1" customWidth="1"/>
    <col min="10" max="10" width="12.28515625" style="80" bestFit="1" customWidth="1"/>
    <col min="11" max="11" width="11.5703125" style="80" bestFit="1" customWidth="1"/>
    <col min="12" max="12" width="11.42578125" style="80"/>
    <col min="13" max="14" width="11.5703125" style="80" bestFit="1" customWidth="1"/>
    <col min="15" max="19" width="11.42578125" style="80"/>
    <col min="20" max="256" width="11.42578125" style="3"/>
    <col min="257" max="257" width="37.42578125" style="3" bestFit="1" customWidth="1"/>
    <col min="258" max="258" width="17.85546875" style="3" customWidth="1"/>
    <col min="259" max="259" width="18.5703125" style="3" bestFit="1" customWidth="1"/>
    <col min="260" max="260" width="4.140625" style="3" customWidth="1"/>
    <col min="261" max="261" width="37.42578125" style="3" customWidth="1"/>
    <col min="262" max="262" width="17.85546875" style="3" customWidth="1"/>
    <col min="263" max="263" width="18.7109375" style="3" bestFit="1" customWidth="1"/>
    <col min="264" max="264" width="17.5703125" style="3" customWidth="1"/>
    <col min="265" max="512" width="11.42578125" style="3"/>
    <col min="513" max="513" width="37.42578125" style="3" bestFit="1" customWidth="1"/>
    <col min="514" max="514" width="17.85546875" style="3" customWidth="1"/>
    <col min="515" max="515" width="18.5703125" style="3" bestFit="1" customWidth="1"/>
    <col min="516" max="516" width="4.140625" style="3" customWidth="1"/>
    <col min="517" max="517" width="37.42578125" style="3" customWidth="1"/>
    <col min="518" max="518" width="17.85546875" style="3" customWidth="1"/>
    <col min="519" max="519" width="18.7109375" style="3" bestFit="1" customWidth="1"/>
    <col min="520" max="520" width="17.5703125" style="3" customWidth="1"/>
    <col min="521" max="768" width="11.42578125" style="3"/>
    <col min="769" max="769" width="37.42578125" style="3" bestFit="1" customWidth="1"/>
    <col min="770" max="770" width="17.85546875" style="3" customWidth="1"/>
    <col min="771" max="771" width="18.5703125" style="3" bestFit="1" customWidth="1"/>
    <col min="772" max="772" width="4.140625" style="3" customWidth="1"/>
    <col min="773" max="773" width="37.42578125" style="3" customWidth="1"/>
    <col min="774" max="774" width="17.85546875" style="3" customWidth="1"/>
    <col min="775" max="775" width="18.7109375" style="3" bestFit="1" customWidth="1"/>
    <col min="776" max="776" width="17.5703125" style="3" customWidth="1"/>
    <col min="777" max="1024" width="11.42578125" style="3"/>
    <col min="1025" max="1025" width="37.42578125" style="3" bestFit="1" customWidth="1"/>
    <col min="1026" max="1026" width="17.85546875" style="3" customWidth="1"/>
    <col min="1027" max="1027" width="18.5703125" style="3" bestFit="1" customWidth="1"/>
    <col min="1028" max="1028" width="4.140625" style="3" customWidth="1"/>
    <col min="1029" max="1029" width="37.42578125" style="3" customWidth="1"/>
    <col min="1030" max="1030" width="17.85546875" style="3" customWidth="1"/>
    <col min="1031" max="1031" width="18.7109375" style="3" bestFit="1" customWidth="1"/>
    <col min="1032" max="1032" width="17.5703125" style="3" customWidth="1"/>
    <col min="1033" max="1280" width="11.42578125" style="3"/>
    <col min="1281" max="1281" width="37.42578125" style="3" bestFit="1" customWidth="1"/>
    <col min="1282" max="1282" width="17.85546875" style="3" customWidth="1"/>
    <col min="1283" max="1283" width="18.5703125" style="3" bestFit="1" customWidth="1"/>
    <col min="1284" max="1284" width="4.140625" style="3" customWidth="1"/>
    <col min="1285" max="1285" width="37.42578125" style="3" customWidth="1"/>
    <col min="1286" max="1286" width="17.85546875" style="3" customWidth="1"/>
    <col min="1287" max="1287" width="18.7109375" style="3" bestFit="1" customWidth="1"/>
    <col min="1288" max="1288" width="17.5703125" style="3" customWidth="1"/>
    <col min="1289" max="1536" width="11.42578125" style="3"/>
    <col min="1537" max="1537" width="37.42578125" style="3" bestFit="1" customWidth="1"/>
    <col min="1538" max="1538" width="17.85546875" style="3" customWidth="1"/>
    <col min="1539" max="1539" width="18.5703125" style="3" bestFit="1" customWidth="1"/>
    <col min="1540" max="1540" width="4.140625" style="3" customWidth="1"/>
    <col min="1541" max="1541" width="37.42578125" style="3" customWidth="1"/>
    <col min="1542" max="1542" width="17.85546875" style="3" customWidth="1"/>
    <col min="1543" max="1543" width="18.7109375" style="3" bestFit="1" customWidth="1"/>
    <col min="1544" max="1544" width="17.5703125" style="3" customWidth="1"/>
    <col min="1545" max="1792" width="11.42578125" style="3"/>
    <col min="1793" max="1793" width="37.42578125" style="3" bestFit="1" customWidth="1"/>
    <col min="1794" max="1794" width="17.85546875" style="3" customWidth="1"/>
    <col min="1795" max="1795" width="18.5703125" style="3" bestFit="1" customWidth="1"/>
    <col min="1796" max="1796" width="4.140625" style="3" customWidth="1"/>
    <col min="1797" max="1797" width="37.42578125" style="3" customWidth="1"/>
    <col min="1798" max="1798" width="17.85546875" style="3" customWidth="1"/>
    <col min="1799" max="1799" width="18.7109375" style="3" bestFit="1" customWidth="1"/>
    <col min="1800" max="1800" width="17.5703125" style="3" customWidth="1"/>
    <col min="1801" max="2048" width="11.42578125" style="3"/>
    <col min="2049" max="2049" width="37.42578125" style="3" bestFit="1" customWidth="1"/>
    <col min="2050" max="2050" width="17.85546875" style="3" customWidth="1"/>
    <col min="2051" max="2051" width="18.5703125" style="3" bestFit="1" customWidth="1"/>
    <col min="2052" max="2052" width="4.140625" style="3" customWidth="1"/>
    <col min="2053" max="2053" width="37.42578125" style="3" customWidth="1"/>
    <col min="2054" max="2054" width="17.85546875" style="3" customWidth="1"/>
    <col min="2055" max="2055" width="18.7109375" style="3" bestFit="1" customWidth="1"/>
    <col min="2056" max="2056" width="17.5703125" style="3" customWidth="1"/>
    <col min="2057" max="2304" width="11.42578125" style="3"/>
    <col min="2305" max="2305" width="37.42578125" style="3" bestFit="1" customWidth="1"/>
    <col min="2306" max="2306" width="17.85546875" style="3" customWidth="1"/>
    <col min="2307" max="2307" width="18.5703125" style="3" bestFit="1" customWidth="1"/>
    <col min="2308" max="2308" width="4.140625" style="3" customWidth="1"/>
    <col min="2309" max="2309" width="37.42578125" style="3" customWidth="1"/>
    <col min="2310" max="2310" width="17.85546875" style="3" customWidth="1"/>
    <col min="2311" max="2311" width="18.7109375" style="3" bestFit="1" customWidth="1"/>
    <col min="2312" max="2312" width="17.5703125" style="3" customWidth="1"/>
    <col min="2313" max="2560" width="11.42578125" style="3"/>
    <col min="2561" max="2561" width="37.42578125" style="3" bestFit="1" customWidth="1"/>
    <col min="2562" max="2562" width="17.85546875" style="3" customWidth="1"/>
    <col min="2563" max="2563" width="18.5703125" style="3" bestFit="1" customWidth="1"/>
    <col min="2564" max="2564" width="4.140625" style="3" customWidth="1"/>
    <col min="2565" max="2565" width="37.42578125" style="3" customWidth="1"/>
    <col min="2566" max="2566" width="17.85546875" style="3" customWidth="1"/>
    <col min="2567" max="2567" width="18.7109375" style="3" bestFit="1" customWidth="1"/>
    <col min="2568" max="2568" width="17.5703125" style="3" customWidth="1"/>
    <col min="2569" max="2816" width="11.42578125" style="3"/>
    <col min="2817" max="2817" width="37.42578125" style="3" bestFit="1" customWidth="1"/>
    <col min="2818" max="2818" width="17.85546875" style="3" customWidth="1"/>
    <col min="2819" max="2819" width="18.5703125" style="3" bestFit="1" customWidth="1"/>
    <col min="2820" max="2820" width="4.140625" style="3" customWidth="1"/>
    <col min="2821" max="2821" width="37.42578125" style="3" customWidth="1"/>
    <col min="2822" max="2822" width="17.85546875" style="3" customWidth="1"/>
    <col min="2823" max="2823" width="18.7109375" style="3" bestFit="1" customWidth="1"/>
    <col min="2824" max="2824" width="17.5703125" style="3" customWidth="1"/>
    <col min="2825" max="3072" width="11.42578125" style="3"/>
    <col min="3073" max="3073" width="37.42578125" style="3" bestFit="1" customWidth="1"/>
    <col min="3074" max="3074" width="17.85546875" style="3" customWidth="1"/>
    <col min="3075" max="3075" width="18.5703125" style="3" bestFit="1" customWidth="1"/>
    <col min="3076" max="3076" width="4.140625" style="3" customWidth="1"/>
    <col min="3077" max="3077" width="37.42578125" style="3" customWidth="1"/>
    <col min="3078" max="3078" width="17.85546875" style="3" customWidth="1"/>
    <col min="3079" max="3079" width="18.7109375" style="3" bestFit="1" customWidth="1"/>
    <col min="3080" max="3080" width="17.5703125" style="3" customWidth="1"/>
    <col min="3081" max="3328" width="11.42578125" style="3"/>
    <col min="3329" max="3329" width="37.42578125" style="3" bestFit="1" customWidth="1"/>
    <col min="3330" max="3330" width="17.85546875" style="3" customWidth="1"/>
    <col min="3331" max="3331" width="18.5703125" style="3" bestFit="1" customWidth="1"/>
    <col min="3332" max="3332" width="4.140625" style="3" customWidth="1"/>
    <col min="3333" max="3333" width="37.42578125" style="3" customWidth="1"/>
    <col min="3334" max="3334" width="17.85546875" style="3" customWidth="1"/>
    <col min="3335" max="3335" width="18.7109375" style="3" bestFit="1" customWidth="1"/>
    <col min="3336" max="3336" width="17.5703125" style="3" customWidth="1"/>
    <col min="3337" max="3584" width="11.42578125" style="3"/>
    <col min="3585" max="3585" width="37.42578125" style="3" bestFit="1" customWidth="1"/>
    <col min="3586" max="3586" width="17.85546875" style="3" customWidth="1"/>
    <col min="3587" max="3587" width="18.5703125" style="3" bestFit="1" customWidth="1"/>
    <col min="3588" max="3588" width="4.140625" style="3" customWidth="1"/>
    <col min="3589" max="3589" width="37.42578125" style="3" customWidth="1"/>
    <col min="3590" max="3590" width="17.85546875" style="3" customWidth="1"/>
    <col min="3591" max="3591" width="18.7109375" style="3" bestFit="1" customWidth="1"/>
    <col min="3592" max="3592" width="17.5703125" style="3" customWidth="1"/>
    <col min="3593" max="3840" width="11.42578125" style="3"/>
    <col min="3841" max="3841" width="37.42578125" style="3" bestFit="1" customWidth="1"/>
    <col min="3842" max="3842" width="17.85546875" style="3" customWidth="1"/>
    <col min="3843" max="3843" width="18.5703125" style="3" bestFit="1" customWidth="1"/>
    <col min="3844" max="3844" width="4.140625" style="3" customWidth="1"/>
    <col min="3845" max="3845" width="37.42578125" style="3" customWidth="1"/>
    <col min="3846" max="3846" width="17.85546875" style="3" customWidth="1"/>
    <col min="3847" max="3847" width="18.7109375" style="3" bestFit="1" customWidth="1"/>
    <col min="3848" max="3848" width="17.5703125" style="3" customWidth="1"/>
    <col min="3849" max="4096" width="11.42578125" style="3"/>
    <col min="4097" max="4097" width="37.42578125" style="3" bestFit="1" customWidth="1"/>
    <col min="4098" max="4098" width="17.85546875" style="3" customWidth="1"/>
    <col min="4099" max="4099" width="18.5703125" style="3" bestFit="1" customWidth="1"/>
    <col min="4100" max="4100" width="4.140625" style="3" customWidth="1"/>
    <col min="4101" max="4101" width="37.42578125" style="3" customWidth="1"/>
    <col min="4102" max="4102" width="17.85546875" style="3" customWidth="1"/>
    <col min="4103" max="4103" width="18.7109375" style="3" bestFit="1" customWidth="1"/>
    <col min="4104" max="4104" width="17.5703125" style="3" customWidth="1"/>
    <col min="4105" max="4352" width="11.42578125" style="3"/>
    <col min="4353" max="4353" width="37.42578125" style="3" bestFit="1" customWidth="1"/>
    <col min="4354" max="4354" width="17.85546875" style="3" customWidth="1"/>
    <col min="4355" max="4355" width="18.5703125" style="3" bestFit="1" customWidth="1"/>
    <col min="4356" max="4356" width="4.140625" style="3" customWidth="1"/>
    <col min="4357" max="4357" width="37.42578125" style="3" customWidth="1"/>
    <col min="4358" max="4358" width="17.85546875" style="3" customWidth="1"/>
    <col min="4359" max="4359" width="18.7109375" style="3" bestFit="1" customWidth="1"/>
    <col min="4360" max="4360" width="17.5703125" style="3" customWidth="1"/>
    <col min="4361" max="4608" width="11.42578125" style="3"/>
    <col min="4609" max="4609" width="37.42578125" style="3" bestFit="1" customWidth="1"/>
    <col min="4610" max="4610" width="17.85546875" style="3" customWidth="1"/>
    <col min="4611" max="4611" width="18.5703125" style="3" bestFit="1" customWidth="1"/>
    <col min="4612" max="4612" width="4.140625" style="3" customWidth="1"/>
    <col min="4613" max="4613" width="37.42578125" style="3" customWidth="1"/>
    <col min="4614" max="4614" width="17.85546875" style="3" customWidth="1"/>
    <col min="4615" max="4615" width="18.7109375" style="3" bestFit="1" customWidth="1"/>
    <col min="4616" max="4616" width="17.5703125" style="3" customWidth="1"/>
    <col min="4617" max="4864" width="11.42578125" style="3"/>
    <col min="4865" max="4865" width="37.42578125" style="3" bestFit="1" customWidth="1"/>
    <col min="4866" max="4866" width="17.85546875" style="3" customWidth="1"/>
    <col min="4867" max="4867" width="18.5703125" style="3" bestFit="1" customWidth="1"/>
    <col min="4868" max="4868" width="4.140625" style="3" customWidth="1"/>
    <col min="4869" max="4869" width="37.42578125" style="3" customWidth="1"/>
    <col min="4870" max="4870" width="17.85546875" style="3" customWidth="1"/>
    <col min="4871" max="4871" width="18.7109375" style="3" bestFit="1" customWidth="1"/>
    <col min="4872" max="4872" width="17.5703125" style="3" customWidth="1"/>
    <col min="4873" max="5120" width="11.42578125" style="3"/>
    <col min="5121" max="5121" width="37.42578125" style="3" bestFit="1" customWidth="1"/>
    <col min="5122" max="5122" width="17.85546875" style="3" customWidth="1"/>
    <col min="5123" max="5123" width="18.5703125" style="3" bestFit="1" customWidth="1"/>
    <col min="5124" max="5124" width="4.140625" style="3" customWidth="1"/>
    <col min="5125" max="5125" width="37.42578125" style="3" customWidth="1"/>
    <col min="5126" max="5126" width="17.85546875" style="3" customWidth="1"/>
    <col min="5127" max="5127" width="18.7109375" style="3" bestFit="1" customWidth="1"/>
    <col min="5128" max="5128" width="17.5703125" style="3" customWidth="1"/>
    <col min="5129" max="5376" width="11.42578125" style="3"/>
    <col min="5377" max="5377" width="37.42578125" style="3" bestFit="1" customWidth="1"/>
    <col min="5378" max="5378" width="17.85546875" style="3" customWidth="1"/>
    <col min="5379" max="5379" width="18.5703125" style="3" bestFit="1" customWidth="1"/>
    <col min="5380" max="5380" width="4.140625" style="3" customWidth="1"/>
    <col min="5381" max="5381" width="37.42578125" style="3" customWidth="1"/>
    <col min="5382" max="5382" width="17.85546875" style="3" customWidth="1"/>
    <col min="5383" max="5383" width="18.7109375" style="3" bestFit="1" customWidth="1"/>
    <col min="5384" max="5384" width="17.5703125" style="3" customWidth="1"/>
    <col min="5385" max="5632" width="11.42578125" style="3"/>
    <col min="5633" max="5633" width="37.42578125" style="3" bestFit="1" customWidth="1"/>
    <col min="5634" max="5634" width="17.85546875" style="3" customWidth="1"/>
    <col min="5635" max="5635" width="18.5703125" style="3" bestFit="1" customWidth="1"/>
    <col min="5636" max="5636" width="4.140625" style="3" customWidth="1"/>
    <col min="5637" max="5637" width="37.42578125" style="3" customWidth="1"/>
    <col min="5638" max="5638" width="17.85546875" style="3" customWidth="1"/>
    <col min="5639" max="5639" width="18.7109375" style="3" bestFit="1" customWidth="1"/>
    <col min="5640" max="5640" width="17.5703125" style="3" customWidth="1"/>
    <col min="5641" max="5888" width="11.42578125" style="3"/>
    <col min="5889" max="5889" width="37.42578125" style="3" bestFit="1" customWidth="1"/>
    <col min="5890" max="5890" width="17.85546875" style="3" customWidth="1"/>
    <col min="5891" max="5891" width="18.5703125" style="3" bestFit="1" customWidth="1"/>
    <col min="5892" max="5892" width="4.140625" style="3" customWidth="1"/>
    <col min="5893" max="5893" width="37.42578125" style="3" customWidth="1"/>
    <col min="5894" max="5894" width="17.85546875" style="3" customWidth="1"/>
    <col min="5895" max="5895" width="18.7109375" style="3" bestFit="1" customWidth="1"/>
    <col min="5896" max="5896" width="17.5703125" style="3" customWidth="1"/>
    <col min="5897" max="6144" width="11.42578125" style="3"/>
    <col min="6145" max="6145" width="37.42578125" style="3" bestFit="1" customWidth="1"/>
    <col min="6146" max="6146" width="17.85546875" style="3" customWidth="1"/>
    <col min="6147" max="6147" width="18.5703125" style="3" bestFit="1" customWidth="1"/>
    <col min="6148" max="6148" width="4.140625" style="3" customWidth="1"/>
    <col min="6149" max="6149" width="37.42578125" style="3" customWidth="1"/>
    <col min="6150" max="6150" width="17.85546875" style="3" customWidth="1"/>
    <col min="6151" max="6151" width="18.7109375" style="3" bestFit="1" customWidth="1"/>
    <col min="6152" max="6152" width="17.5703125" style="3" customWidth="1"/>
    <col min="6153" max="6400" width="11.42578125" style="3"/>
    <col min="6401" max="6401" width="37.42578125" style="3" bestFit="1" customWidth="1"/>
    <col min="6402" max="6402" width="17.85546875" style="3" customWidth="1"/>
    <col min="6403" max="6403" width="18.5703125" style="3" bestFit="1" customWidth="1"/>
    <col min="6404" max="6404" width="4.140625" style="3" customWidth="1"/>
    <col min="6405" max="6405" width="37.42578125" style="3" customWidth="1"/>
    <col min="6406" max="6406" width="17.85546875" style="3" customWidth="1"/>
    <col min="6407" max="6407" width="18.7109375" style="3" bestFit="1" customWidth="1"/>
    <col min="6408" max="6408" width="17.5703125" style="3" customWidth="1"/>
    <col min="6409" max="6656" width="11.42578125" style="3"/>
    <col min="6657" max="6657" width="37.42578125" style="3" bestFit="1" customWidth="1"/>
    <col min="6658" max="6658" width="17.85546875" style="3" customWidth="1"/>
    <col min="6659" max="6659" width="18.5703125" style="3" bestFit="1" customWidth="1"/>
    <col min="6660" max="6660" width="4.140625" style="3" customWidth="1"/>
    <col min="6661" max="6661" width="37.42578125" style="3" customWidth="1"/>
    <col min="6662" max="6662" width="17.85546875" style="3" customWidth="1"/>
    <col min="6663" max="6663" width="18.7109375" style="3" bestFit="1" customWidth="1"/>
    <col min="6664" max="6664" width="17.5703125" style="3" customWidth="1"/>
    <col min="6665" max="6912" width="11.42578125" style="3"/>
    <col min="6913" max="6913" width="37.42578125" style="3" bestFit="1" customWidth="1"/>
    <col min="6914" max="6914" width="17.85546875" style="3" customWidth="1"/>
    <col min="6915" max="6915" width="18.5703125" style="3" bestFit="1" customWidth="1"/>
    <col min="6916" max="6916" width="4.140625" style="3" customWidth="1"/>
    <col min="6917" max="6917" width="37.42578125" style="3" customWidth="1"/>
    <col min="6918" max="6918" width="17.85546875" style="3" customWidth="1"/>
    <col min="6919" max="6919" width="18.7109375" style="3" bestFit="1" customWidth="1"/>
    <col min="6920" max="6920" width="17.5703125" style="3" customWidth="1"/>
    <col min="6921" max="7168" width="11.42578125" style="3"/>
    <col min="7169" max="7169" width="37.42578125" style="3" bestFit="1" customWidth="1"/>
    <col min="7170" max="7170" width="17.85546875" style="3" customWidth="1"/>
    <col min="7171" max="7171" width="18.5703125" style="3" bestFit="1" customWidth="1"/>
    <col min="7172" max="7172" width="4.140625" style="3" customWidth="1"/>
    <col min="7173" max="7173" width="37.42578125" style="3" customWidth="1"/>
    <col min="7174" max="7174" width="17.85546875" style="3" customWidth="1"/>
    <col min="7175" max="7175" width="18.7109375" style="3" bestFit="1" customWidth="1"/>
    <col min="7176" max="7176" width="17.5703125" style="3" customWidth="1"/>
    <col min="7177" max="7424" width="11.42578125" style="3"/>
    <col min="7425" max="7425" width="37.42578125" style="3" bestFit="1" customWidth="1"/>
    <col min="7426" max="7426" width="17.85546875" style="3" customWidth="1"/>
    <col min="7427" max="7427" width="18.5703125" style="3" bestFit="1" customWidth="1"/>
    <col min="7428" max="7428" width="4.140625" style="3" customWidth="1"/>
    <col min="7429" max="7429" width="37.42578125" style="3" customWidth="1"/>
    <col min="7430" max="7430" width="17.85546875" style="3" customWidth="1"/>
    <col min="7431" max="7431" width="18.7109375" style="3" bestFit="1" customWidth="1"/>
    <col min="7432" max="7432" width="17.5703125" style="3" customWidth="1"/>
    <col min="7433" max="7680" width="11.42578125" style="3"/>
    <col min="7681" max="7681" width="37.42578125" style="3" bestFit="1" customWidth="1"/>
    <col min="7682" max="7682" width="17.85546875" style="3" customWidth="1"/>
    <col min="7683" max="7683" width="18.5703125" style="3" bestFit="1" customWidth="1"/>
    <col min="7684" max="7684" width="4.140625" style="3" customWidth="1"/>
    <col min="7685" max="7685" width="37.42578125" style="3" customWidth="1"/>
    <col min="7686" max="7686" width="17.85546875" style="3" customWidth="1"/>
    <col min="7687" max="7687" width="18.7109375" style="3" bestFit="1" customWidth="1"/>
    <col min="7688" max="7688" width="17.5703125" style="3" customWidth="1"/>
    <col min="7689" max="7936" width="11.42578125" style="3"/>
    <col min="7937" max="7937" width="37.42578125" style="3" bestFit="1" customWidth="1"/>
    <col min="7938" max="7938" width="17.85546875" style="3" customWidth="1"/>
    <col min="7939" max="7939" width="18.5703125" style="3" bestFit="1" customWidth="1"/>
    <col min="7940" max="7940" width="4.140625" style="3" customWidth="1"/>
    <col min="7941" max="7941" width="37.42578125" style="3" customWidth="1"/>
    <col min="7942" max="7942" width="17.85546875" style="3" customWidth="1"/>
    <col min="7943" max="7943" width="18.7109375" style="3" bestFit="1" customWidth="1"/>
    <col min="7944" max="7944" width="17.5703125" style="3" customWidth="1"/>
    <col min="7945" max="8192" width="11.42578125" style="3"/>
    <col min="8193" max="8193" width="37.42578125" style="3" bestFit="1" customWidth="1"/>
    <col min="8194" max="8194" width="17.85546875" style="3" customWidth="1"/>
    <col min="8195" max="8195" width="18.5703125" style="3" bestFit="1" customWidth="1"/>
    <col min="8196" max="8196" width="4.140625" style="3" customWidth="1"/>
    <col min="8197" max="8197" width="37.42578125" style="3" customWidth="1"/>
    <col min="8198" max="8198" width="17.85546875" style="3" customWidth="1"/>
    <col min="8199" max="8199" width="18.7109375" style="3" bestFit="1" customWidth="1"/>
    <col min="8200" max="8200" width="17.5703125" style="3" customWidth="1"/>
    <col min="8201" max="8448" width="11.42578125" style="3"/>
    <col min="8449" max="8449" width="37.42578125" style="3" bestFit="1" customWidth="1"/>
    <col min="8450" max="8450" width="17.85546875" style="3" customWidth="1"/>
    <col min="8451" max="8451" width="18.5703125" style="3" bestFit="1" customWidth="1"/>
    <col min="8452" max="8452" width="4.140625" style="3" customWidth="1"/>
    <col min="8453" max="8453" width="37.42578125" style="3" customWidth="1"/>
    <col min="8454" max="8454" width="17.85546875" style="3" customWidth="1"/>
    <col min="8455" max="8455" width="18.7109375" style="3" bestFit="1" customWidth="1"/>
    <col min="8456" max="8456" width="17.5703125" style="3" customWidth="1"/>
    <col min="8457" max="8704" width="11.42578125" style="3"/>
    <col min="8705" max="8705" width="37.42578125" style="3" bestFit="1" customWidth="1"/>
    <col min="8706" max="8706" width="17.85546875" style="3" customWidth="1"/>
    <col min="8707" max="8707" width="18.5703125" style="3" bestFit="1" customWidth="1"/>
    <col min="8708" max="8708" width="4.140625" style="3" customWidth="1"/>
    <col min="8709" max="8709" width="37.42578125" style="3" customWidth="1"/>
    <col min="8710" max="8710" width="17.85546875" style="3" customWidth="1"/>
    <col min="8711" max="8711" width="18.7109375" style="3" bestFit="1" customWidth="1"/>
    <col min="8712" max="8712" width="17.5703125" style="3" customWidth="1"/>
    <col min="8713" max="8960" width="11.42578125" style="3"/>
    <col min="8961" max="8961" width="37.42578125" style="3" bestFit="1" customWidth="1"/>
    <col min="8962" max="8962" width="17.85546875" style="3" customWidth="1"/>
    <col min="8963" max="8963" width="18.5703125" style="3" bestFit="1" customWidth="1"/>
    <col min="8964" max="8964" width="4.140625" style="3" customWidth="1"/>
    <col min="8965" max="8965" width="37.42578125" style="3" customWidth="1"/>
    <col min="8966" max="8966" width="17.85546875" style="3" customWidth="1"/>
    <col min="8967" max="8967" width="18.7109375" style="3" bestFit="1" customWidth="1"/>
    <col min="8968" max="8968" width="17.5703125" style="3" customWidth="1"/>
    <col min="8969" max="9216" width="11.42578125" style="3"/>
    <col min="9217" max="9217" width="37.42578125" style="3" bestFit="1" customWidth="1"/>
    <col min="9218" max="9218" width="17.85546875" style="3" customWidth="1"/>
    <col min="9219" max="9219" width="18.5703125" style="3" bestFit="1" customWidth="1"/>
    <col min="9220" max="9220" width="4.140625" style="3" customWidth="1"/>
    <col min="9221" max="9221" width="37.42578125" style="3" customWidth="1"/>
    <col min="9222" max="9222" width="17.85546875" style="3" customWidth="1"/>
    <col min="9223" max="9223" width="18.7109375" style="3" bestFit="1" customWidth="1"/>
    <col min="9224" max="9224" width="17.5703125" style="3" customWidth="1"/>
    <col min="9225" max="9472" width="11.42578125" style="3"/>
    <col min="9473" max="9473" width="37.42578125" style="3" bestFit="1" customWidth="1"/>
    <col min="9474" max="9474" width="17.85546875" style="3" customWidth="1"/>
    <col min="9475" max="9475" width="18.5703125" style="3" bestFit="1" customWidth="1"/>
    <col min="9476" max="9476" width="4.140625" style="3" customWidth="1"/>
    <col min="9477" max="9477" width="37.42578125" style="3" customWidth="1"/>
    <col min="9478" max="9478" width="17.85546875" style="3" customWidth="1"/>
    <col min="9479" max="9479" width="18.7109375" style="3" bestFit="1" customWidth="1"/>
    <col min="9480" max="9480" width="17.5703125" style="3" customWidth="1"/>
    <col min="9481" max="9728" width="11.42578125" style="3"/>
    <col min="9729" max="9729" width="37.42578125" style="3" bestFit="1" customWidth="1"/>
    <col min="9730" max="9730" width="17.85546875" style="3" customWidth="1"/>
    <col min="9731" max="9731" width="18.5703125" style="3" bestFit="1" customWidth="1"/>
    <col min="9732" max="9732" width="4.140625" style="3" customWidth="1"/>
    <col min="9733" max="9733" width="37.42578125" style="3" customWidth="1"/>
    <col min="9734" max="9734" width="17.85546875" style="3" customWidth="1"/>
    <col min="9735" max="9735" width="18.7109375" style="3" bestFit="1" customWidth="1"/>
    <col min="9736" max="9736" width="17.5703125" style="3" customWidth="1"/>
    <col min="9737" max="9984" width="11.42578125" style="3"/>
    <col min="9985" max="9985" width="37.42578125" style="3" bestFit="1" customWidth="1"/>
    <col min="9986" max="9986" width="17.85546875" style="3" customWidth="1"/>
    <col min="9987" max="9987" width="18.5703125" style="3" bestFit="1" customWidth="1"/>
    <col min="9988" max="9988" width="4.140625" style="3" customWidth="1"/>
    <col min="9989" max="9989" width="37.42578125" style="3" customWidth="1"/>
    <col min="9990" max="9990" width="17.85546875" style="3" customWidth="1"/>
    <col min="9991" max="9991" width="18.7109375" style="3" bestFit="1" customWidth="1"/>
    <col min="9992" max="9992" width="17.5703125" style="3" customWidth="1"/>
    <col min="9993" max="10240" width="11.42578125" style="3"/>
    <col min="10241" max="10241" width="37.42578125" style="3" bestFit="1" customWidth="1"/>
    <col min="10242" max="10242" width="17.85546875" style="3" customWidth="1"/>
    <col min="10243" max="10243" width="18.5703125" style="3" bestFit="1" customWidth="1"/>
    <col min="10244" max="10244" width="4.140625" style="3" customWidth="1"/>
    <col min="10245" max="10245" width="37.42578125" style="3" customWidth="1"/>
    <col min="10246" max="10246" width="17.85546875" style="3" customWidth="1"/>
    <col min="10247" max="10247" width="18.7109375" style="3" bestFit="1" customWidth="1"/>
    <col min="10248" max="10248" width="17.5703125" style="3" customWidth="1"/>
    <col min="10249" max="10496" width="11.42578125" style="3"/>
    <col min="10497" max="10497" width="37.42578125" style="3" bestFit="1" customWidth="1"/>
    <col min="10498" max="10498" width="17.85546875" style="3" customWidth="1"/>
    <col min="10499" max="10499" width="18.5703125" style="3" bestFit="1" customWidth="1"/>
    <col min="10500" max="10500" width="4.140625" style="3" customWidth="1"/>
    <col min="10501" max="10501" width="37.42578125" style="3" customWidth="1"/>
    <col min="10502" max="10502" width="17.85546875" style="3" customWidth="1"/>
    <col min="10503" max="10503" width="18.7109375" style="3" bestFit="1" customWidth="1"/>
    <col min="10504" max="10504" width="17.5703125" style="3" customWidth="1"/>
    <col min="10505" max="10752" width="11.42578125" style="3"/>
    <col min="10753" max="10753" width="37.42578125" style="3" bestFit="1" customWidth="1"/>
    <col min="10754" max="10754" width="17.85546875" style="3" customWidth="1"/>
    <col min="10755" max="10755" width="18.5703125" style="3" bestFit="1" customWidth="1"/>
    <col min="10756" max="10756" width="4.140625" style="3" customWidth="1"/>
    <col min="10757" max="10757" width="37.42578125" style="3" customWidth="1"/>
    <col min="10758" max="10758" width="17.85546875" style="3" customWidth="1"/>
    <col min="10759" max="10759" width="18.7109375" style="3" bestFit="1" customWidth="1"/>
    <col min="10760" max="10760" width="17.5703125" style="3" customWidth="1"/>
    <col min="10761" max="11008" width="11.42578125" style="3"/>
    <col min="11009" max="11009" width="37.42578125" style="3" bestFit="1" customWidth="1"/>
    <col min="11010" max="11010" width="17.85546875" style="3" customWidth="1"/>
    <col min="11011" max="11011" width="18.5703125" style="3" bestFit="1" customWidth="1"/>
    <col min="11012" max="11012" width="4.140625" style="3" customWidth="1"/>
    <col min="11013" max="11013" width="37.42578125" style="3" customWidth="1"/>
    <col min="11014" max="11014" width="17.85546875" style="3" customWidth="1"/>
    <col min="11015" max="11015" width="18.7109375" style="3" bestFit="1" customWidth="1"/>
    <col min="11016" max="11016" width="17.5703125" style="3" customWidth="1"/>
    <col min="11017" max="11264" width="11.42578125" style="3"/>
    <col min="11265" max="11265" width="37.42578125" style="3" bestFit="1" customWidth="1"/>
    <col min="11266" max="11266" width="17.85546875" style="3" customWidth="1"/>
    <col min="11267" max="11267" width="18.5703125" style="3" bestFit="1" customWidth="1"/>
    <col min="11268" max="11268" width="4.140625" style="3" customWidth="1"/>
    <col min="11269" max="11269" width="37.42578125" style="3" customWidth="1"/>
    <col min="11270" max="11270" width="17.85546875" style="3" customWidth="1"/>
    <col min="11271" max="11271" width="18.7109375" style="3" bestFit="1" customWidth="1"/>
    <col min="11272" max="11272" width="17.5703125" style="3" customWidth="1"/>
    <col min="11273" max="11520" width="11.42578125" style="3"/>
    <col min="11521" max="11521" width="37.42578125" style="3" bestFit="1" customWidth="1"/>
    <col min="11522" max="11522" width="17.85546875" style="3" customWidth="1"/>
    <col min="11523" max="11523" width="18.5703125" style="3" bestFit="1" customWidth="1"/>
    <col min="11524" max="11524" width="4.140625" style="3" customWidth="1"/>
    <col min="11525" max="11525" width="37.42578125" style="3" customWidth="1"/>
    <col min="11526" max="11526" width="17.85546875" style="3" customWidth="1"/>
    <col min="11527" max="11527" width="18.7109375" style="3" bestFit="1" customWidth="1"/>
    <col min="11528" max="11528" width="17.5703125" style="3" customWidth="1"/>
    <col min="11529" max="11776" width="11.42578125" style="3"/>
    <col min="11777" max="11777" width="37.42578125" style="3" bestFit="1" customWidth="1"/>
    <col min="11778" max="11778" width="17.85546875" style="3" customWidth="1"/>
    <col min="11779" max="11779" width="18.5703125" style="3" bestFit="1" customWidth="1"/>
    <col min="11780" max="11780" width="4.140625" style="3" customWidth="1"/>
    <col min="11781" max="11781" width="37.42578125" style="3" customWidth="1"/>
    <col min="11782" max="11782" width="17.85546875" style="3" customWidth="1"/>
    <col min="11783" max="11783" width="18.7109375" style="3" bestFit="1" customWidth="1"/>
    <col min="11784" max="11784" width="17.5703125" style="3" customWidth="1"/>
    <col min="11785" max="12032" width="11.42578125" style="3"/>
    <col min="12033" max="12033" width="37.42578125" style="3" bestFit="1" customWidth="1"/>
    <col min="12034" max="12034" width="17.85546875" style="3" customWidth="1"/>
    <col min="12035" max="12035" width="18.5703125" style="3" bestFit="1" customWidth="1"/>
    <col min="12036" max="12036" width="4.140625" style="3" customWidth="1"/>
    <col min="12037" max="12037" width="37.42578125" style="3" customWidth="1"/>
    <col min="12038" max="12038" width="17.85546875" style="3" customWidth="1"/>
    <col min="12039" max="12039" width="18.7109375" style="3" bestFit="1" customWidth="1"/>
    <col min="12040" max="12040" width="17.5703125" style="3" customWidth="1"/>
    <col min="12041" max="12288" width="11.42578125" style="3"/>
    <col min="12289" max="12289" width="37.42578125" style="3" bestFit="1" customWidth="1"/>
    <col min="12290" max="12290" width="17.85546875" style="3" customWidth="1"/>
    <col min="12291" max="12291" width="18.5703125" style="3" bestFit="1" customWidth="1"/>
    <col min="12292" max="12292" width="4.140625" style="3" customWidth="1"/>
    <col min="12293" max="12293" width="37.42578125" style="3" customWidth="1"/>
    <col min="12294" max="12294" width="17.85546875" style="3" customWidth="1"/>
    <col min="12295" max="12295" width="18.7109375" style="3" bestFit="1" customWidth="1"/>
    <col min="12296" max="12296" width="17.5703125" style="3" customWidth="1"/>
    <col min="12297" max="12544" width="11.42578125" style="3"/>
    <col min="12545" max="12545" width="37.42578125" style="3" bestFit="1" customWidth="1"/>
    <col min="12546" max="12546" width="17.85546875" style="3" customWidth="1"/>
    <col min="12547" max="12547" width="18.5703125" style="3" bestFit="1" customWidth="1"/>
    <col min="12548" max="12548" width="4.140625" style="3" customWidth="1"/>
    <col min="12549" max="12549" width="37.42578125" style="3" customWidth="1"/>
    <col min="12550" max="12550" width="17.85546875" style="3" customWidth="1"/>
    <col min="12551" max="12551" width="18.7109375" style="3" bestFit="1" customWidth="1"/>
    <col min="12552" max="12552" width="17.5703125" style="3" customWidth="1"/>
    <col min="12553" max="12800" width="11.42578125" style="3"/>
    <col min="12801" max="12801" width="37.42578125" style="3" bestFit="1" customWidth="1"/>
    <col min="12802" max="12802" width="17.85546875" style="3" customWidth="1"/>
    <col min="12803" max="12803" width="18.5703125" style="3" bestFit="1" customWidth="1"/>
    <col min="12804" max="12804" width="4.140625" style="3" customWidth="1"/>
    <col min="12805" max="12805" width="37.42578125" style="3" customWidth="1"/>
    <col min="12806" max="12806" width="17.85546875" style="3" customWidth="1"/>
    <col min="12807" max="12807" width="18.7109375" style="3" bestFit="1" customWidth="1"/>
    <col min="12808" max="12808" width="17.5703125" style="3" customWidth="1"/>
    <col min="12809" max="13056" width="11.42578125" style="3"/>
    <col min="13057" max="13057" width="37.42578125" style="3" bestFit="1" customWidth="1"/>
    <col min="13058" max="13058" width="17.85546875" style="3" customWidth="1"/>
    <col min="13059" max="13059" width="18.5703125" style="3" bestFit="1" customWidth="1"/>
    <col min="13060" max="13060" width="4.140625" style="3" customWidth="1"/>
    <col min="13061" max="13061" width="37.42578125" style="3" customWidth="1"/>
    <col min="13062" max="13062" width="17.85546875" style="3" customWidth="1"/>
    <col min="13063" max="13063" width="18.7109375" style="3" bestFit="1" customWidth="1"/>
    <col min="13064" max="13064" width="17.5703125" style="3" customWidth="1"/>
    <col min="13065" max="13312" width="11.42578125" style="3"/>
    <col min="13313" max="13313" width="37.42578125" style="3" bestFit="1" customWidth="1"/>
    <col min="13314" max="13314" width="17.85546875" style="3" customWidth="1"/>
    <col min="13315" max="13315" width="18.5703125" style="3" bestFit="1" customWidth="1"/>
    <col min="13316" max="13316" width="4.140625" style="3" customWidth="1"/>
    <col min="13317" max="13317" width="37.42578125" style="3" customWidth="1"/>
    <col min="13318" max="13318" width="17.85546875" style="3" customWidth="1"/>
    <col min="13319" max="13319" width="18.7109375" style="3" bestFit="1" customWidth="1"/>
    <col min="13320" max="13320" width="17.5703125" style="3" customWidth="1"/>
    <col min="13321" max="13568" width="11.42578125" style="3"/>
    <col min="13569" max="13569" width="37.42578125" style="3" bestFit="1" customWidth="1"/>
    <col min="13570" max="13570" width="17.85546875" style="3" customWidth="1"/>
    <col min="13571" max="13571" width="18.5703125" style="3" bestFit="1" customWidth="1"/>
    <col min="13572" max="13572" width="4.140625" style="3" customWidth="1"/>
    <col min="13573" max="13573" width="37.42578125" style="3" customWidth="1"/>
    <col min="13574" max="13574" width="17.85546875" style="3" customWidth="1"/>
    <col min="13575" max="13575" width="18.7109375" style="3" bestFit="1" customWidth="1"/>
    <col min="13576" max="13576" width="17.5703125" style="3" customWidth="1"/>
    <col min="13577" max="13824" width="11.42578125" style="3"/>
    <col min="13825" max="13825" width="37.42578125" style="3" bestFit="1" customWidth="1"/>
    <col min="13826" max="13826" width="17.85546875" style="3" customWidth="1"/>
    <col min="13827" max="13827" width="18.5703125" style="3" bestFit="1" customWidth="1"/>
    <col min="13828" max="13828" width="4.140625" style="3" customWidth="1"/>
    <col min="13829" max="13829" width="37.42578125" style="3" customWidth="1"/>
    <col min="13830" max="13830" width="17.85546875" style="3" customWidth="1"/>
    <col min="13831" max="13831" width="18.7109375" style="3" bestFit="1" customWidth="1"/>
    <col min="13832" max="13832" width="17.5703125" style="3" customWidth="1"/>
    <col min="13833" max="14080" width="11.42578125" style="3"/>
    <col min="14081" max="14081" width="37.42578125" style="3" bestFit="1" customWidth="1"/>
    <col min="14082" max="14082" width="17.85546875" style="3" customWidth="1"/>
    <col min="14083" max="14083" width="18.5703125" style="3" bestFit="1" customWidth="1"/>
    <col min="14084" max="14084" width="4.140625" style="3" customWidth="1"/>
    <col min="14085" max="14085" width="37.42578125" style="3" customWidth="1"/>
    <col min="14086" max="14086" width="17.85546875" style="3" customWidth="1"/>
    <col min="14087" max="14087" width="18.7109375" style="3" bestFit="1" customWidth="1"/>
    <col min="14088" max="14088" width="17.5703125" style="3" customWidth="1"/>
    <col min="14089" max="14336" width="11.42578125" style="3"/>
    <col min="14337" max="14337" width="37.42578125" style="3" bestFit="1" customWidth="1"/>
    <col min="14338" max="14338" width="17.85546875" style="3" customWidth="1"/>
    <col min="14339" max="14339" width="18.5703125" style="3" bestFit="1" customWidth="1"/>
    <col min="14340" max="14340" width="4.140625" style="3" customWidth="1"/>
    <col min="14341" max="14341" width="37.42578125" style="3" customWidth="1"/>
    <col min="14342" max="14342" width="17.85546875" style="3" customWidth="1"/>
    <col min="14343" max="14343" width="18.7109375" style="3" bestFit="1" customWidth="1"/>
    <col min="14344" max="14344" width="17.5703125" style="3" customWidth="1"/>
    <col min="14345" max="14592" width="11.42578125" style="3"/>
    <col min="14593" max="14593" width="37.42578125" style="3" bestFit="1" customWidth="1"/>
    <col min="14594" max="14594" width="17.85546875" style="3" customWidth="1"/>
    <col min="14595" max="14595" width="18.5703125" style="3" bestFit="1" customWidth="1"/>
    <col min="14596" max="14596" width="4.140625" style="3" customWidth="1"/>
    <col min="14597" max="14597" width="37.42578125" style="3" customWidth="1"/>
    <col min="14598" max="14598" width="17.85546875" style="3" customWidth="1"/>
    <col min="14599" max="14599" width="18.7109375" style="3" bestFit="1" customWidth="1"/>
    <col min="14600" max="14600" width="17.5703125" style="3" customWidth="1"/>
    <col min="14601" max="14848" width="11.42578125" style="3"/>
    <col min="14849" max="14849" width="37.42578125" style="3" bestFit="1" customWidth="1"/>
    <col min="14850" max="14850" width="17.85546875" style="3" customWidth="1"/>
    <col min="14851" max="14851" width="18.5703125" style="3" bestFit="1" customWidth="1"/>
    <col min="14852" max="14852" width="4.140625" style="3" customWidth="1"/>
    <col min="14853" max="14853" width="37.42578125" style="3" customWidth="1"/>
    <col min="14854" max="14854" width="17.85546875" style="3" customWidth="1"/>
    <col min="14855" max="14855" width="18.7109375" style="3" bestFit="1" customWidth="1"/>
    <col min="14856" max="14856" width="17.5703125" style="3" customWidth="1"/>
    <col min="14857" max="15104" width="11.42578125" style="3"/>
    <col min="15105" max="15105" width="37.42578125" style="3" bestFit="1" customWidth="1"/>
    <col min="15106" max="15106" width="17.85546875" style="3" customWidth="1"/>
    <col min="15107" max="15107" width="18.5703125" style="3" bestFit="1" customWidth="1"/>
    <col min="15108" max="15108" width="4.140625" style="3" customWidth="1"/>
    <col min="15109" max="15109" width="37.42578125" style="3" customWidth="1"/>
    <col min="15110" max="15110" width="17.85546875" style="3" customWidth="1"/>
    <col min="15111" max="15111" width="18.7109375" style="3" bestFit="1" customWidth="1"/>
    <col min="15112" max="15112" width="17.5703125" style="3" customWidth="1"/>
    <col min="15113" max="15360" width="11.42578125" style="3"/>
    <col min="15361" max="15361" width="37.42578125" style="3" bestFit="1" customWidth="1"/>
    <col min="15362" max="15362" width="17.85546875" style="3" customWidth="1"/>
    <col min="15363" max="15363" width="18.5703125" style="3" bestFit="1" customWidth="1"/>
    <col min="15364" max="15364" width="4.140625" style="3" customWidth="1"/>
    <col min="15365" max="15365" width="37.42578125" style="3" customWidth="1"/>
    <col min="15366" max="15366" width="17.85546875" style="3" customWidth="1"/>
    <col min="15367" max="15367" width="18.7109375" style="3" bestFit="1" customWidth="1"/>
    <col min="15368" max="15368" width="17.5703125" style="3" customWidth="1"/>
    <col min="15369" max="15616" width="11.42578125" style="3"/>
    <col min="15617" max="15617" width="37.42578125" style="3" bestFit="1" customWidth="1"/>
    <col min="15618" max="15618" width="17.85546875" style="3" customWidth="1"/>
    <col min="15619" max="15619" width="18.5703125" style="3" bestFit="1" customWidth="1"/>
    <col min="15620" max="15620" width="4.140625" style="3" customWidth="1"/>
    <col min="15621" max="15621" width="37.42578125" style="3" customWidth="1"/>
    <col min="15622" max="15622" width="17.85546875" style="3" customWidth="1"/>
    <col min="15623" max="15623" width="18.7109375" style="3" bestFit="1" customWidth="1"/>
    <col min="15624" max="15624" width="17.5703125" style="3" customWidth="1"/>
    <col min="15625" max="15872" width="11.42578125" style="3"/>
    <col min="15873" max="15873" width="37.42578125" style="3" bestFit="1" customWidth="1"/>
    <col min="15874" max="15874" width="17.85546875" style="3" customWidth="1"/>
    <col min="15875" max="15875" width="18.5703125" style="3" bestFit="1" customWidth="1"/>
    <col min="15876" max="15876" width="4.140625" style="3" customWidth="1"/>
    <col min="15877" max="15877" width="37.42578125" style="3" customWidth="1"/>
    <col min="15878" max="15878" width="17.85546875" style="3" customWidth="1"/>
    <col min="15879" max="15879" width="18.7109375" style="3" bestFit="1" customWidth="1"/>
    <col min="15880" max="15880" width="17.5703125" style="3" customWidth="1"/>
    <col min="15881" max="16128" width="11.42578125" style="3"/>
    <col min="16129" max="16129" width="37.42578125" style="3" bestFit="1" customWidth="1"/>
    <col min="16130" max="16130" width="17.85546875" style="3" customWidth="1"/>
    <col min="16131" max="16131" width="18.5703125" style="3" bestFit="1" customWidth="1"/>
    <col min="16132" max="16132" width="4.140625" style="3" customWidth="1"/>
    <col min="16133" max="16133" width="37.42578125" style="3" customWidth="1"/>
    <col min="16134" max="16134" width="17.85546875" style="3" customWidth="1"/>
    <col min="16135" max="16135" width="18.7109375" style="3" bestFit="1" customWidth="1"/>
    <col min="16136" max="16136" width="17.5703125" style="3" customWidth="1"/>
    <col min="16137" max="16384" width="11.42578125" style="3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80" t="s">
        <v>1</v>
      </c>
      <c r="J1" s="81">
        <v>44592</v>
      </c>
      <c r="K1" s="82">
        <f>+MONTH(J1)</f>
        <v>1</v>
      </c>
      <c r="L1" s="83"/>
      <c r="M1" s="83"/>
      <c r="N1" s="83"/>
      <c r="O1" s="84"/>
    </row>
    <row r="2" spans="1:15" x14ac:dyDescent="0.25">
      <c r="A2" s="1" t="str">
        <f>"BALANCE GENERAL AL"&amp;" "&amp;+VLOOKUP($K$1,$K$3:$N$14,3,FALSE)&amp;" "&amp;"DE"&amp;" "&amp;+VLOOKUP($K$1,$K$3:$N$14,2,FALSE)&amp;" "&amp;"DE"&amp;" "&amp;+VLOOKUP($K$1,$K$3:$N$14,4,FALSE)</f>
        <v>BALANCE GENERAL AL 31 DE ENERO DE 2022</v>
      </c>
      <c r="B2" s="1"/>
      <c r="C2" s="1"/>
      <c r="D2" s="1"/>
      <c r="E2" s="1"/>
      <c r="F2" s="1"/>
      <c r="G2" s="1"/>
      <c r="H2" s="1"/>
      <c r="K2" s="85"/>
      <c r="L2" s="86"/>
      <c r="M2" s="86"/>
      <c r="N2" s="86"/>
      <c r="O2" s="87"/>
    </row>
    <row r="3" spans="1:15" x14ac:dyDescent="0.25">
      <c r="A3" s="1" t="s">
        <v>2</v>
      </c>
      <c r="B3" s="1"/>
      <c r="C3" s="1"/>
      <c r="D3" s="1"/>
      <c r="E3" s="1"/>
      <c r="F3" s="1"/>
      <c r="G3" s="1"/>
      <c r="H3" s="1"/>
      <c r="K3" s="85">
        <v>1</v>
      </c>
      <c r="L3" s="86" t="s">
        <v>3</v>
      </c>
      <c r="M3" s="86">
        <v>31</v>
      </c>
      <c r="N3" s="86">
        <f>+YEAR($J$1)</f>
        <v>2022</v>
      </c>
      <c r="O3" s="87" t="s">
        <v>4</v>
      </c>
    </row>
    <row r="4" spans="1:15" x14ac:dyDescent="0.25">
      <c r="B4" s="4"/>
      <c r="C4" s="4"/>
      <c r="K4" s="85">
        <v>2</v>
      </c>
      <c r="L4" s="86" t="s">
        <v>5</v>
      </c>
      <c r="M4" s="86">
        <v>29</v>
      </c>
      <c r="N4" s="86">
        <f t="shared" ref="N4:N14" si="0">+YEAR($J$1)</f>
        <v>2022</v>
      </c>
      <c r="O4" s="87" t="s">
        <v>6</v>
      </c>
    </row>
    <row r="5" spans="1:15" x14ac:dyDescent="0.25">
      <c r="B5" s="4"/>
      <c r="C5" s="4"/>
      <c r="K5" s="85">
        <v>3</v>
      </c>
      <c r="L5" s="86" t="s">
        <v>7</v>
      </c>
      <c r="M5" s="86">
        <v>31</v>
      </c>
      <c r="N5" s="86">
        <f t="shared" si="0"/>
        <v>2022</v>
      </c>
      <c r="O5" s="87" t="s">
        <v>8</v>
      </c>
    </row>
    <row r="6" spans="1:15" x14ac:dyDescent="0.25">
      <c r="A6" s="6" t="s">
        <v>9</v>
      </c>
      <c r="B6" s="7"/>
      <c r="C6" s="8">
        <f>+B7</f>
        <v>53697.48</v>
      </c>
      <c r="E6" s="9" t="s">
        <v>10</v>
      </c>
      <c r="F6" s="9"/>
      <c r="G6" s="10"/>
      <c r="H6" s="7"/>
      <c r="I6" s="88"/>
      <c r="K6" s="85">
        <v>4</v>
      </c>
      <c r="L6" s="86" t="s">
        <v>11</v>
      </c>
      <c r="M6" s="86">
        <v>30</v>
      </c>
      <c r="N6" s="86">
        <f t="shared" si="0"/>
        <v>2022</v>
      </c>
      <c r="O6" s="87" t="s">
        <v>12</v>
      </c>
    </row>
    <row r="7" spans="1:15" ht="15" customHeight="1" x14ac:dyDescent="0.25">
      <c r="A7" s="3" t="s">
        <v>13</v>
      </c>
      <c r="B7" s="12">
        <v>53697.48</v>
      </c>
      <c r="C7" s="13"/>
      <c r="E7" s="3" t="s">
        <v>14</v>
      </c>
      <c r="G7" s="14">
        <v>1041806.4</v>
      </c>
      <c r="H7" s="13">
        <f>+G7+G8</f>
        <v>1042207.48</v>
      </c>
      <c r="I7" s="89"/>
      <c r="K7" s="85">
        <v>5</v>
      </c>
      <c r="L7" s="86" t="s">
        <v>15</v>
      </c>
      <c r="M7" s="86">
        <v>31</v>
      </c>
      <c r="N7" s="86">
        <f t="shared" si="0"/>
        <v>2022</v>
      </c>
      <c r="O7" s="87" t="s">
        <v>16</v>
      </c>
    </row>
    <row r="8" spans="1:15" ht="15" customHeight="1" x14ac:dyDescent="0.25">
      <c r="A8" s="15"/>
      <c r="B8" s="10"/>
      <c r="C8" s="13"/>
      <c r="E8" s="3" t="s">
        <v>17</v>
      </c>
      <c r="G8" s="16">
        <v>401.08</v>
      </c>
      <c r="H8" s="13"/>
      <c r="I8" s="90"/>
      <c r="K8" s="85">
        <v>6</v>
      </c>
      <c r="L8" s="86" t="s">
        <v>18</v>
      </c>
      <c r="M8" s="86">
        <v>30</v>
      </c>
      <c r="N8" s="86">
        <f t="shared" si="0"/>
        <v>2022</v>
      </c>
      <c r="O8" s="87" t="s">
        <v>19</v>
      </c>
    </row>
    <row r="9" spans="1:15" ht="15" customHeight="1" x14ac:dyDescent="0.25">
      <c r="A9" s="15"/>
      <c r="B9" s="10"/>
      <c r="C9" s="13"/>
      <c r="E9" s="15"/>
      <c r="F9" s="15"/>
      <c r="G9" s="17"/>
      <c r="H9" s="13"/>
      <c r="I9" s="90"/>
      <c r="K9" s="85">
        <v>7</v>
      </c>
      <c r="L9" s="86" t="s">
        <v>20</v>
      </c>
      <c r="M9" s="86">
        <v>31</v>
      </c>
      <c r="N9" s="86">
        <f t="shared" si="0"/>
        <v>2022</v>
      </c>
      <c r="O9" s="87" t="s">
        <v>21</v>
      </c>
    </row>
    <row r="10" spans="1:15" ht="13.5" customHeight="1" x14ac:dyDescent="0.25">
      <c r="C10" s="13"/>
      <c r="E10" s="15"/>
      <c r="F10" s="15"/>
      <c r="H10" s="13"/>
      <c r="I10" s="89"/>
      <c r="K10" s="85">
        <v>8</v>
      </c>
      <c r="L10" s="86" t="s">
        <v>22</v>
      </c>
      <c r="M10" s="86">
        <v>31</v>
      </c>
      <c r="N10" s="86">
        <f t="shared" si="0"/>
        <v>2022</v>
      </c>
      <c r="O10" s="87" t="s">
        <v>23</v>
      </c>
    </row>
    <row r="11" spans="1:15" x14ac:dyDescent="0.25">
      <c r="A11" s="15"/>
      <c r="B11" s="3"/>
      <c r="E11" s="15"/>
      <c r="F11" s="15"/>
      <c r="G11" s="10"/>
      <c r="H11" s="14"/>
      <c r="I11" s="89"/>
      <c r="K11" s="85">
        <v>9</v>
      </c>
      <c r="L11" s="86" t="s">
        <v>24</v>
      </c>
      <c r="M11" s="86">
        <v>30</v>
      </c>
      <c r="N11" s="86">
        <f t="shared" si="0"/>
        <v>2022</v>
      </c>
      <c r="O11" s="87" t="s">
        <v>25</v>
      </c>
    </row>
    <row r="12" spans="1:15" x14ac:dyDescent="0.25">
      <c r="E12" s="6" t="s">
        <v>26</v>
      </c>
      <c r="F12" s="6"/>
      <c r="G12" s="13"/>
      <c r="H12" s="18">
        <f>SUM(G13:G19)</f>
        <v>119086916.38</v>
      </c>
      <c r="I12" s="88"/>
      <c r="K12" s="85">
        <v>10</v>
      </c>
      <c r="L12" s="86" t="s">
        <v>27</v>
      </c>
      <c r="M12" s="86">
        <v>31</v>
      </c>
      <c r="N12" s="86">
        <f t="shared" si="0"/>
        <v>2022</v>
      </c>
      <c r="O12" s="87" t="s">
        <v>28</v>
      </c>
    </row>
    <row r="13" spans="1:15" x14ac:dyDescent="0.25">
      <c r="A13" s="6" t="s">
        <v>29</v>
      </c>
      <c r="B13" s="10"/>
      <c r="C13" s="19">
        <f>SUM(B14:B17)</f>
        <v>120075426.38</v>
      </c>
      <c r="E13" s="3" t="s">
        <v>30</v>
      </c>
      <c r="G13" s="12">
        <f>28263937+5000000+6000028+2047322+3000000+10681+17999820+5017226+2005787</f>
        <v>69344801</v>
      </c>
      <c r="H13" s="10"/>
      <c r="I13" s="88"/>
      <c r="K13" s="85">
        <v>11</v>
      </c>
      <c r="L13" s="86" t="s">
        <v>31</v>
      </c>
      <c r="M13" s="86">
        <v>30</v>
      </c>
      <c r="N13" s="86">
        <f t="shared" si="0"/>
        <v>2022</v>
      </c>
      <c r="O13" s="87" t="s">
        <v>32</v>
      </c>
    </row>
    <row r="14" spans="1:15" x14ac:dyDescent="0.25">
      <c r="A14" s="3" t="s">
        <v>33</v>
      </c>
      <c r="B14" s="12">
        <v>70175545.049999997</v>
      </c>
      <c r="C14" s="13"/>
      <c r="E14" s="3" t="s">
        <v>34</v>
      </c>
      <c r="G14" s="20">
        <f>3418105.72+1275383.68+1019398.78+1162197.85+1288459.72+889646.76+691339.08+190287.94+478101.09+548329.87</f>
        <v>10961250.49</v>
      </c>
      <c r="H14" s="10"/>
      <c r="I14" s="91"/>
      <c r="J14" s="88"/>
      <c r="K14" s="92">
        <v>12</v>
      </c>
      <c r="L14" s="93" t="s">
        <v>35</v>
      </c>
      <c r="M14" s="93">
        <v>31</v>
      </c>
      <c r="N14" s="93">
        <f t="shared" si="0"/>
        <v>2022</v>
      </c>
      <c r="O14" s="94" t="s">
        <v>36</v>
      </c>
    </row>
    <row r="15" spans="1:15" x14ac:dyDescent="0.25">
      <c r="A15" s="3" t="s">
        <v>37</v>
      </c>
      <c r="B15" s="20">
        <v>49894164.390000001</v>
      </c>
      <c r="C15" s="13"/>
      <c r="E15" s="3" t="s">
        <v>38</v>
      </c>
      <c r="G15" s="21">
        <f>SUM(F16:F18)</f>
        <v>369798.85</v>
      </c>
      <c r="H15" s="10"/>
      <c r="I15" s="88"/>
    </row>
    <row r="16" spans="1:15" x14ac:dyDescent="0.25">
      <c r="A16" s="3" t="s">
        <v>39</v>
      </c>
      <c r="B16" s="16">
        <v>5716.94</v>
      </c>
      <c r="C16" s="13"/>
      <c r="E16" s="3" t="s">
        <v>40</v>
      </c>
      <c r="F16" s="22">
        <f>527977.25-158178.4</f>
        <v>369798.85</v>
      </c>
      <c r="H16" s="10"/>
      <c r="I16" s="88"/>
    </row>
    <row r="17" spans="1:19" x14ac:dyDescent="0.25">
      <c r="A17" s="23"/>
      <c r="B17" s="24"/>
      <c r="C17" s="13"/>
      <c r="H17" s="14"/>
    </row>
    <row r="18" spans="1:19" x14ac:dyDescent="0.25">
      <c r="E18" s="23" t="s">
        <v>41</v>
      </c>
      <c r="F18" s="25"/>
      <c r="G18" s="26">
        <f>SUM(F19:F20)</f>
        <v>38411066.039999999</v>
      </c>
      <c r="H18" s="14"/>
      <c r="I18" s="91"/>
    </row>
    <row r="19" spans="1:19" x14ac:dyDescent="0.25">
      <c r="A19" s="6"/>
      <c r="B19" s="10"/>
      <c r="C19" s="27"/>
      <c r="E19" s="3" t="s">
        <v>42</v>
      </c>
      <c r="F19" s="28">
        <f>9552638.27+1373407.98-321089.98+0.05+261.38-369798.85+3991212.59-261.38-5189.17-1087521.75+6733224.79-2000000-2253916.28-3500000+9283147.03-1741058.57-5000000+11478453.08-2144858.65+9174589.02-2034222.81-6000028+10459780.62+11596137.44-17999820+8006820.83+6222051.74-14735462-73421.77+437072.59-576201.2-346561.79+1712591.43-94321.86-128.77+4302909.81-28775.07-567063.52+4934968.81</f>
        <v>38379566.039999999</v>
      </c>
      <c r="H19" s="14"/>
      <c r="I19" s="91"/>
    </row>
    <row r="20" spans="1:19" x14ac:dyDescent="0.25">
      <c r="A20" s="15"/>
      <c r="B20" s="17"/>
      <c r="C20" s="14"/>
      <c r="E20" s="3" t="s">
        <v>43</v>
      </c>
      <c r="F20" s="29">
        <f>+'ER ene 2022'!C29</f>
        <v>31500</v>
      </c>
      <c r="G20" s="3"/>
      <c r="H20" s="14"/>
      <c r="I20" s="95"/>
    </row>
    <row r="21" spans="1:19" x14ac:dyDescent="0.25">
      <c r="A21" s="6"/>
      <c r="B21" s="17"/>
      <c r="C21" s="14"/>
      <c r="E21" s="6"/>
      <c r="F21" s="31"/>
      <c r="G21" s="3"/>
      <c r="H21" s="27"/>
      <c r="I21" s="88"/>
    </row>
    <row r="22" spans="1:19" x14ac:dyDescent="0.25">
      <c r="A22" s="15"/>
      <c r="B22" s="12"/>
      <c r="C22" s="13"/>
      <c r="E22" s="15"/>
      <c r="G22" s="10"/>
      <c r="I22" s="88"/>
    </row>
    <row r="23" spans="1:19" x14ac:dyDescent="0.25">
      <c r="B23" s="10"/>
      <c r="C23" s="14"/>
      <c r="E23" s="15"/>
      <c r="F23" s="31"/>
      <c r="G23" s="3"/>
      <c r="I23" s="91"/>
    </row>
    <row r="24" spans="1:19" x14ac:dyDescent="0.25">
      <c r="A24" s="15"/>
      <c r="B24" s="12"/>
      <c r="C24" s="14"/>
      <c r="G24" s="3"/>
      <c r="I24" s="91"/>
    </row>
    <row r="25" spans="1:19" x14ac:dyDescent="0.25">
      <c r="B25" s="12"/>
      <c r="C25" s="14"/>
      <c r="H25" s="14"/>
    </row>
    <row r="26" spans="1:19" x14ac:dyDescent="0.25">
      <c r="B26" s="3"/>
      <c r="G26" s="14"/>
      <c r="H26" s="14"/>
      <c r="I26" s="88"/>
    </row>
    <row r="27" spans="1:19" x14ac:dyDescent="0.25">
      <c r="B27" s="7"/>
      <c r="C27" s="14"/>
      <c r="G27" s="14"/>
      <c r="H27" s="14"/>
    </row>
    <row r="28" spans="1:19" x14ac:dyDescent="0.25">
      <c r="B28" s="7"/>
      <c r="C28" s="7"/>
      <c r="G28" s="14"/>
      <c r="H28" s="32"/>
    </row>
    <row r="29" spans="1:19" ht="16.5" thickBot="1" x14ac:dyDescent="0.3">
      <c r="A29" s="15" t="s">
        <v>44</v>
      </c>
      <c r="B29" s="13"/>
      <c r="C29" s="33">
        <f>+C6+C13</f>
        <v>120129123.86</v>
      </c>
      <c r="E29" s="15" t="s">
        <v>45</v>
      </c>
      <c r="F29" s="15"/>
      <c r="G29" s="13"/>
      <c r="H29" s="33">
        <f>+H7+H12</f>
        <v>120129123.86</v>
      </c>
      <c r="I29" s="95"/>
    </row>
    <row r="30" spans="1:19" ht="16.5" thickTop="1" x14ac:dyDescent="0.25">
      <c r="B30" s="7"/>
      <c r="C30" s="7"/>
    </row>
    <row r="31" spans="1:19" s="2" customFormat="1" x14ac:dyDescent="0.25">
      <c r="B31" s="34"/>
      <c r="C31" s="34">
        <v>0</v>
      </c>
      <c r="E31" s="35"/>
      <c r="G31" s="36"/>
      <c r="H31" s="35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</row>
    <row r="32" spans="1:19" s="2" customFormat="1" x14ac:dyDescent="0.25">
      <c r="B32" s="34"/>
      <c r="C32" s="34">
        <f>+C29-H29</f>
        <v>0</v>
      </c>
      <c r="F32" s="11"/>
      <c r="G32" s="36"/>
      <c r="H32" s="35"/>
      <c r="I32" s="80"/>
      <c r="J32" s="80"/>
      <c r="K32" s="88"/>
      <c r="L32" s="80"/>
      <c r="M32" s="80"/>
      <c r="N32" s="80"/>
      <c r="O32" s="80"/>
      <c r="P32" s="80"/>
      <c r="Q32" s="80"/>
      <c r="R32" s="80"/>
      <c r="S32" s="80"/>
    </row>
    <row r="33" spans="1:19" x14ac:dyDescent="0.25">
      <c r="B33" s="7"/>
      <c r="C33" s="7"/>
      <c r="E33" s="30"/>
      <c r="H33" s="14"/>
    </row>
    <row r="34" spans="1:19" x14ac:dyDescent="0.25">
      <c r="B34" s="7"/>
      <c r="C34" s="7"/>
      <c r="E34" s="30"/>
      <c r="H34" s="14"/>
    </row>
    <row r="35" spans="1:19" x14ac:dyDescent="0.25">
      <c r="B35" s="7"/>
      <c r="C35" s="7"/>
      <c r="E35" s="30"/>
      <c r="H35" s="14"/>
    </row>
    <row r="36" spans="1:19" x14ac:dyDescent="0.25">
      <c r="B36" s="7"/>
      <c r="C36" s="7"/>
      <c r="E36" s="30"/>
      <c r="H36" s="14"/>
    </row>
    <row r="37" spans="1:19" x14ac:dyDescent="0.25">
      <c r="B37" s="7"/>
      <c r="C37" s="7"/>
      <c r="E37" s="30"/>
      <c r="H37" s="14"/>
    </row>
    <row r="38" spans="1:19" x14ac:dyDescent="0.25">
      <c r="B38" s="7"/>
      <c r="C38" s="7"/>
      <c r="E38" s="30"/>
      <c r="H38" s="14"/>
    </row>
    <row r="39" spans="1:19" x14ac:dyDescent="0.25">
      <c r="B39" s="7"/>
      <c r="C39" s="7"/>
      <c r="H39" s="5"/>
    </row>
    <row r="40" spans="1:19" x14ac:dyDescent="0.25">
      <c r="B40" s="7"/>
      <c r="C40" s="7"/>
      <c r="I40" s="95"/>
    </row>
    <row r="41" spans="1:19" s="39" customFormat="1" ht="15" x14ac:dyDescent="0.25">
      <c r="A41" s="37" t="s">
        <v>46</v>
      </c>
      <c r="B41" s="37"/>
      <c r="C41" s="37"/>
      <c r="D41" s="37"/>
      <c r="E41" s="38"/>
      <c r="F41" s="37" t="s">
        <v>47</v>
      </c>
      <c r="G41" s="37"/>
      <c r="H41" s="37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</row>
    <row r="42" spans="1:19" s="39" customFormat="1" ht="15" x14ac:dyDescent="0.25">
      <c r="A42" s="40" t="s">
        <v>48</v>
      </c>
      <c r="B42" s="40"/>
      <c r="C42" s="40"/>
      <c r="D42" s="40"/>
      <c r="E42" s="41"/>
      <c r="F42" s="37" t="s">
        <v>49</v>
      </c>
      <c r="G42" s="37"/>
      <c r="H42" s="37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</row>
    <row r="43" spans="1:19" x14ac:dyDescent="0.25">
      <c r="A43" s="42"/>
      <c r="B43" s="3"/>
      <c r="C43" s="43" t="s">
        <v>50</v>
      </c>
      <c r="D43" s="43"/>
      <c r="E43" s="43"/>
      <c r="F43" s="44"/>
      <c r="G43" s="44"/>
    </row>
    <row r="45" spans="1:19" x14ac:dyDescent="0.25">
      <c r="A45" s="45"/>
      <c r="B45" s="45"/>
      <c r="C45" s="45"/>
      <c r="D45" s="45"/>
      <c r="E45" s="45"/>
      <c r="F45" s="45"/>
      <c r="G45" s="45"/>
      <c r="H45" s="45"/>
    </row>
    <row r="46" spans="1:19" x14ac:dyDescent="0.25">
      <c r="A46" s="46"/>
      <c r="B46" s="46"/>
      <c r="C46" s="46"/>
      <c r="D46" s="46"/>
      <c r="E46" s="46"/>
      <c r="F46" s="46"/>
      <c r="G46" s="46"/>
      <c r="H46" s="46"/>
    </row>
  </sheetData>
  <mergeCells count="13">
    <mergeCell ref="C43:E43"/>
    <mergeCell ref="F43:G43"/>
    <mergeCell ref="A45:C45"/>
    <mergeCell ref="D45:H45"/>
    <mergeCell ref="A46:C46"/>
    <mergeCell ref="D46:H46"/>
    <mergeCell ref="A1:H1"/>
    <mergeCell ref="A2:H2"/>
    <mergeCell ref="A3:H3"/>
    <mergeCell ref="A41:D41"/>
    <mergeCell ref="F41:H41"/>
    <mergeCell ref="A42:D42"/>
    <mergeCell ref="F42:H42"/>
  </mergeCells>
  <printOptions horizontalCentered="1"/>
  <pageMargins left="0.70866141732283472" right="0.70866141732283472" top="0.94488188976377963" bottom="0" header="0.31496062992125984" footer="0.31496062992125984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49"/>
  <sheetViews>
    <sheetView showGridLines="0" view="pageBreakPreview" zoomScaleNormal="100" zoomScaleSheetLayoutView="100" workbookViewId="0">
      <selection sqref="A1:C1"/>
    </sheetView>
  </sheetViews>
  <sheetFormatPr baseColWidth="10" defaultRowHeight="15.75" x14ac:dyDescent="0.25"/>
  <cols>
    <col min="1" max="1" width="47.7109375" style="48" customWidth="1"/>
    <col min="2" max="2" width="17.85546875" style="48" customWidth="1"/>
    <col min="3" max="3" width="23.5703125" style="48" customWidth="1"/>
    <col min="4" max="4" width="11.42578125" style="48"/>
    <col min="5" max="5" width="14.85546875" style="48" bestFit="1" customWidth="1"/>
    <col min="6" max="6" width="19.5703125" style="48" bestFit="1" customWidth="1"/>
    <col min="7" max="7" width="11.42578125" style="48"/>
    <col min="8" max="8" width="16" style="48" bestFit="1" customWidth="1"/>
    <col min="9" max="256" width="11.42578125" style="48"/>
    <col min="257" max="257" width="55.42578125" style="48" customWidth="1"/>
    <col min="258" max="258" width="17.85546875" style="48" customWidth="1"/>
    <col min="259" max="259" width="23.5703125" style="48" customWidth="1"/>
    <col min="260" max="512" width="11.42578125" style="48"/>
    <col min="513" max="513" width="55.42578125" style="48" customWidth="1"/>
    <col min="514" max="514" width="17.85546875" style="48" customWidth="1"/>
    <col min="515" max="515" width="23.5703125" style="48" customWidth="1"/>
    <col min="516" max="768" width="11.42578125" style="48"/>
    <col min="769" max="769" width="55.42578125" style="48" customWidth="1"/>
    <col min="770" max="770" width="17.85546875" style="48" customWidth="1"/>
    <col min="771" max="771" width="23.5703125" style="48" customWidth="1"/>
    <col min="772" max="1024" width="11.42578125" style="48"/>
    <col min="1025" max="1025" width="55.42578125" style="48" customWidth="1"/>
    <col min="1026" max="1026" width="17.85546875" style="48" customWidth="1"/>
    <col min="1027" max="1027" width="23.5703125" style="48" customWidth="1"/>
    <col min="1028" max="1280" width="11.42578125" style="48"/>
    <col min="1281" max="1281" width="55.42578125" style="48" customWidth="1"/>
    <col min="1282" max="1282" width="17.85546875" style="48" customWidth="1"/>
    <col min="1283" max="1283" width="23.5703125" style="48" customWidth="1"/>
    <col min="1284" max="1536" width="11.42578125" style="48"/>
    <col min="1537" max="1537" width="55.42578125" style="48" customWidth="1"/>
    <col min="1538" max="1538" width="17.85546875" style="48" customWidth="1"/>
    <col min="1539" max="1539" width="23.5703125" style="48" customWidth="1"/>
    <col min="1540" max="1792" width="11.42578125" style="48"/>
    <col min="1793" max="1793" width="55.42578125" style="48" customWidth="1"/>
    <col min="1794" max="1794" width="17.85546875" style="48" customWidth="1"/>
    <col min="1795" max="1795" width="23.5703125" style="48" customWidth="1"/>
    <col min="1796" max="2048" width="11.42578125" style="48"/>
    <col min="2049" max="2049" width="55.42578125" style="48" customWidth="1"/>
    <col min="2050" max="2050" width="17.85546875" style="48" customWidth="1"/>
    <col min="2051" max="2051" width="23.5703125" style="48" customWidth="1"/>
    <col min="2052" max="2304" width="11.42578125" style="48"/>
    <col min="2305" max="2305" width="55.42578125" style="48" customWidth="1"/>
    <col min="2306" max="2306" width="17.85546875" style="48" customWidth="1"/>
    <col min="2307" max="2307" width="23.5703125" style="48" customWidth="1"/>
    <col min="2308" max="2560" width="11.42578125" style="48"/>
    <col min="2561" max="2561" width="55.42578125" style="48" customWidth="1"/>
    <col min="2562" max="2562" width="17.85546875" style="48" customWidth="1"/>
    <col min="2563" max="2563" width="23.5703125" style="48" customWidth="1"/>
    <col min="2564" max="2816" width="11.42578125" style="48"/>
    <col min="2817" max="2817" width="55.42578125" style="48" customWidth="1"/>
    <col min="2818" max="2818" width="17.85546875" style="48" customWidth="1"/>
    <col min="2819" max="2819" width="23.5703125" style="48" customWidth="1"/>
    <col min="2820" max="3072" width="11.42578125" style="48"/>
    <col min="3073" max="3073" width="55.42578125" style="48" customWidth="1"/>
    <col min="3074" max="3074" width="17.85546875" style="48" customWidth="1"/>
    <col min="3075" max="3075" width="23.5703125" style="48" customWidth="1"/>
    <col min="3076" max="3328" width="11.42578125" style="48"/>
    <col min="3329" max="3329" width="55.42578125" style="48" customWidth="1"/>
    <col min="3330" max="3330" width="17.85546875" style="48" customWidth="1"/>
    <col min="3331" max="3331" width="23.5703125" style="48" customWidth="1"/>
    <col min="3332" max="3584" width="11.42578125" style="48"/>
    <col min="3585" max="3585" width="55.42578125" style="48" customWidth="1"/>
    <col min="3586" max="3586" width="17.85546875" style="48" customWidth="1"/>
    <col min="3587" max="3587" width="23.5703125" style="48" customWidth="1"/>
    <col min="3588" max="3840" width="11.42578125" style="48"/>
    <col min="3841" max="3841" width="55.42578125" style="48" customWidth="1"/>
    <col min="3842" max="3842" width="17.85546875" style="48" customWidth="1"/>
    <col min="3843" max="3843" width="23.5703125" style="48" customWidth="1"/>
    <col min="3844" max="4096" width="11.42578125" style="48"/>
    <col min="4097" max="4097" width="55.42578125" style="48" customWidth="1"/>
    <col min="4098" max="4098" width="17.85546875" style="48" customWidth="1"/>
    <col min="4099" max="4099" width="23.5703125" style="48" customWidth="1"/>
    <col min="4100" max="4352" width="11.42578125" style="48"/>
    <col min="4353" max="4353" width="55.42578125" style="48" customWidth="1"/>
    <col min="4354" max="4354" width="17.85546875" style="48" customWidth="1"/>
    <col min="4355" max="4355" width="23.5703125" style="48" customWidth="1"/>
    <col min="4356" max="4608" width="11.42578125" style="48"/>
    <col min="4609" max="4609" width="55.42578125" style="48" customWidth="1"/>
    <col min="4610" max="4610" width="17.85546875" style="48" customWidth="1"/>
    <col min="4611" max="4611" width="23.5703125" style="48" customWidth="1"/>
    <col min="4612" max="4864" width="11.42578125" style="48"/>
    <col min="4865" max="4865" width="55.42578125" style="48" customWidth="1"/>
    <col min="4866" max="4866" width="17.85546875" style="48" customWidth="1"/>
    <col min="4867" max="4867" width="23.5703125" style="48" customWidth="1"/>
    <col min="4868" max="5120" width="11.42578125" style="48"/>
    <col min="5121" max="5121" width="55.42578125" style="48" customWidth="1"/>
    <col min="5122" max="5122" width="17.85546875" style="48" customWidth="1"/>
    <col min="5123" max="5123" width="23.5703125" style="48" customWidth="1"/>
    <col min="5124" max="5376" width="11.42578125" style="48"/>
    <col min="5377" max="5377" width="55.42578125" style="48" customWidth="1"/>
    <col min="5378" max="5378" width="17.85546875" style="48" customWidth="1"/>
    <col min="5379" max="5379" width="23.5703125" style="48" customWidth="1"/>
    <col min="5380" max="5632" width="11.42578125" style="48"/>
    <col min="5633" max="5633" width="55.42578125" style="48" customWidth="1"/>
    <col min="5634" max="5634" width="17.85546875" style="48" customWidth="1"/>
    <col min="5635" max="5635" width="23.5703125" style="48" customWidth="1"/>
    <col min="5636" max="5888" width="11.42578125" style="48"/>
    <col min="5889" max="5889" width="55.42578125" style="48" customWidth="1"/>
    <col min="5890" max="5890" width="17.85546875" style="48" customWidth="1"/>
    <col min="5891" max="5891" width="23.5703125" style="48" customWidth="1"/>
    <col min="5892" max="6144" width="11.42578125" style="48"/>
    <col min="6145" max="6145" width="55.42578125" style="48" customWidth="1"/>
    <col min="6146" max="6146" width="17.85546875" style="48" customWidth="1"/>
    <col min="6147" max="6147" width="23.5703125" style="48" customWidth="1"/>
    <col min="6148" max="6400" width="11.42578125" style="48"/>
    <col min="6401" max="6401" width="55.42578125" style="48" customWidth="1"/>
    <col min="6402" max="6402" width="17.85546875" style="48" customWidth="1"/>
    <col min="6403" max="6403" width="23.5703125" style="48" customWidth="1"/>
    <col min="6404" max="6656" width="11.42578125" style="48"/>
    <col min="6657" max="6657" width="55.42578125" style="48" customWidth="1"/>
    <col min="6658" max="6658" width="17.85546875" style="48" customWidth="1"/>
    <col min="6659" max="6659" width="23.5703125" style="48" customWidth="1"/>
    <col min="6660" max="6912" width="11.42578125" style="48"/>
    <col min="6913" max="6913" width="55.42578125" style="48" customWidth="1"/>
    <col min="6914" max="6914" width="17.85546875" style="48" customWidth="1"/>
    <col min="6915" max="6915" width="23.5703125" style="48" customWidth="1"/>
    <col min="6916" max="7168" width="11.42578125" style="48"/>
    <col min="7169" max="7169" width="55.42578125" style="48" customWidth="1"/>
    <col min="7170" max="7170" width="17.85546875" style="48" customWidth="1"/>
    <col min="7171" max="7171" width="23.5703125" style="48" customWidth="1"/>
    <col min="7172" max="7424" width="11.42578125" style="48"/>
    <col min="7425" max="7425" width="55.42578125" style="48" customWidth="1"/>
    <col min="7426" max="7426" width="17.85546875" style="48" customWidth="1"/>
    <col min="7427" max="7427" width="23.5703125" style="48" customWidth="1"/>
    <col min="7428" max="7680" width="11.42578125" style="48"/>
    <col min="7681" max="7681" width="55.42578125" style="48" customWidth="1"/>
    <col min="7682" max="7682" width="17.85546875" style="48" customWidth="1"/>
    <col min="7683" max="7683" width="23.5703125" style="48" customWidth="1"/>
    <col min="7684" max="7936" width="11.42578125" style="48"/>
    <col min="7937" max="7937" width="55.42578125" style="48" customWidth="1"/>
    <col min="7938" max="7938" width="17.85546875" style="48" customWidth="1"/>
    <col min="7939" max="7939" width="23.5703125" style="48" customWidth="1"/>
    <col min="7940" max="8192" width="11.42578125" style="48"/>
    <col min="8193" max="8193" width="55.42578125" style="48" customWidth="1"/>
    <col min="8194" max="8194" width="17.85546875" style="48" customWidth="1"/>
    <col min="8195" max="8195" width="23.5703125" style="48" customWidth="1"/>
    <col min="8196" max="8448" width="11.42578125" style="48"/>
    <col min="8449" max="8449" width="55.42578125" style="48" customWidth="1"/>
    <col min="8450" max="8450" width="17.85546875" style="48" customWidth="1"/>
    <col min="8451" max="8451" width="23.5703125" style="48" customWidth="1"/>
    <col min="8452" max="8704" width="11.42578125" style="48"/>
    <col min="8705" max="8705" width="55.42578125" style="48" customWidth="1"/>
    <col min="8706" max="8706" width="17.85546875" style="48" customWidth="1"/>
    <col min="8707" max="8707" width="23.5703125" style="48" customWidth="1"/>
    <col min="8708" max="8960" width="11.42578125" style="48"/>
    <col min="8961" max="8961" width="55.42578125" style="48" customWidth="1"/>
    <col min="8962" max="8962" width="17.85546875" style="48" customWidth="1"/>
    <col min="8963" max="8963" width="23.5703125" style="48" customWidth="1"/>
    <col min="8964" max="9216" width="11.42578125" style="48"/>
    <col min="9217" max="9217" width="55.42578125" style="48" customWidth="1"/>
    <col min="9218" max="9218" width="17.85546875" style="48" customWidth="1"/>
    <col min="9219" max="9219" width="23.5703125" style="48" customWidth="1"/>
    <col min="9220" max="9472" width="11.42578125" style="48"/>
    <col min="9473" max="9473" width="55.42578125" style="48" customWidth="1"/>
    <col min="9474" max="9474" width="17.85546875" style="48" customWidth="1"/>
    <col min="9475" max="9475" width="23.5703125" style="48" customWidth="1"/>
    <col min="9476" max="9728" width="11.42578125" style="48"/>
    <col min="9729" max="9729" width="55.42578125" style="48" customWidth="1"/>
    <col min="9730" max="9730" width="17.85546875" style="48" customWidth="1"/>
    <col min="9731" max="9731" width="23.5703125" style="48" customWidth="1"/>
    <col min="9732" max="9984" width="11.42578125" style="48"/>
    <col min="9985" max="9985" width="55.42578125" style="48" customWidth="1"/>
    <col min="9986" max="9986" width="17.85546875" style="48" customWidth="1"/>
    <col min="9987" max="9987" width="23.5703125" style="48" customWidth="1"/>
    <col min="9988" max="10240" width="11.42578125" style="48"/>
    <col min="10241" max="10241" width="55.42578125" style="48" customWidth="1"/>
    <col min="10242" max="10242" width="17.85546875" style="48" customWidth="1"/>
    <col min="10243" max="10243" width="23.5703125" style="48" customWidth="1"/>
    <col min="10244" max="10496" width="11.42578125" style="48"/>
    <col min="10497" max="10497" width="55.42578125" style="48" customWidth="1"/>
    <col min="10498" max="10498" width="17.85546875" style="48" customWidth="1"/>
    <col min="10499" max="10499" width="23.5703125" style="48" customWidth="1"/>
    <col min="10500" max="10752" width="11.42578125" style="48"/>
    <col min="10753" max="10753" width="55.42578125" style="48" customWidth="1"/>
    <col min="10754" max="10754" width="17.85546875" style="48" customWidth="1"/>
    <col min="10755" max="10755" width="23.5703125" style="48" customWidth="1"/>
    <col min="10756" max="11008" width="11.42578125" style="48"/>
    <col min="11009" max="11009" width="55.42578125" style="48" customWidth="1"/>
    <col min="11010" max="11010" width="17.85546875" style="48" customWidth="1"/>
    <col min="11011" max="11011" width="23.5703125" style="48" customWidth="1"/>
    <col min="11012" max="11264" width="11.42578125" style="48"/>
    <col min="11265" max="11265" width="55.42578125" style="48" customWidth="1"/>
    <col min="11266" max="11266" width="17.85546875" style="48" customWidth="1"/>
    <col min="11267" max="11267" width="23.5703125" style="48" customWidth="1"/>
    <col min="11268" max="11520" width="11.42578125" style="48"/>
    <col min="11521" max="11521" width="55.42578125" style="48" customWidth="1"/>
    <col min="11522" max="11522" width="17.85546875" style="48" customWidth="1"/>
    <col min="11523" max="11523" width="23.5703125" style="48" customWidth="1"/>
    <col min="11524" max="11776" width="11.42578125" style="48"/>
    <col min="11777" max="11777" width="55.42578125" style="48" customWidth="1"/>
    <col min="11778" max="11778" width="17.85546875" style="48" customWidth="1"/>
    <col min="11779" max="11779" width="23.5703125" style="48" customWidth="1"/>
    <col min="11780" max="12032" width="11.42578125" style="48"/>
    <col min="12033" max="12033" width="55.42578125" style="48" customWidth="1"/>
    <col min="12034" max="12034" width="17.85546875" style="48" customWidth="1"/>
    <col min="12035" max="12035" width="23.5703125" style="48" customWidth="1"/>
    <col min="12036" max="12288" width="11.42578125" style="48"/>
    <col min="12289" max="12289" width="55.42578125" style="48" customWidth="1"/>
    <col min="12290" max="12290" width="17.85546875" style="48" customWidth="1"/>
    <col min="12291" max="12291" width="23.5703125" style="48" customWidth="1"/>
    <col min="12292" max="12544" width="11.42578125" style="48"/>
    <col min="12545" max="12545" width="55.42578125" style="48" customWidth="1"/>
    <col min="12546" max="12546" width="17.85546875" style="48" customWidth="1"/>
    <col min="12547" max="12547" width="23.5703125" style="48" customWidth="1"/>
    <col min="12548" max="12800" width="11.42578125" style="48"/>
    <col min="12801" max="12801" width="55.42578125" style="48" customWidth="1"/>
    <col min="12802" max="12802" width="17.85546875" style="48" customWidth="1"/>
    <col min="12803" max="12803" width="23.5703125" style="48" customWidth="1"/>
    <col min="12804" max="13056" width="11.42578125" style="48"/>
    <col min="13057" max="13057" width="55.42578125" style="48" customWidth="1"/>
    <col min="13058" max="13058" width="17.85546875" style="48" customWidth="1"/>
    <col min="13059" max="13059" width="23.5703125" style="48" customWidth="1"/>
    <col min="13060" max="13312" width="11.42578125" style="48"/>
    <col min="13313" max="13313" width="55.42578125" style="48" customWidth="1"/>
    <col min="13314" max="13314" width="17.85546875" style="48" customWidth="1"/>
    <col min="13315" max="13315" width="23.5703125" style="48" customWidth="1"/>
    <col min="13316" max="13568" width="11.42578125" style="48"/>
    <col min="13569" max="13569" width="55.42578125" style="48" customWidth="1"/>
    <col min="13570" max="13570" width="17.85546875" style="48" customWidth="1"/>
    <col min="13571" max="13571" width="23.5703125" style="48" customWidth="1"/>
    <col min="13572" max="13824" width="11.42578125" style="48"/>
    <col min="13825" max="13825" width="55.42578125" style="48" customWidth="1"/>
    <col min="13826" max="13826" width="17.85546875" style="48" customWidth="1"/>
    <col min="13827" max="13827" width="23.5703125" style="48" customWidth="1"/>
    <col min="13828" max="14080" width="11.42578125" style="48"/>
    <col min="14081" max="14081" width="55.42578125" style="48" customWidth="1"/>
    <col min="14082" max="14082" width="17.85546875" style="48" customWidth="1"/>
    <col min="14083" max="14083" width="23.5703125" style="48" customWidth="1"/>
    <col min="14084" max="14336" width="11.42578125" style="48"/>
    <col min="14337" max="14337" width="55.42578125" style="48" customWidth="1"/>
    <col min="14338" max="14338" width="17.85546875" style="48" customWidth="1"/>
    <col min="14339" max="14339" width="23.5703125" style="48" customWidth="1"/>
    <col min="14340" max="14592" width="11.42578125" style="48"/>
    <col min="14593" max="14593" width="55.42578125" style="48" customWidth="1"/>
    <col min="14594" max="14594" width="17.85546875" style="48" customWidth="1"/>
    <col min="14595" max="14595" width="23.5703125" style="48" customWidth="1"/>
    <col min="14596" max="14848" width="11.42578125" style="48"/>
    <col min="14849" max="14849" width="55.42578125" style="48" customWidth="1"/>
    <col min="14850" max="14850" width="17.85546875" style="48" customWidth="1"/>
    <col min="14851" max="14851" width="23.5703125" style="48" customWidth="1"/>
    <col min="14852" max="15104" width="11.42578125" style="48"/>
    <col min="15105" max="15105" width="55.42578125" style="48" customWidth="1"/>
    <col min="15106" max="15106" width="17.85546875" style="48" customWidth="1"/>
    <col min="15107" max="15107" width="23.5703125" style="48" customWidth="1"/>
    <col min="15108" max="15360" width="11.42578125" style="48"/>
    <col min="15361" max="15361" width="55.42578125" style="48" customWidth="1"/>
    <col min="15362" max="15362" width="17.85546875" style="48" customWidth="1"/>
    <col min="15363" max="15363" width="23.5703125" style="48" customWidth="1"/>
    <col min="15364" max="15616" width="11.42578125" style="48"/>
    <col min="15617" max="15617" width="55.42578125" style="48" customWidth="1"/>
    <col min="15618" max="15618" width="17.85546875" style="48" customWidth="1"/>
    <col min="15619" max="15619" width="23.5703125" style="48" customWidth="1"/>
    <col min="15620" max="15872" width="11.42578125" style="48"/>
    <col min="15873" max="15873" width="55.42578125" style="48" customWidth="1"/>
    <col min="15874" max="15874" width="17.85546875" style="48" customWidth="1"/>
    <col min="15875" max="15875" width="23.5703125" style="48" customWidth="1"/>
    <col min="15876" max="16128" width="11.42578125" style="48"/>
    <col min="16129" max="16129" width="55.42578125" style="48" customWidth="1"/>
    <col min="16130" max="16130" width="17.85546875" style="48" customWidth="1"/>
    <col min="16131" max="16131" width="23.5703125" style="48" customWidth="1"/>
    <col min="16132" max="16384" width="11.42578125" style="48"/>
  </cols>
  <sheetData>
    <row r="1" spans="1:8" x14ac:dyDescent="0.25">
      <c r="A1" s="47" t="s">
        <v>0</v>
      </c>
      <c r="B1" s="47"/>
      <c r="C1" s="47"/>
    </row>
    <row r="2" spans="1:8" x14ac:dyDescent="0.25">
      <c r="A2" s="47" t="s">
        <v>51</v>
      </c>
      <c r="B2" s="47"/>
      <c r="C2" s="47"/>
    </row>
    <row r="3" spans="1:8" x14ac:dyDescent="0.25">
      <c r="A3" s="47" t="str">
        <f>+"DEL 1 DE ENERO AL"&amp;" "&amp;VLOOKUP('ene 2022'!$K$1,'ene 2022'!$K$3:$N$14,3,FALSE)&amp;" "&amp;"DE"&amp;" "&amp;VLOOKUP('ene 2022'!$K$1,'ene 2022'!$K$3:$N$14,2,FALSE)&amp;" "&amp;"DE"&amp;" "&amp;VLOOKUP('ene 2022'!$K$1,'ene 2022'!$K$3:$N$14,4,FALSE)</f>
        <v>DEL 1 DE ENERO AL 31 DE ENERO DE 2022</v>
      </c>
      <c r="B3" s="47"/>
      <c r="C3" s="47"/>
    </row>
    <row r="4" spans="1:8" x14ac:dyDescent="0.25">
      <c r="A4" s="49" t="s">
        <v>2</v>
      </c>
      <c r="B4" s="49"/>
      <c r="C4" s="49"/>
      <c r="D4" s="50"/>
    </row>
    <row r="5" spans="1:8" x14ac:dyDescent="0.25">
      <c r="A5" s="51"/>
      <c r="B5" s="51"/>
      <c r="C5" s="51"/>
    </row>
    <row r="6" spans="1:8" x14ac:dyDescent="0.25">
      <c r="A6" s="52"/>
      <c r="B6" s="53"/>
      <c r="C6" s="53"/>
    </row>
    <row r="7" spans="1:8" x14ac:dyDescent="0.25">
      <c r="A7" s="52"/>
      <c r="B7" s="53"/>
      <c r="C7" s="53"/>
    </row>
    <row r="8" spans="1:8" ht="18" x14ac:dyDescent="0.4">
      <c r="A8" s="54" t="s">
        <v>52</v>
      </c>
      <c r="B8" s="53"/>
      <c r="C8" s="55">
        <f>+B10+B11</f>
        <v>31500</v>
      </c>
    </row>
    <row r="9" spans="1:8" x14ac:dyDescent="0.25">
      <c r="A9" s="52"/>
      <c r="B9" s="53"/>
      <c r="C9" s="56"/>
    </row>
    <row r="10" spans="1:8" x14ac:dyDescent="0.25">
      <c r="A10" s="48" t="s">
        <v>53</v>
      </c>
      <c r="B10" s="57">
        <v>0</v>
      </c>
      <c r="C10" s="56"/>
    </row>
    <row r="11" spans="1:8" x14ac:dyDescent="0.25">
      <c r="A11" s="48" t="s">
        <v>54</v>
      </c>
      <c r="B11" s="58">
        <v>31500</v>
      </c>
      <c r="C11" s="56"/>
      <c r="F11" s="59"/>
      <c r="H11" s="60"/>
    </row>
    <row r="12" spans="1:8" x14ac:dyDescent="0.25">
      <c r="A12" s="52"/>
      <c r="B12" s="53"/>
      <c r="C12" s="56"/>
      <c r="F12" s="59"/>
      <c r="H12" s="60"/>
    </row>
    <row r="13" spans="1:8" ht="18" x14ac:dyDescent="0.4">
      <c r="A13" s="52" t="s">
        <v>55</v>
      </c>
      <c r="B13" s="53"/>
      <c r="C13" s="55">
        <f>+B14</f>
        <v>0</v>
      </c>
      <c r="E13" s="61"/>
      <c r="H13" s="62"/>
    </row>
    <row r="14" spans="1:8" x14ac:dyDescent="0.25">
      <c r="A14" s="48" t="s">
        <v>55</v>
      </c>
      <c r="B14" s="63">
        <v>0</v>
      </c>
      <c r="C14" s="56"/>
      <c r="E14" s="61"/>
      <c r="H14" s="62"/>
    </row>
    <row r="15" spans="1:8" x14ac:dyDescent="0.25">
      <c r="A15" s="52"/>
      <c r="B15" s="53"/>
      <c r="C15" s="56"/>
    </row>
    <row r="16" spans="1:8" x14ac:dyDescent="0.25">
      <c r="A16" s="52" t="s">
        <v>56</v>
      </c>
      <c r="B16" s="53"/>
      <c r="C16" s="64"/>
    </row>
    <row r="17" spans="1:5" x14ac:dyDescent="0.25">
      <c r="A17" s="52"/>
      <c r="B17" s="53"/>
      <c r="C17" s="64"/>
    </row>
    <row r="18" spans="1:5" ht="18" x14ac:dyDescent="0.4">
      <c r="A18" s="52" t="s">
        <v>57</v>
      </c>
      <c r="B18" s="53"/>
      <c r="C18" s="65">
        <f>+C8-C13</f>
        <v>31500</v>
      </c>
    </row>
    <row r="19" spans="1:5" x14ac:dyDescent="0.25">
      <c r="A19" s="52"/>
      <c r="B19" s="53"/>
      <c r="C19" s="64"/>
    </row>
    <row r="20" spans="1:5" ht="18" x14ac:dyDescent="0.4">
      <c r="A20" s="54" t="s">
        <v>58</v>
      </c>
      <c r="B20" s="53"/>
      <c r="C20" s="55">
        <f>SUM(B21:B23)</f>
        <v>0</v>
      </c>
    </row>
    <row r="21" spans="1:5" x14ac:dyDescent="0.25">
      <c r="A21" s="48" t="s">
        <v>59</v>
      </c>
      <c r="B21" s="66">
        <v>0</v>
      </c>
      <c r="C21" s="56"/>
    </row>
    <row r="22" spans="1:5" x14ac:dyDescent="0.25">
      <c r="A22" s="48" t="s">
        <v>60</v>
      </c>
      <c r="B22" s="66">
        <v>0</v>
      </c>
      <c r="C22" s="56"/>
    </row>
    <row r="23" spans="1:5" x14ac:dyDescent="0.25">
      <c r="A23" s="48" t="s">
        <v>61</v>
      </c>
      <c r="B23" s="67">
        <v>0</v>
      </c>
      <c r="C23" s="68"/>
    </row>
    <row r="24" spans="1:5" x14ac:dyDescent="0.25">
      <c r="A24" s="52"/>
      <c r="B24" s="69"/>
      <c r="C24" s="70"/>
    </row>
    <row r="25" spans="1:5" ht="12.75" customHeight="1" thickBot="1" x14ac:dyDescent="0.3">
      <c r="A25" s="52" t="s">
        <v>62</v>
      </c>
      <c r="B25" s="53"/>
      <c r="C25" s="71">
        <f>+C18-C20</f>
        <v>31500</v>
      </c>
    </row>
    <row r="26" spans="1:5" ht="12.75" customHeight="1" thickTop="1" x14ac:dyDescent="0.25">
      <c r="A26" s="52"/>
      <c r="B26" s="53"/>
      <c r="C26" s="72"/>
    </row>
    <row r="27" spans="1:5" ht="12.75" customHeight="1" x14ac:dyDescent="0.25">
      <c r="A27" s="52" t="s">
        <v>34</v>
      </c>
      <c r="B27" s="53"/>
      <c r="C27" s="73">
        <f>ROUND((-C25*0.1),2)*0</f>
        <v>0</v>
      </c>
      <c r="D27" s="74"/>
      <c r="E27" s="75"/>
    </row>
    <row r="28" spans="1:5" ht="12.75" customHeight="1" x14ac:dyDescent="0.25">
      <c r="A28" s="52"/>
      <c r="B28" s="53"/>
      <c r="C28" s="72"/>
    </row>
    <row r="29" spans="1:5" ht="15" customHeight="1" thickBot="1" x14ac:dyDescent="0.3">
      <c r="A29" s="54" t="s">
        <v>63</v>
      </c>
      <c r="B29" s="53"/>
      <c r="C29" s="76">
        <f>SUM(C25:C27)</f>
        <v>31500</v>
      </c>
    </row>
    <row r="30" spans="1:5" ht="16.5" thickTop="1" x14ac:dyDescent="0.25">
      <c r="A30" s="52"/>
      <c r="B30" s="52"/>
      <c r="C30" s="52"/>
    </row>
    <row r="31" spans="1:5" x14ac:dyDescent="0.25">
      <c r="A31" s="52"/>
      <c r="B31" s="52"/>
      <c r="C31" s="77"/>
    </row>
    <row r="32" spans="1:5" hidden="1" x14ac:dyDescent="0.25"/>
    <row r="33" spans="1:3" hidden="1" x14ac:dyDescent="0.25"/>
    <row r="34" spans="1:3" hidden="1" x14ac:dyDescent="0.25"/>
    <row r="35" spans="1:3" hidden="1" x14ac:dyDescent="0.25"/>
    <row r="36" spans="1:3" x14ac:dyDescent="0.25">
      <c r="A36"/>
    </row>
    <row r="44" spans="1:3" x14ac:dyDescent="0.25">
      <c r="A44" s="52"/>
      <c r="B44" s="52"/>
      <c r="C44" s="52"/>
    </row>
    <row r="45" spans="1:3" s="79" customFormat="1" ht="12" x14ac:dyDescent="0.2">
      <c r="A45" s="78" t="s">
        <v>64</v>
      </c>
      <c r="B45" s="78"/>
      <c r="C45" s="78"/>
    </row>
    <row r="46" spans="1:3" s="79" customFormat="1" ht="12" x14ac:dyDescent="0.2">
      <c r="A46" s="78" t="s">
        <v>65</v>
      </c>
      <c r="B46" s="78"/>
      <c r="C46" s="78"/>
    </row>
    <row r="47" spans="1:3" s="79" customFormat="1" ht="12" x14ac:dyDescent="0.2">
      <c r="A47" s="78"/>
      <c r="B47" s="78"/>
      <c r="C47" s="78"/>
    </row>
    <row r="48" spans="1:3" x14ac:dyDescent="0.25">
      <c r="A48" s="52"/>
      <c r="B48" s="52"/>
      <c r="C48" s="52"/>
    </row>
    <row r="49" spans="1:3" x14ac:dyDescent="0.25">
      <c r="A49" s="52"/>
      <c r="B49" s="52"/>
      <c r="C49" s="52"/>
    </row>
  </sheetData>
  <mergeCells count="7">
    <mergeCell ref="A47:C47"/>
    <mergeCell ref="A1:C1"/>
    <mergeCell ref="A2:C2"/>
    <mergeCell ref="A3:C3"/>
    <mergeCell ref="A4:C4"/>
    <mergeCell ref="A45:C45"/>
    <mergeCell ref="A46:C46"/>
  </mergeCells>
  <printOptions horizontalCentered="1"/>
  <pageMargins left="0.51181102362204722" right="0.51181102362204722" top="0.74803149606299213" bottom="0.35433070866141736" header="0.31496062992125984" footer="0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 2022</vt:lpstr>
      <vt:lpstr>ER ene 2022</vt:lpstr>
      <vt:lpstr>'ene 2022'!Área_de_impresión</vt:lpstr>
      <vt:lpstr>'ER ene 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Elizabeth Castellanos Menjivar</dc:creator>
  <cp:lastModifiedBy>Evelyn Elizabeth Castellanos Menjivar</cp:lastModifiedBy>
  <cp:lastPrinted>2022-02-24T00:08:00Z</cp:lastPrinted>
  <dcterms:created xsi:type="dcterms:W3CDTF">2022-02-24T00:06:09Z</dcterms:created>
  <dcterms:modified xsi:type="dcterms:W3CDTF">2022-02-24T00:08:03Z</dcterms:modified>
</cp:coreProperties>
</file>