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suales\FY2022\1. Enero 2022\Punto de Acta JD_enero 2022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BG!$A$1:$C$64</definedName>
    <definedName name="_xlnm.Print_Area" localSheetId="1">ER!$A$1:$E$58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0" l="1"/>
  <c r="D23" i="20" l="1"/>
  <c r="D15" i="20"/>
  <c r="C48" i="19"/>
  <c r="C39" i="19"/>
  <c r="C33" i="19"/>
  <c r="C17" i="19"/>
  <c r="C12" i="19"/>
  <c r="C43" i="19" l="1"/>
  <c r="C50" i="19" s="1"/>
  <c r="D27" i="20"/>
  <c r="D35" i="20" s="1"/>
  <c r="D39" i="20" s="1"/>
  <c r="D44" i="20" s="1"/>
  <c r="C22" i="19"/>
  <c r="C52" i="19" l="1"/>
</calcChain>
</file>

<file path=xl/sharedStrings.xml><?xml version="1.0" encoding="utf-8"?>
<sst xmlns="http://schemas.openxmlformats.org/spreadsheetml/2006/main" count="70" uniqueCount="66">
  <si>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</si>
  <si>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</si>
  <si>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</si>
  <si>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</si>
  <si>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</si>
  <si>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</si>
  <si>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</si>
  <si>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</si>
  <si>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</si>
  <si>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</si>
  <si>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</si>
  <si>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</si>
  <si>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</si>
  <si>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</si>
  <si>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Otros Préstamos-Titularización</t>
  </si>
  <si>
    <t>Reportos y otras obligaciones bursátiles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</si>
  <si>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</si>
  <si>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</si>
  <si>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</si>
  <si>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</si>
  <si>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</si>
  <si>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</si>
  <si>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</si>
  <si>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</si>
  <si>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</si>
  <si>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</si>
  <si>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</si>
  <si>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</si>
  <si>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</si>
  <si>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</si>
  <si>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</si>
  <si>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</si>
  <si>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</si>
  <si>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</si>
  <si>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</si>
  <si>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</si>
  <si>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</si>
  <si>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</si>
  <si>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</si>
  <si>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</si>
  <si>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</si>
  <si>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</si>
  <si>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</si>
  <si>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</si>
  <si>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</si>
  <si>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</si>
  <si>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Contribución especial por ley</t>
  </si>
  <si>
    <t>Préstamos de otros organismos internacionales</t>
  </si>
  <si>
    <t>Utilidad de operación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</si>
  <si>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</si>
  <si>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</si>
  <si>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</si>
  <si>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</si>
  <si>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</si>
  <si>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</si>
  <si>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</si>
  <si>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</si>
  <si>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</si>
  <si>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</si>
  <si>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</si>
  <si>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Al 31 de enero de 2022</t>
  </si>
  <si>
    <t>Del 01 al 31 de Enero de 2022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</si>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</sst>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7" fontId="0" fillId="0" borderId="0" xfId="10" applyNumberFormat="1" applyFont="1"/>
    <xf numFmtId="167" fontId="0" fillId="0" borderId="1" xfId="10" applyNumberFormat="1" applyFont="1" applyBorder="1"/>
    <xf numFmtId="167" fontId="3" fillId="0" borderId="0" xfId="10" applyNumberFormat="1" applyFont="1"/>
    <xf numFmtId="167" fontId="3" fillId="0" borderId="3" xfId="10" applyNumberFormat="1" applyFont="1" applyBorder="1"/>
    <xf numFmtId="14" fontId="3" fillId="0" borderId="1" xfId="0" applyNumberFormat="1" applyFont="1" applyBorder="1" applyAlignment="1">
      <alignment horizontal="center"/>
    </xf>
    <xf numFmtId="167" fontId="1" fillId="0" borderId="1" xfId="10" applyNumberFormat="1" applyFont="1" applyBorder="1"/>
    <xf numFmtId="167" fontId="3" fillId="0" borderId="0" xfId="10" applyNumberFormat="1" applyFont="1" applyBorder="1"/>
    <xf numFmtId="0" fontId="7" fillId="0" borderId="0" xfId="0" applyFont="1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5" fontId="0" fillId="2" borderId="0" xfId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61"/>
  <sheetViews>
    <sheetView topLeftCell="A47" zoomScaleNormal="100" workbookViewId="0">
      <selection activeCell="D63" sqref="D63"/>
    </sheetView>
  </sheetViews>
  <sheetFormatPr baseColWidth="10" defaultRowHeight="15" x14ac:dyDescent="0.25"/>
  <cols>
    <col min="1" max="1" width="67.85546875" style="12" customWidth="1"/>
    <col min="2" max="2" width="2.140625" style="12" customWidth="1"/>
    <col min="3" max="3" width="18.42578125" style="13" customWidth="1"/>
    <col min="4" max="16384" width="11.42578125" style="12"/>
  </cols>
  <sheetData>
    <row r="1" spans="1:3" x14ac:dyDescent="0.25">
      <c r="A1" s="34" t="s">
        <v>1</v>
      </c>
      <c r="B1" s="34"/>
      <c r="C1" s="34"/>
    </row>
    <row r="2" spans="1:3" x14ac:dyDescent="0.25">
      <c r="A2" s="34" t="s">
        <v>2</v>
      </c>
      <c r="B2" s="34"/>
      <c r="C2" s="34"/>
    </row>
    <row r="3" spans="1:3" x14ac:dyDescent="0.25">
      <c r="A3" s="34" t="s">
        <v>60</v>
      </c>
      <c r="B3" s="34"/>
      <c r="C3" s="34"/>
    </row>
    <row r="4" spans="1:3" x14ac:dyDescent="0.25">
      <c r="A4" s="35" t="s">
        <v>3</v>
      </c>
      <c r="B4" s="35"/>
      <c r="C4" s="35"/>
    </row>
    <row r="5" spans="1:3" ht="7.5" customHeight="1" x14ac:dyDescent="0.25"/>
    <row r="6" spans="1:3" x14ac:dyDescent="0.25">
      <c r="A6" s="14" t="s">
        <v>0</v>
      </c>
      <c r="B6" s="15"/>
    </row>
    <row r="7" spans="1:3" x14ac:dyDescent="0.25">
      <c r="A7" s="16" t="s">
        <v>58</v>
      </c>
      <c r="C7" s="17">
        <v>44592</v>
      </c>
    </row>
    <row r="8" spans="1:3" x14ac:dyDescent="0.25">
      <c r="A8" s="12" t="s">
        <v>4</v>
      </c>
      <c r="B8" s="18"/>
      <c r="C8" s="19">
        <v>266377.09999999998</v>
      </c>
    </row>
    <row r="9" spans="1:3" hidden="1" x14ac:dyDescent="0.25">
      <c r="A9" s="12" t="s">
        <v>5</v>
      </c>
      <c r="B9" s="18"/>
      <c r="C9" s="19">
        <v>0</v>
      </c>
    </row>
    <row r="10" spans="1:3" x14ac:dyDescent="0.25">
      <c r="A10" s="12" t="s">
        <v>6</v>
      </c>
      <c r="B10" s="18"/>
      <c r="C10" s="19">
        <v>184709.1</v>
      </c>
    </row>
    <row r="11" spans="1:3" x14ac:dyDescent="0.25">
      <c r="A11" s="12" t="s">
        <v>53</v>
      </c>
      <c r="B11" s="18"/>
      <c r="C11" s="20">
        <v>825279.2</v>
      </c>
    </row>
    <row r="12" spans="1:3" x14ac:dyDescent="0.25">
      <c r="B12" s="18"/>
      <c r="C12" s="21">
        <f>SUM(C8:C11)</f>
        <v>1276365.3999999999</v>
      </c>
    </row>
    <row r="13" spans="1:3" ht="6.75" customHeight="1" x14ac:dyDescent="0.25"/>
    <row r="14" spans="1:3" x14ac:dyDescent="0.25">
      <c r="A14" s="16" t="s">
        <v>59</v>
      </c>
    </row>
    <row r="15" spans="1:3" x14ac:dyDescent="0.25">
      <c r="A15" s="12" t="s">
        <v>54</v>
      </c>
      <c r="C15" s="19">
        <v>7496.8</v>
      </c>
    </row>
    <row r="16" spans="1:3" x14ac:dyDescent="0.25">
      <c r="A16" s="12" t="s">
        <v>7</v>
      </c>
      <c r="B16" s="22"/>
      <c r="C16" s="20">
        <v>31337.3</v>
      </c>
    </row>
    <row r="17" spans="1:3" x14ac:dyDescent="0.25">
      <c r="B17" s="22"/>
      <c r="C17" s="21">
        <f>+C15+C16</f>
        <v>38834.1</v>
      </c>
    </row>
    <row r="18" spans="1:3" ht="8.25" customHeight="1" x14ac:dyDescent="0.25"/>
    <row r="19" spans="1:3" x14ac:dyDescent="0.25">
      <c r="A19" s="16" t="s">
        <v>8</v>
      </c>
    </row>
    <row r="20" spans="1:3" x14ac:dyDescent="0.25">
      <c r="A20" s="12" t="s">
        <v>55</v>
      </c>
      <c r="B20" s="18"/>
      <c r="C20" s="19">
        <v>16205.4</v>
      </c>
    </row>
    <row r="22" spans="1:3" ht="15.75" thickBot="1" x14ac:dyDescent="0.3">
      <c r="A22" s="16" t="s">
        <v>9</v>
      </c>
      <c r="B22" s="23"/>
      <c r="C22" s="24">
        <f>+C12+C17+C20</f>
        <v>1331404.8999999999</v>
      </c>
    </row>
    <row r="23" spans="1:3" ht="10.5" customHeight="1" thickTop="1" x14ac:dyDescent="0.25"/>
    <row r="24" spans="1:3" x14ac:dyDescent="0.25">
      <c r="A24" s="14" t="s">
        <v>10</v>
      </c>
    </row>
    <row r="25" spans="1:3" x14ac:dyDescent="0.25">
      <c r="A25" s="16" t="s">
        <v>11</v>
      </c>
    </row>
    <row r="26" spans="1:3" x14ac:dyDescent="0.25">
      <c r="A26" s="12" t="s">
        <v>12</v>
      </c>
      <c r="B26" s="18"/>
      <c r="C26" s="19">
        <v>991302.7</v>
      </c>
    </row>
    <row r="27" spans="1:3" x14ac:dyDescent="0.25">
      <c r="A27" s="12" t="s">
        <v>13</v>
      </c>
      <c r="B27" s="25"/>
      <c r="C27" s="19">
        <v>4429.5</v>
      </c>
    </row>
    <row r="28" spans="1:3" x14ac:dyDescent="0.25">
      <c r="A28" s="12" t="s">
        <v>56</v>
      </c>
      <c r="B28" s="18"/>
      <c r="C28" s="19">
        <v>111557.3</v>
      </c>
    </row>
    <row r="29" spans="1:3" x14ac:dyDescent="0.25">
      <c r="A29" s="12" t="s">
        <v>47</v>
      </c>
      <c r="B29" s="25"/>
      <c r="C29" s="19">
        <v>40785.9</v>
      </c>
    </row>
    <row r="30" spans="1:3" x14ac:dyDescent="0.25">
      <c r="A30" s="12" t="s">
        <v>14</v>
      </c>
      <c r="B30" s="18"/>
      <c r="C30" s="19">
        <v>2045.3</v>
      </c>
    </row>
    <row r="31" spans="1:3" hidden="1" x14ac:dyDescent="0.25">
      <c r="A31" s="12" t="s">
        <v>15</v>
      </c>
      <c r="B31" s="26"/>
      <c r="C31" s="19">
        <v>0</v>
      </c>
    </row>
    <row r="32" spans="1:3" ht="17.25" x14ac:dyDescent="0.4">
      <c r="A32" s="12" t="s">
        <v>16</v>
      </c>
      <c r="B32" s="27"/>
      <c r="C32" s="20">
        <v>9133.4</v>
      </c>
    </row>
    <row r="33" spans="1:3" x14ac:dyDescent="0.25">
      <c r="B33" s="21"/>
      <c r="C33" s="21">
        <f>SUM(C26:C32)</f>
        <v>1159254.0999999999</v>
      </c>
    </row>
    <row r="34" spans="1:3" ht="9.75" customHeight="1" x14ac:dyDescent="0.25"/>
    <row r="35" spans="1:3" x14ac:dyDescent="0.25">
      <c r="A35" s="16" t="s">
        <v>17</v>
      </c>
    </row>
    <row r="36" spans="1:3" x14ac:dyDescent="0.25">
      <c r="A36" s="12" t="s">
        <v>18</v>
      </c>
      <c r="B36" s="28"/>
      <c r="C36" s="19">
        <v>13053.9</v>
      </c>
    </row>
    <row r="37" spans="1:3" x14ac:dyDescent="0.25">
      <c r="A37" s="12" t="s">
        <v>19</v>
      </c>
      <c r="B37" s="18"/>
      <c r="C37" s="19">
        <v>4076.4</v>
      </c>
    </row>
    <row r="38" spans="1:3" ht="17.25" x14ac:dyDescent="0.4">
      <c r="A38" s="12" t="s">
        <v>16</v>
      </c>
      <c r="B38" s="27"/>
      <c r="C38" s="20">
        <v>3203.5</v>
      </c>
    </row>
    <row r="39" spans="1:3" x14ac:dyDescent="0.25">
      <c r="B39" s="29"/>
      <c r="C39" s="22">
        <f>SUM(C36:C38)</f>
        <v>20333.8</v>
      </c>
    </row>
    <row r="40" spans="1:3" ht="10.5" customHeight="1" x14ac:dyDescent="0.25">
      <c r="A40" s="16"/>
    </row>
    <row r="41" spans="1:3" ht="17.25" x14ac:dyDescent="0.4">
      <c r="A41" s="16" t="s">
        <v>20</v>
      </c>
      <c r="B41" s="30"/>
      <c r="C41" s="20">
        <v>30616.5</v>
      </c>
    </row>
    <row r="43" spans="1:3" x14ac:dyDescent="0.25">
      <c r="A43" s="16" t="s">
        <v>21</v>
      </c>
      <c r="B43" s="29"/>
      <c r="C43" s="22">
        <f>+C33+C39+C41</f>
        <v>1210204.3999999999</v>
      </c>
    </row>
    <row r="44" spans="1:3" ht="6.75" customHeight="1" x14ac:dyDescent="0.25"/>
    <row r="45" spans="1:3" x14ac:dyDescent="0.25">
      <c r="A45" s="16" t="s">
        <v>22</v>
      </c>
    </row>
    <row r="46" spans="1:3" x14ac:dyDescent="0.25">
      <c r="A46" s="12" t="s">
        <v>23</v>
      </c>
      <c r="C46" s="19">
        <v>70788.899999999994</v>
      </c>
    </row>
    <row r="47" spans="1:3" x14ac:dyDescent="0.25">
      <c r="A47" s="12" t="s">
        <v>24</v>
      </c>
      <c r="C47" s="20">
        <v>50411.6</v>
      </c>
    </row>
    <row r="48" spans="1:3" x14ac:dyDescent="0.25">
      <c r="C48" s="22">
        <f>+C46+C47</f>
        <v>121200.5</v>
      </c>
    </row>
    <row r="49" spans="1:3" ht="9.75" customHeight="1" x14ac:dyDescent="0.25"/>
    <row r="50" spans="1:3" ht="15.75" thickBot="1" x14ac:dyDescent="0.3">
      <c r="A50" s="16" t="s">
        <v>25</v>
      </c>
      <c r="C50" s="31">
        <f>+C43+C48</f>
        <v>1331404.8999999999</v>
      </c>
    </row>
    <row r="51" spans="1:3" ht="15.75" thickTop="1" x14ac:dyDescent="0.25"/>
    <row r="52" spans="1:3" hidden="1" x14ac:dyDescent="0.25">
      <c r="C52" s="32">
        <f>+C22-C50</f>
        <v>0</v>
      </c>
    </row>
    <row r="53" spans="1:3" x14ac:dyDescent="0.25">
      <c r="C53" s="32"/>
    </row>
    <row r="54" spans="1:3" x14ac:dyDescent="0.25">
      <c r="C54" s="32"/>
    </row>
    <row r="55" spans="1:3" x14ac:dyDescent="0.25">
      <c r="C55" s="32"/>
    </row>
    <row r="56" spans="1:3" x14ac:dyDescent="0.25">
      <c r="C56" s="32"/>
    </row>
    <row r="57" spans="1:3" x14ac:dyDescent="0.25">
      <c r="C57" s="32"/>
    </row>
    <row r="58" spans="1:3" x14ac:dyDescent="0.25">
      <c r="C58" s="32"/>
    </row>
    <row r="60" spans="1:3" x14ac:dyDescent="0.25">
      <c r="A60" s="33" t="s">
        <v>62</v>
      </c>
      <c r="B60" s="33"/>
      <c r="C60" s="33"/>
    </row>
    <row r="61" spans="1:3" x14ac:dyDescent="0.25">
      <c r="A61" s="33" t="s">
        <v>63</v>
      </c>
      <c r="B61" s="33"/>
      <c r="C61" s="33"/>
    </row>
  </sheetData>
  <mergeCells count="6">
    <mergeCell ref="A61:C61"/>
    <mergeCell ref="A1:C1"/>
    <mergeCell ref="A2:C2"/>
    <mergeCell ref="A3:C3"/>
    <mergeCell ref="A4:C4"/>
    <mergeCell ref="A60:C60"/>
  </mergeCells>
  <printOptions horizontalCentered="1"/>
  <pageMargins left="7.874015748031496E-2" right="0.23622047244094491" top="0.74803149606299213" bottom="0.19685039370078741" header="0.31496062992125984" footer="0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57"/>
  <sheetViews>
    <sheetView tabSelected="1" topLeftCell="B1" zoomScaleNormal="100" workbookViewId="0">
      <selection activeCell="D62" sqref="D62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37" t="s">
        <v>1</v>
      </c>
      <c r="C1" s="37"/>
      <c r="D1" s="37"/>
    </row>
    <row r="2" spans="2:4" x14ac:dyDescent="0.25">
      <c r="B2" s="37" t="s">
        <v>26</v>
      </c>
      <c r="C2" s="37"/>
      <c r="D2" s="37"/>
    </row>
    <row r="3" spans="2:4" x14ac:dyDescent="0.25">
      <c r="B3" s="37" t="s">
        <v>61</v>
      </c>
      <c r="C3" s="37"/>
      <c r="D3" s="37"/>
    </row>
    <row r="4" spans="2:4" x14ac:dyDescent="0.25">
      <c r="B4" s="38" t="s">
        <v>3</v>
      </c>
      <c r="C4" s="38"/>
      <c r="D4" s="38"/>
    </row>
    <row r="5" spans="2:4" x14ac:dyDescent="0.25">
      <c r="B5" s="2"/>
    </row>
    <row r="6" spans="2:4" x14ac:dyDescent="0.25">
      <c r="B6" s="3" t="s">
        <v>27</v>
      </c>
      <c r="D6" s="8">
        <v>44592</v>
      </c>
    </row>
    <row r="7" spans="2:4" x14ac:dyDescent="0.25">
      <c r="B7" s="1" t="s">
        <v>28</v>
      </c>
      <c r="D7" s="4">
        <v>7045</v>
      </c>
    </row>
    <row r="8" spans="2:4" x14ac:dyDescent="0.25">
      <c r="B8" s="1" t="s">
        <v>29</v>
      </c>
      <c r="D8" s="4">
        <v>1366.9</v>
      </c>
    </row>
    <row r="9" spans="2:4" x14ac:dyDescent="0.25">
      <c r="B9" s="1" t="s">
        <v>30</v>
      </c>
      <c r="D9" s="4">
        <v>911.6</v>
      </c>
    </row>
    <row r="10" spans="2:4" hidden="1" x14ac:dyDescent="0.25">
      <c r="B10" s="1" t="s">
        <v>49</v>
      </c>
      <c r="D10" s="4">
        <v>0</v>
      </c>
    </row>
    <row r="11" spans="2:4" hidden="1" x14ac:dyDescent="0.25">
      <c r="B11" s="1" t="s">
        <v>31</v>
      </c>
      <c r="D11" s="4"/>
    </row>
    <row r="12" spans="2:4" x14ac:dyDescent="0.25">
      <c r="B12" s="1" t="s">
        <v>32</v>
      </c>
      <c r="D12" s="4">
        <v>51.8</v>
      </c>
    </row>
    <row r="13" spans="2:4" x14ac:dyDescent="0.25">
      <c r="B13" s="1" t="s">
        <v>33</v>
      </c>
      <c r="D13" s="4">
        <v>120.1</v>
      </c>
    </row>
    <row r="14" spans="2:4" x14ac:dyDescent="0.25">
      <c r="B14" s="1" t="s">
        <v>34</v>
      </c>
      <c r="D14" s="5">
        <v>553.5</v>
      </c>
    </row>
    <row r="15" spans="2:4" x14ac:dyDescent="0.25">
      <c r="D15" s="6">
        <f>SUM(D7:D14)</f>
        <v>10048.9</v>
      </c>
    </row>
    <row r="16" spans="2:4" ht="9" customHeight="1" x14ac:dyDescent="0.25"/>
    <row r="17" spans="2:4" x14ac:dyDescent="0.25">
      <c r="B17" s="3" t="s">
        <v>35</v>
      </c>
    </row>
    <row r="18" spans="2:4" x14ac:dyDescent="0.25">
      <c r="B18" s="1" t="s">
        <v>50</v>
      </c>
      <c r="D18" s="4">
        <v>1911.5</v>
      </c>
    </row>
    <row r="19" spans="2:4" x14ac:dyDescent="0.25">
      <c r="B19" s="1" t="s">
        <v>51</v>
      </c>
      <c r="D19" s="4">
        <v>891.4</v>
      </c>
    </row>
    <row r="20" spans="2:4" hidden="1" x14ac:dyDescent="0.25">
      <c r="B20" s="1" t="s">
        <v>57</v>
      </c>
      <c r="D20" s="4">
        <v>0</v>
      </c>
    </row>
    <row r="21" spans="2:4" hidden="1" x14ac:dyDescent="0.25">
      <c r="B21" s="1" t="s">
        <v>36</v>
      </c>
      <c r="D21" s="4"/>
    </row>
    <row r="22" spans="2:4" x14ac:dyDescent="0.25">
      <c r="B22" s="1" t="s">
        <v>34</v>
      </c>
      <c r="D22" s="5">
        <v>1769.7</v>
      </c>
    </row>
    <row r="23" spans="2:4" x14ac:dyDescent="0.25">
      <c r="D23" s="6">
        <f>SUM(D18:D22)</f>
        <v>4572.6000000000004</v>
      </c>
    </row>
    <row r="24" spans="2:4" ht="9" customHeight="1" x14ac:dyDescent="0.25"/>
    <row r="25" spans="2:4" x14ac:dyDescent="0.25">
      <c r="B25" s="3" t="s">
        <v>37</v>
      </c>
      <c r="D25" s="9">
        <v>1541.1</v>
      </c>
    </row>
    <row r="27" spans="2:4" x14ac:dyDescent="0.25">
      <c r="B27" s="3" t="s">
        <v>38</v>
      </c>
      <c r="D27" s="6">
        <f>+D15-D23-D25</f>
        <v>3935.1999999999994</v>
      </c>
    </row>
    <row r="29" spans="2:4" x14ac:dyDescent="0.25">
      <c r="B29" s="3" t="s">
        <v>39</v>
      </c>
    </row>
    <row r="30" spans="2:4" x14ac:dyDescent="0.25">
      <c r="B30" s="1" t="s">
        <v>40</v>
      </c>
      <c r="D30" s="4">
        <v>1764.2</v>
      </c>
    </row>
    <row r="31" spans="2:4" x14ac:dyDescent="0.25">
      <c r="B31" s="1" t="s">
        <v>41</v>
      </c>
      <c r="D31" s="4">
        <v>1674.6</v>
      </c>
    </row>
    <row r="32" spans="2:4" x14ac:dyDescent="0.25">
      <c r="B32" s="1" t="s">
        <v>42</v>
      </c>
      <c r="D32" s="5">
        <v>331.3</v>
      </c>
    </row>
    <row r="33" spans="2:4" x14ac:dyDescent="0.25">
      <c r="D33" s="6">
        <f>SUM(D30:D32)</f>
        <v>3770.1000000000004</v>
      </c>
    </row>
    <row r="34" spans="2:4" ht="7.5" customHeight="1" x14ac:dyDescent="0.25"/>
    <row r="35" spans="2:4" x14ac:dyDescent="0.25">
      <c r="B35" s="3" t="s">
        <v>48</v>
      </c>
      <c r="D35" s="6">
        <f>+D27-D33</f>
        <v>165.099999999999</v>
      </c>
    </row>
    <row r="37" spans="2:4" x14ac:dyDescent="0.25">
      <c r="B37" s="3" t="s">
        <v>43</v>
      </c>
      <c r="D37" s="5">
        <v>513.5</v>
      </c>
    </row>
    <row r="39" spans="2:4" x14ac:dyDescent="0.25">
      <c r="B39" s="3" t="s">
        <v>44</v>
      </c>
      <c r="D39" s="6">
        <f>+D35+D37</f>
        <v>678.599999999999</v>
      </c>
    </row>
    <row r="40" spans="2:4" ht="8.25" customHeight="1" x14ac:dyDescent="0.25"/>
    <row r="41" spans="2:4" x14ac:dyDescent="0.25">
      <c r="B41" s="3" t="s">
        <v>45</v>
      </c>
      <c r="D41" s="5">
        <v>-161.19999999999999</v>
      </c>
    </row>
    <row r="42" spans="2:4" hidden="1" x14ac:dyDescent="0.25">
      <c r="B42" s="3" t="s">
        <v>46</v>
      </c>
      <c r="D42" s="5">
        <v>0</v>
      </c>
    </row>
    <row r="43" spans="2:4" ht="10.5" customHeight="1" x14ac:dyDescent="0.25"/>
    <row r="44" spans="2:4" ht="15.75" thickBot="1" x14ac:dyDescent="0.3">
      <c r="B44" s="3" t="s">
        <v>52</v>
      </c>
      <c r="D44" s="7">
        <f>+D39+D41+D42</f>
        <v>517.39999999999895</v>
      </c>
    </row>
    <row r="45" spans="2:4" ht="15.75" thickTop="1" x14ac:dyDescent="0.25">
      <c r="B45" s="3"/>
      <c r="D45" s="10"/>
    </row>
    <row r="46" spans="2:4" x14ac:dyDescent="0.25">
      <c r="B46" s="3"/>
      <c r="D46" s="10"/>
    </row>
    <row r="47" spans="2:4" x14ac:dyDescent="0.25">
      <c r="B47" s="3"/>
      <c r="D47" s="10"/>
    </row>
    <row r="48" spans="2:4" x14ac:dyDescent="0.25">
      <c r="B48" s="3"/>
      <c r="D48" s="10"/>
    </row>
    <row r="49" spans="2:5" x14ac:dyDescent="0.25">
      <c r="B49" s="3"/>
      <c r="D49" s="10"/>
    </row>
    <row r="50" spans="2:5" x14ac:dyDescent="0.25">
      <c r="B50" s="3"/>
      <c r="D50" s="10"/>
    </row>
    <row r="51" spans="2:5" x14ac:dyDescent="0.25">
      <c r="B51" s="3"/>
      <c r="D51" s="10"/>
    </row>
    <row r="52" spans="2:5" x14ac:dyDescent="0.25">
      <c r="B52" s="3"/>
      <c r="D52" s="10"/>
    </row>
    <row r="53" spans="2:5" x14ac:dyDescent="0.25">
      <c r="B53" s="3"/>
      <c r="D53" s="10"/>
    </row>
    <row r="54" spans="2:5" s="11" customFormat="1" ht="12" x14ac:dyDescent="0.2">
      <c r="B54" s="36" t="s">
        <v>64</v>
      </c>
      <c r="C54" s="36"/>
      <c r="D54" s="36"/>
      <c r="E54" s="36"/>
    </row>
    <row r="55" spans="2:5" s="11" customFormat="1" ht="12" x14ac:dyDescent="0.2">
      <c r="B55" s="36" t="s">
        <v>65</v>
      </c>
      <c r="C55" s="36"/>
      <c r="D55" s="36"/>
      <c r="E55" s="36"/>
    </row>
    <row r="56" spans="2:5" s="11" customFormat="1" ht="12" x14ac:dyDescent="0.2"/>
    <row r="57" spans="2:5" s="11" customFormat="1" ht="12" x14ac:dyDescent="0.2">
      <c r="B57" s="36"/>
      <c r="C57" s="36"/>
      <c r="D57" s="36"/>
    </row>
  </sheetData>
  <mergeCells count="7">
    <mergeCell ref="B57:D57"/>
    <mergeCell ref="B1:D1"/>
    <mergeCell ref="B2:D2"/>
    <mergeCell ref="B3:D3"/>
    <mergeCell ref="B4:D4"/>
    <mergeCell ref="B54:E54"/>
    <mergeCell ref="B55:E55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2022-02-23T18:36:08Z</cp:lastPrinted>
  <dcterms:created xsi:type="dcterms:W3CDTF">2017-01-03T21:39:03Z</dcterms:created>
  <dcterms:modified xsi:type="dcterms:W3CDTF">2022-02-23T18:36:09Z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