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indo\Desktop\"/>
    </mc:Choice>
  </mc:AlternateContent>
  <xr:revisionPtr revIDLastSave="0" documentId="13_ncr:1_{820F567B-BCCD-4704-8221-85901B94CC6C}" xr6:coauthVersionLast="47" xr6:coauthVersionMax="47" xr10:uidLastSave="{00000000-0000-0000-0000-000000000000}"/>
  <bookViews>
    <workbookView xWindow="-110" yWindow="-110" windowWidth="19420" windowHeight="10420" xr2:uid="{8EF9DB5B-1702-469C-8386-156DC804ED23}"/>
  </bookViews>
  <sheets>
    <sheet name="ER" sheetId="1" r:id="rId1"/>
    <sheet name="B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2" l="1"/>
  <c r="C42" i="2"/>
  <c r="D33" i="2"/>
  <c r="C33" i="2"/>
  <c r="D29" i="2"/>
  <c r="D34" i="2" s="1"/>
  <c r="D43" i="2" s="1"/>
  <c r="C29" i="2"/>
  <c r="D21" i="2"/>
  <c r="C21" i="2"/>
  <c r="D14" i="2"/>
  <c r="D22" i="2" s="1"/>
  <c r="C14" i="2"/>
  <c r="D36" i="1"/>
  <c r="C36" i="1"/>
  <c r="D29" i="1"/>
  <c r="C29" i="1"/>
  <c r="D24" i="1"/>
  <c r="C24" i="1"/>
  <c r="D16" i="1"/>
  <c r="C16" i="1"/>
  <c r="C38" i="1" s="1"/>
  <c r="C41" i="1" s="1"/>
  <c r="C43" i="1" s="1"/>
  <c r="C45" i="1" s="1"/>
  <c r="D10" i="1"/>
  <c r="D38" i="1" s="1"/>
  <c r="D41" i="1" s="1"/>
  <c r="D43" i="1" s="1"/>
  <c r="D45" i="1" s="1"/>
  <c r="C10" i="1"/>
  <c r="C22" i="2" l="1"/>
  <c r="C34" i="2"/>
  <c r="C18" i="1"/>
  <c r="D18" i="1"/>
  <c r="C43" i="2" l="1"/>
</calcChain>
</file>

<file path=xl/sharedStrings.xml><?xml version="1.0" encoding="utf-8"?>
<sst xmlns="http://schemas.openxmlformats.org/spreadsheetml/2006/main" count="78" uniqueCount="68">
  <si>
    <t>ADMINISTRADORA DE FONDOS DE PENSIONES CRECER. S.A</t>
  </si>
  <si>
    <t>ESTADO DE RESULTADOS DEL 1 AL 31 DE ENERO</t>
  </si>
  <si>
    <t>(Expresados en dólares de los Estados Unidos de América)</t>
  </si>
  <si>
    <t>|</t>
  </si>
  <si>
    <t xml:space="preserve">INGRESOS POR ADMINISTRACION DE FONDOS                                 </t>
  </si>
  <si>
    <t xml:space="preserve">INGRESOS POR COMISIONES POR ADMINISTRACION DE FONDOS                  </t>
  </si>
  <si>
    <t xml:space="preserve">                                                                      </t>
  </si>
  <si>
    <t xml:space="preserve">GASTOS POR ADMINISTRACION DE FONDOS DE PENSIONES                      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</si>
  <si>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</si>
  <si>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</si>
  <si>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ADMINISTRACION DE FONDOS                    </t>
  </si>
  <si>
    <t xml:space="preserve">UTILIDAD BRUTA                                                        </t>
  </si>
  <si>
    <t xml:space="preserve">OPERACION                                                             </t>
  </si>
  <si>
    <t xml:space="preserve">GASTOS DE PERSONAL Y ADMINISTRATIVOS                                  </t>
  </si>
  <si>
    <t xml:space="preserve">DEPRECIACION AMORTIZACION Y DESVALORIZACION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</si>
  <si>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</si>
  <si>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</si>
  <si>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</si>
  <si>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</si>
  <si>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</si>
  <si>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</si>
  <si>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</si>
  <si>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</si>
  <si>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</si>
  <si>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OPERACION                                                 </t>
  </si>
  <si>
    <t xml:space="preserve">IMPUESTO SOBRE LA RENTA                                               </t>
  </si>
  <si>
    <t xml:space="preserve">UTILIDAD DE LAS ACTIVIDADES ORDINARIAS                                </t>
  </si>
  <si>
    <t xml:space="preserve">UTILIDAD NETA DEL EJERCICIO                                           </t>
  </si>
  <si>
    <t>UTILIDAD POR ACCION</t>
  </si>
  <si>
    <t>RUTH DEL CASTILLO DE SOLORZANO</t>
  </si>
  <si>
    <t>OSCAR ARMANDO PEREZ MERINO</t>
  </si>
  <si>
    <t>PRESIDENTA EJECUTIVA Y REPRESENTANTE LEGAL</t>
  </si>
  <si>
    <t>CONTADOR GENERAL</t>
  </si>
  <si>
    <t>BALANCE GENERAL AL 31 DE ENERO DE 2022 Y 31 DE DICIEMBRE DE 2021</t>
  </si>
  <si>
    <t xml:space="preserve">ACTIVO 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</si>
  <si>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</si>
  <si>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</si>
  <si>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(NETO)                                        </t>
  </si>
  <si>
    <t xml:space="preserve">CUENTAS Y DOCUMENTOS POR COBRAR (NETO)             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</si>
  <si>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</si>
  <si>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</si>
  <si>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</si>
  <si>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</si>
  <si>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</si>
  <si>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</si>
  <si>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</si>
  <si>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</si>
  <si>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</si>
  <si>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</si>
  <si>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</si>
  <si>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</si>
  <si>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</si>
  <si>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</si>
  <si>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</si>
  <si>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</si>
  <si>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</si>
  <si>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</si>
  <si>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</si>
  <si>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</si>
  <si>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</si>
  <si>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</si>
  <si>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EJERCICIOS ANTERIORES                                      </t>
  </si>
  <si>
    <t>-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</si>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</sst>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#,##0.000000;[Red]\-#,##0.000000"/>
    <numFmt numFmtId="166" formatCode="_(* #,##0.00_);_(* \(#,##0.00\);_(* &quot;-&quot;??_);_(@_)"/>
    <numFmt numFmtId="167" formatCode="_(* #,##0_);_(* \(#,##0\);_(* &quot;-&quot;??_);_(@_)"/>
  </numFmts>
  <fonts count="11" x14ac:knownFonts="1"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1E2E6E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2" fillId="0" borderId="1" applyNumberFormat="0" applyFill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72">
    <xf numFmtId="0" fontId="0" fillId="0" borderId="0" xfId="0"/>
    <xf numFmtId="0" fontId="4" fillId="2" borderId="0" xfId="0" applyFont="1" applyFill="1" applyAlignment="1">
      <alignment horizontal="center"/>
    </xf>
    <xf numFmtId="0" fontId="4" fillId="3" borderId="0" xfId="0" applyFont="1" applyFill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49" fontId="3" fillId="3" borderId="0" xfId="0" applyNumberFormat="1" applyFont="1" applyFill="1"/>
    <xf numFmtId="0" fontId="3" fillId="3" borderId="0" xfId="0" applyFont="1" applyFill="1" applyAlignment="1">
      <alignment horizontal="center"/>
    </xf>
    <xf numFmtId="49" fontId="6" fillId="4" borderId="2" xfId="2" applyNumberFormat="1" applyFont="1" applyFill="1" applyBorder="1" applyAlignment="1">
      <alignment horizontal="center"/>
    </xf>
    <xf numFmtId="0" fontId="7" fillId="4" borderId="3" xfId="2" applyNumberFormat="1" applyFont="1" applyFill="1" applyBorder="1" applyAlignment="1">
      <alignment horizontal="center"/>
    </xf>
    <xf numFmtId="49" fontId="7" fillId="4" borderId="4" xfId="2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left"/>
    </xf>
    <xf numFmtId="38" fontId="3" fillId="3" borderId="6" xfId="0" applyNumberFormat="1" applyFont="1" applyFill="1" applyBorder="1" applyAlignment="1">
      <alignment horizontal="right"/>
    </xf>
    <xf numFmtId="38" fontId="3" fillId="3" borderId="7" xfId="0" applyNumberFormat="1" applyFont="1" applyFill="1" applyBorder="1" applyAlignment="1">
      <alignment horizontal="right"/>
    </xf>
    <xf numFmtId="49" fontId="5" fillId="3" borderId="5" xfId="0" applyNumberFormat="1" applyFont="1" applyFill="1" applyBorder="1" applyAlignment="1">
      <alignment horizontal="left"/>
    </xf>
    <xf numFmtId="38" fontId="5" fillId="3" borderId="6" xfId="0" applyNumberFormat="1" applyFont="1" applyFill="1" applyBorder="1" applyAlignment="1">
      <alignment horizontal="right"/>
    </xf>
    <xf numFmtId="38" fontId="5" fillId="3" borderId="7" xfId="0" applyNumberFormat="1" applyFont="1" applyFill="1" applyBorder="1" applyAlignment="1">
      <alignment horizontal="right"/>
    </xf>
    <xf numFmtId="164" fontId="3" fillId="3" borderId="6" xfId="1" applyNumberFormat="1" applyFont="1" applyFill="1" applyBorder="1" applyAlignment="1">
      <alignment horizontal="right"/>
    </xf>
    <xf numFmtId="164" fontId="3" fillId="3" borderId="7" xfId="1" applyNumberFormat="1" applyFont="1" applyFill="1" applyBorder="1" applyAlignment="1">
      <alignment horizontal="right"/>
    </xf>
    <xf numFmtId="164" fontId="5" fillId="3" borderId="6" xfId="1" applyNumberFormat="1" applyFont="1" applyFill="1" applyBorder="1" applyAlignment="1">
      <alignment horizontal="right"/>
    </xf>
    <xf numFmtId="164" fontId="5" fillId="3" borderId="7" xfId="1" applyNumberFormat="1" applyFont="1" applyFill="1" applyBorder="1" applyAlignment="1">
      <alignment horizontal="right"/>
    </xf>
    <xf numFmtId="49" fontId="8" fillId="5" borderId="8" xfId="0" applyNumberFormat="1" applyFont="1" applyFill="1" applyBorder="1" applyAlignment="1">
      <alignment horizontal="left"/>
    </xf>
    <xf numFmtId="38" fontId="8" fillId="5" borderId="6" xfId="0" applyNumberFormat="1" applyFont="1" applyFill="1" applyBorder="1" applyAlignment="1">
      <alignment horizontal="right"/>
    </xf>
    <xf numFmtId="38" fontId="8" fillId="5" borderId="7" xfId="0" applyNumberFormat="1" applyFont="1" applyFill="1" applyBorder="1" applyAlignment="1">
      <alignment horizontal="right"/>
    </xf>
    <xf numFmtId="49" fontId="5" fillId="4" borderId="8" xfId="0" applyNumberFormat="1" applyFont="1" applyFill="1" applyBorder="1" applyAlignment="1">
      <alignment horizontal="left"/>
    </xf>
    <xf numFmtId="37" fontId="5" fillId="4" borderId="6" xfId="0" applyNumberFormat="1" applyFont="1" applyFill="1" applyBorder="1" applyAlignment="1">
      <alignment horizontal="right"/>
    </xf>
    <xf numFmtId="37" fontId="5" fillId="4" borderId="7" xfId="0" applyNumberFormat="1" applyFont="1" applyFill="1" applyBorder="1" applyAlignment="1">
      <alignment horizontal="right"/>
    </xf>
    <xf numFmtId="49" fontId="8" fillId="6" borderId="9" xfId="0" applyNumberFormat="1" applyFont="1" applyFill="1" applyBorder="1" applyAlignment="1">
      <alignment horizontal="left"/>
    </xf>
    <xf numFmtId="164" fontId="8" fillId="6" borderId="10" xfId="1" applyNumberFormat="1" applyFont="1" applyFill="1" applyBorder="1" applyAlignment="1">
      <alignment horizontal="right"/>
    </xf>
    <xf numFmtId="164" fontId="8" fillId="6" borderId="11" xfId="1" applyNumberFormat="1" applyFont="1" applyFill="1" applyBorder="1" applyAlignment="1">
      <alignment horizontal="right"/>
    </xf>
    <xf numFmtId="49" fontId="5" fillId="3" borderId="0" xfId="0" applyNumberFormat="1" applyFont="1" applyFill="1"/>
    <xf numFmtId="165" fontId="8" fillId="6" borderId="10" xfId="0" applyNumberFormat="1" applyFont="1" applyFill="1" applyBorder="1" applyAlignment="1">
      <alignment horizontal="right"/>
    </xf>
    <xf numFmtId="165" fontId="8" fillId="6" borderId="11" xfId="0" applyNumberFormat="1" applyFont="1" applyFill="1" applyBorder="1" applyAlignment="1">
      <alignment horizontal="right"/>
    </xf>
    <xf numFmtId="49" fontId="3" fillId="3" borderId="0" xfId="0" applyNumberFormat="1" applyFont="1" applyFill="1" applyAlignment="1">
      <alignment horizontal="left"/>
    </xf>
    <xf numFmtId="38" fontId="3" fillId="3" borderId="0" xfId="0" applyNumberFormat="1" applyFont="1" applyFill="1" applyAlignment="1">
      <alignment horizontal="right"/>
    </xf>
    <xf numFmtId="49" fontId="4" fillId="3" borderId="0" xfId="0" applyNumberFormat="1" applyFont="1" applyFill="1"/>
    <xf numFmtId="38" fontId="4" fillId="3" borderId="0" xfId="0" applyNumberFormat="1" applyFont="1" applyFill="1"/>
    <xf numFmtId="49" fontId="9" fillId="3" borderId="0" xfId="0" applyNumberFormat="1" applyFont="1" applyFill="1"/>
    <xf numFmtId="49" fontId="9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center"/>
    </xf>
    <xf numFmtId="49" fontId="3" fillId="3" borderId="12" xfId="0" applyNumberFormat="1" applyFont="1" applyFill="1" applyBorder="1"/>
    <xf numFmtId="0" fontId="3" fillId="3" borderId="12" xfId="0" applyFont="1" applyFill="1" applyBorder="1" applyAlignment="1">
      <alignment horizontal="center"/>
    </xf>
    <xf numFmtId="49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top" wrapText="1"/>
    </xf>
    <xf numFmtId="49" fontId="9" fillId="3" borderId="0" xfId="0" applyNumberFormat="1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43" fontId="4" fillId="3" borderId="0" xfId="1" applyFont="1" applyFill="1"/>
    <xf numFmtId="49" fontId="2" fillId="4" borderId="2" xfId="2" applyNumberFormat="1" applyFill="1" applyBorder="1" applyAlignment="1">
      <alignment horizontal="center"/>
    </xf>
    <xf numFmtId="0" fontId="2" fillId="4" borderId="3" xfId="2" applyNumberFormat="1" applyFill="1" applyBorder="1" applyAlignment="1">
      <alignment horizontal="center"/>
    </xf>
    <xf numFmtId="49" fontId="2" fillId="4" borderId="4" xfId="2" applyNumberFormat="1" applyFill="1" applyBorder="1" applyAlignment="1">
      <alignment horizontal="center"/>
    </xf>
    <xf numFmtId="38" fontId="3" fillId="3" borderId="6" xfId="0" applyNumberFormat="1" applyFont="1" applyFill="1" applyBorder="1"/>
    <xf numFmtId="38" fontId="3" fillId="3" borderId="7" xfId="0" applyNumberFormat="1" applyFont="1" applyFill="1" applyBorder="1"/>
    <xf numFmtId="38" fontId="5" fillId="3" borderId="6" xfId="0" applyNumberFormat="1" applyFont="1" applyFill="1" applyBorder="1"/>
    <xf numFmtId="38" fontId="5" fillId="3" borderId="7" xfId="0" applyNumberFormat="1" applyFont="1" applyFill="1" applyBorder="1"/>
    <xf numFmtId="49" fontId="6" fillId="4" borderId="5" xfId="2" applyNumberFormat="1" applyFont="1" applyFill="1" applyBorder="1" applyAlignment="1">
      <alignment horizontal="left"/>
    </xf>
    <xf numFmtId="167" fontId="6" fillId="4" borderId="6" xfId="4" applyNumberFormat="1" applyFont="1" applyFill="1" applyBorder="1"/>
    <xf numFmtId="38" fontId="6" fillId="4" borderId="7" xfId="2" applyNumberFormat="1" applyFont="1" applyFill="1" applyBorder="1"/>
    <xf numFmtId="38" fontId="6" fillId="4" borderId="13" xfId="2" applyNumberFormat="1" applyFont="1" applyFill="1" applyBorder="1"/>
    <xf numFmtId="49" fontId="8" fillId="5" borderId="5" xfId="2" applyNumberFormat="1" applyFont="1" applyFill="1" applyBorder="1" applyAlignment="1">
      <alignment horizontal="left"/>
    </xf>
    <xf numFmtId="167" fontId="8" fillId="5" borderId="6" xfId="4" applyNumberFormat="1" applyFont="1" applyFill="1" applyBorder="1"/>
    <xf numFmtId="38" fontId="8" fillId="5" borderId="13" xfId="2" applyNumberFormat="1" applyFont="1" applyFill="1" applyBorder="1"/>
    <xf numFmtId="49" fontId="2" fillId="4" borderId="5" xfId="2" applyNumberFormat="1" applyFill="1" applyBorder="1" applyAlignment="1">
      <alignment horizontal="left"/>
    </xf>
    <xf numFmtId="167" fontId="2" fillId="4" borderId="6" xfId="4" applyNumberFormat="1" applyFont="1" applyFill="1" applyBorder="1"/>
    <xf numFmtId="38" fontId="2" fillId="4" borderId="13" xfId="2" applyNumberFormat="1" applyFill="1" applyBorder="1"/>
    <xf numFmtId="49" fontId="1" fillId="5" borderId="5" xfId="2" applyNumberFormat="1" applyFont="1" applyFill="1" applyBorder="1" applyAlignment="1">
      <alignment horizontal="left"/>
    </xf>
    <xf numFmtId="167" fontId="1" fillId="5" borderId="6" xfId="4" applyNumberFormat="1" applyFont="1" applyFill="1" applyBorder="1"/>
    <xf numFmtId="38" fontId="1" fillId="5" borderId="13" xfId="2" applyNumberFormat="1" applyFont="1" applyFill="1" applyBorder="1"/>
    <xf numFmtId="37" fontId="3" fillId="3" borderId="14" xfId="0" applyNumberFormat="1" applyFont="1" applyFill="1" applyBorder="1"/>
    <xf numFmtId="37" fontId="3" fillId="3" borderId="15" xfId="0" applyNumberFormat="1" applyFont="1" applyFill="1" applyBorder="1"/>
    <xf numFmtId="38" fontId="3" fillId="3" borderId="0" xfId="0" applyNumberFormat="1" applyFont="1" applyFill="1"/>
    <xf numFmtId="49" fontId="5" fillId="3" borderId="0" xfId="0" applyNumberFormat="1" applyFont="1" applyFill="1" applyAlignment="1">
      <alignment horizontal="left"/>
    </xf>
    <xf numFmtId="38" fontId="5" fillId="3" borderId="16" xfId="0" applyNumberFormat="1" applyFont="1" applyFill="1" applyBorder="1"/>
    <xf numFmtId="38" fontId="3" fillId="3" borderId="17" xfId="0" applyNumberFormat="1" applyFont="1" applyFill="1" applyBorder="1"/>
  </cellXfs>
  <cellStyles count="5">
    <cellStyle name="Millares" xfId="1" builtinId="3"/>
    <cellStyle name="Millares 2" xfId="4" xr:uid="{6B518FD2-B701-46C1-BB4A-80CC40C5FF60}"/>
    <cellStyle name="Normal" xfId="0" builtinId="0"/>
    <cellStyle name="Porcentaje 2" xfId="3" xr:uid="{61447BDD-BFED-423E-A72F-0A0CD23720C4}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2152650</xdr:colOff>
      <xdr:row>0</xdr:row>
      <xdr:rowOff>90804</xdr:rowOff>
    </xdr:from>
    <xdr:to>
      <xdr:col>1</xdr:col>
      <xdr:colOff>3623310</xdr:colOff>
      <xdr:row>0</xdr:row>
      <xdr:rowOff>633729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89C963CC-2074-43ED-A437-65B22007AE8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775" r="5515"/>
        <a:stretch/>
      </xdr:blipFill>
      <xdr:spPr bwMode="auto">
        <a:xfrm>
          <a:off x="2266950" y="90804"/>
          <a:ext cx="147066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2298700</xdr:colOff>
      <xdr:row>0</xdr:row>
      <xdr:rowOff>71120</xdr:rowOff>
    </xdr:from>
    <xdr:to>
      <xdr:col>1</xdr:col>
      <xdr:colOff>3769360</xdr:colOff>
      <xdr:row>0</xdr:row>
      <xdr:rowOff>649313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B62ED002-D5FE-4688-9F9D-FCD65422FF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784" r="5638"/>
        <a:stretch/>
      </xdr:blipFill>
      <xdr:spPr>
        <a:xfrm>
          <a:off x="2413000" y="71120"/>
          <a:ext cx="1470660" cy="578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05D2B-98C9-4331-913A-48349BE0FA95}">
  <sheetPr>
    <pageSetUpPr fitToPage="1"/>
  </sheetPr>
  <dimension ref="A1:D58"/>
  <sheetViews>
    <sheetView tabSelected="1" workbookViewId="0">
      <selection activeCell="C12" sqref="C12"/>
    </sheetView>
  </sheetViews>
  <sheetFormatPr baseColWidth="10" defaultColWidth="11.453125" defaultRowHeight="0" customHeight="1" zeroHeight="1" x14ac:dyDescent="0.2"/>
  <cols>
    <col min="1" max="1" width="1.6328125" style="34" customWidth="1"/>
    <col min="2" max="2" width="73.08984375" style="34" bestFit="1" customWidth="1"/>
    <col min="3" max="4" width="11.1796875" style="35" customWidth="1"/>
    <col min="5" max="7" width="11.453125" style="2" customWidth="1"/>
    <col min="8" max="16383" width="11.453125" style="2"/>
    <col min="16384" max="16384" width="3.7265625" style="2" customWidth="1"/>
  </cols>
  <sheetData>
    <row r="1" spans="1:4" ht="52.5" customHeight="1" x14ac:dyDescent="0.2">
      <c r="A1" s="1"/>
      <c r="B1" s="1"/>
      <c r="C1" s="1"/>
      <c r="D1" s="1"/>
    </row>
    <row r="2" spans="1:4" ht="13" x14ac:dyDescent="0.3">
      <c r="A2" s="3" t="s">
        <v>0</v>
      </c>
      <c r="B2" s="3"/>
      <c r="C2" s="3"/>
      <c r="D2" s="3"/>
    </row>
    <row r="3" spans="1:4" ht="12.75" customHeight="1" x14ac:dyDescent="0.3">
      <c r="A3" s="3" t="s">
        <v>1</v>
      </c>
      <c r="B3" s="3"/>
      <c r="C3" s="3"/>
      <c r="D3" s="3"/>
    </row>
    <row r="4" spans="1:4" ht="15" customHeight="1" x14ac:dyDescent="0.2">
      <c r="A4" s="4" t="s">
        <v>2</v>
      </c>
      <c r="B4" s="4"/>
      <c r="C4" s="4"/>
      <c r="D4" s="4"/>
    </row>
    <row r="5" spans="1:4" ht="13" thickBot="1" x14ac:dyDescent="0.3">
      <c r="A5" s="5"/>
      <c r="B5" s="6"/>
      <c r="C5" s="6"/>
      <c r="D5" s="6"/>
    </row>
    <row r="6" spans="1:4" ht="13" x14ac:dyDescent="0.3">
      <c r="A6" s="5"/>
      <c r="B6" s="7" t="s">
        <v>3</v>
      </c>
      <c r="C6" s="8">
        <v>2022</v>
      </c>
      <c r="D6" s="9">
        <v>2021</v>
      </c>
    </row>
    <row r="7" spans="1:4" ht="12.5" x14ac:dyDescent="0.25">
      <c r="A7" s="5"/>
      <c r="B7" s="10"/>
      <c r="C7" s="11"/>
      <c r="D7" s="12"/>
    </row>
    <row r="8" spans="1:4" ht="13" x14ac:dyDescent="0.3">
      <c r="A8" s="5"/>
      <c r="B8" s="13" t="s">
        <v>4</v>
      </c>
      <c r="C8" s="14"/>
      <c r="D8" s="15"/>
    </row>
    <row r="9" spans="1:4" ht="12.5" x14ac:dyDescent="0.25">
      <c r="A9" s="5"/>
      <c r="B9" s="10" t="s">
        <v>5</v>
      </c>
      <c r="C9" s="16">
        <v>5930903</v>
      </c>
      <c r="D9" s="17">
        <v>6035245</v>
      </c>
    </row>
    <row r="10" spans="1:4" ht="13" x14ac:dyDescent="0.3">
      <c r="A10" s="5"/>
      <c r="B10" s="13" t="s">
        <v>6</v>
      </c>
      <c r="C10" s="18">
        <f>SUM(C9)</f>
        <v>5930903</v>
      </c>
      <c r="D10" s="19">
        <f>SUM(D9)</f>
        <v>6035245</v>
      </c>
    </row>
    <row r="11" spans="1:4" ht="12.5" x14ac:dyDescent="0.25">
      <c r="A11" s="5"/>
      <c r="B11" s="10"/>
      <c r="C11" s="16"/>
      <c r="D11" s="17"/>
    </row>
    <row r="12" spans="1:4" ht="13" x14ac:dyDescent="0.3">
      <c r="A12" s="5"/>
      <c r="B12" s="13" t="s">
        <v>7</v>
      </c>
      <c r="C12" s="18"/>
      <c r="D12" s="19"/>
    </row>
    <row r="13" spans="1:4" ht="12.5" x14ac:dyDescent="0.25">
      <c r="A13" s="5"/>
      <c r="B13" s="10" t="s">
        <v>8</v>
      </c>
      <c r="C13" s="16">
        <v>2998236</v>
      </c>
      <c r="D13" s="17">
        <v>2864343</v>
      </c>
    </row>
    <row r="14" spans="1:4" ht="12.5" x14ac:dyDescent="0.25">
      <c r="A14" s="5"/>
      <c r="B14" s="10" t="s">
        <v>9</v>
      </c>
      <c r="C14" s="16">
        <v>118836</v>
      </c>
      <c r="D14" s="17">
        <v>94908</v>
      </c>
    </row>
    <row r="15" spans="1:4" ht="12.5" x14ac:dyDescent="0.25">
      <c r="A15" s="5"/>
      <c r="B15" s="10" t="s">
        <v>10</v>
      </c>
      <c r="C15" s="16">
        <v>117257</v>
      </c>
      <c r="D15" s="17">
        <v>135339</v>
      </c>
    </row>
    <row r="16" spans="1:4" ht="13" x14ac:dyDescent="0.3">
      <c r="A16" s="5"/>
      <c r="B16" s="13" t="s">
        <v>6</v>
      </c>
      <c r="C16" s="18">
        <f>SUM(C13:C15)</f>
        <v>3234329</v>
      </c>
      <c r="D16" s="19">
        <f>SUM(D13:D15)</f>
        <v>3094590</v>
      </c>
    </row>
    <row r="17" spans="1:4" ht="12.5" x14ac:dyDescent="0.25">
      <c r="A17" s="5"/>
      <c r="B17" s="10"/>
      <c r="C17" s="11"/>
      <c r="D17" s="12"/>
    </row>
    <row r="18" spans="1:4" ht="13" x14ac:dyDescent="0.3">
      <c r="A18" s="5"/>
      <c r="B18" s="20" t="s">
        <v>11</v>
      </c>
      <c r="C18" s="21">
        <f>C10-C16</f>
        <v>2696574</v>
      </c>
      <c r="D18" s="22">
        <f>D10-D16</f>
        <v>2940655</v>
      </c>
    </row>
    <row r="19" spans="1:4" ht="12.5" x14ac:dyDescent="0.25">
      <c r="A19" s="5"/>
      <c r="B19" s="10"/>
      <c r="C19" s="16"/>
      <c r="D19" s="17"/>
    </row>
    <row r="20" spans="1:4" ht="13" x14ac:dyDescent="0.3">
      <c r="A20" s="5"/>
      <c r="B20" s="13" t="s">
        <v>12</v>
      </c>
      <c r="C20" s="18"/>
      <c r="D20" s="19"/>
    </row>
    <row r="21" spans="1:4" ht="12.5" x14ac:dyDescent="0.25">
      <c r="A21" s="5"/>
      <c r="B21" s="10" t="s">
        <v>13</v>
      </c>
      <c r="C21" s="16">
        <v>1107140</v>
      </c>
      <c r="D21" s="17">
        <v>1145705</v>
      </c>
    </row>
    <row r="22" spans="1:4" ht="12.5" x14ac:dyDescent="0.25">
      <c r="A22" s="5"/>
      <c r="B22" s="10" t="s">
        <v>14</v>
      </c>
      <c r="C22" s="16">
        <v>143465</v>
      </c>
      <c r="D22" s="17">
        <v>145866</v>
      </c>
    </row>
    <row r="23" spans="1:4" ht="12.5" x14ac:dyDescent="0.25">
      <c r="A23" s="5"/>
      <c r="B23" s="10" t="s">
        <v>15</v>
      </c>
      <c r="C23" s="16">
        <v>134</v>
      </c>
      <c r="D23" s="17">
        <v>2658</v>
      </c>
    </row>
    <row r="24" spans="1:4" ht="13" x14ac:dyDescent="0.3">
      <c r="A24" s="5"/>
      <c r="B24" s="13" t="s">
        <v>6</v>
      </c>
      <c r="C24" s="18">
        <f>SUM(C21:C23)</f>
        <v>1250739</v>
      </c>
      <c r="D24" s="19">
        <f>SUM(D21:D23)</f>
        <v>1294229</v>
      </c>
    </row>
    <row r="25" spans="1:4" ht="12.5" x14ac:dyDescent="0.25">
      <c r="A25" s="5"/>
      <c r="B25" s="10"/>
      <c r="C25" s="16"/>
      <c r="D25" s="17"/>
    </row>
    <row r="26" spans="1:4" ht="13" x14ac:dyDescent="0.3">
      <c r="A26" s="5"/>
      <c r="B26" s="13" t="s">
        <v>16</v>
      </c>
      <c r="C26" s="18"/>
      <c r="D26" s="19"/>
    </row>
    <row r="27" spans="1:4" ht="12.5" x14ac:dyDescent="0.25">
      <c r="A27" s="5"/>
      <c r="B27" s="10" t="s">
        <v>17</v>
      </c>
      <c r="C27" s="16">
        <v>75</v>
      </c>
      <c r="D27" s="17">
        <v>49</v>
      </c>
    </row>
    <row r="28" spans="1:4" ht="12.5" x14ac:dyDescent="0.25">
      <c r="A28" s="5"/>
      <c r="B28" s="10" t="s">
        <v>18</v>
      </c>
      <c r="C28" s="16">
        <v>-86443</v>
      </c>
      <c r="D28" s="17">
        <v>-91531</v>
      </c>
    </row>
    <row r="29" spans="1:4" ht="13" x14ac:dyDescent="0.3">
      <c r="A29" s="5"/>
      <c r="B29" s="13" t="s">
        <v>6</v>
      </c>
      <c r="C29" s="18">
        <f>SUM(C27:C28)</f>
        <v>-86368</v>
      </c>
      <c r="D29" s="19">
        <f>SUM(D27:D28)</f>
        <v>-91482</v>
      </c>
    </row>
    <row r="30" spans="1:4" ht="12.5" x14ac:dyDescent="0.25">
      <c r="A30" s="5"/>
      <c r="B30" s="10"/>
      <c r="C30" s="16"/>
      <c r="D30" s="17"/>
    </row>
    <row r="31" spans="1:4" ht="13" x14ac:dyDescent="0.3">
      <c r="A31" s="5"/>
      <c r="B31" s="13" t="s">
        <v>19</v>
      </c>
      <c r="C31" s="18"/>
      <c r="D31" s="19"/>
    </row>
    <row r="32" spans="1:4" ht="12.5" x14ac:dyDescent="0.25">
      <c r="A32" s="5"/>
      <c r="B32" s="10" t="s">
        <v>20</v>
      </c>
      <c r="C32" s="16">
        <v>287</v>
      </c>
      <c r="D32" s="17">
        <v>57</v>
      </c>
    </row>
    <row r="33" spans="1:4" ht="12.5" x14ac:dyDescent="0.25">
      <c r="A33" s="5"/>
      <c r="B33" s="10" t="s">
        <v>21</v>
      </c>
      <c r="C33" s="16">
        <v>-152</v>
      </c>
      <c r="D33" s="17">
        <v>-171</v>
      </c>
    </row>
    <row r="34" spans="1:4" ht="12.5" x14ac:dyDescent="0.25">
      <c r="A34" s="5"/>
      <c r="B34" s="10" t="s">
        <v>22</v>
      </c>
      <c r="C34" s="16">
        <v>19067</v>
      </c>
      <c r="D34" s="17">
        <v>11871</v>
      </c>
    </row>
    <row r="35" spans="1:4" ht="12.5" x14ac:dyDescent="0.25">
      <c r="A35" s="5"/>
      <c r="B35" s="10" t="s">
        <v>23</v>
      </c>
      <c r="C35" s="16">
        <v>-48842</v>
      </c>
      <c r="D35" s="17">
        <v>-71647</v>
      </c>
    </row>
    <row r="36" spans="1:4" ht="13" x14ac:dyDescent="0.3">
      <c r="A36" s="5"/>
      <c r="B36" s="13" t="s">
        <v>6</v>
      </c>
      <c r="C36" s="18">
        <f>SUM(C32:C35)</f>
        <v>-29640</v>
      </c>
      <c r="D36" s="19">
        <f>SUM(D32:D35)</f>
        <v>-59890</v>
      </c>
    </row>
    <row r="37" spans="1:4" ht="12.5" x14ac:dyDescent="0.25">
      <c r="A37" s="5"/>
      <c r="B37" s="10"/>
      <c r="C37" s="11"/>
      <c r="D37" s="12"/>
    </row>
    <row r="38" spans="1:4" ht="13" x14ac:dyDescent="0.3">
      <c r="A38" s="5"/>
      <c r="B38" s="23" t="s">
        <v>24</v>
      </c>
      <c r="C38" s="24">
        <f>C10-C16-C24-C29-C36</f>
        <v>1561843</v>
      </c>
      <c r="D38" s="25">
        <f>D10-D16-D24-D29-D36</f>
        <v>1797798</v>
      </c>
    </row>
    <row r="39" spans="1:4" ht="12.5" x14ac:dyDescent="0.25">
      <c r="A39" s="5"/>
      <c r="B39" s="10"/>
      <c r="C39" s="11"/>
      <c r="D39" s="12"/>
    </row>
    <row r="40" spans="1:4" ht="12.5" x14ac:dyDescent="0.25">
      <c r="A40" s="5"/>
      <c r="B40" s="10" t="s">
        <v>25</v>
      </c>
      <c r="C40" s="16">
        <v>169506</v>
      </c>
      <c r="D40" s="17">
        <v>261736</v>
      </c>
    </row>
    <row r="41" spans="1:4" ht="12.5" x14ac:dyDescent="0.25">
      <c r="A41" s="5"/>
      <c r="B41" s="10" t="s">
        <v>26</v>
      </c>
      <c r="C41" s="16">
        <f>C38-C40</f>
        <v>1392337</v>
      </c>
      <c r="D41" s="17">
        <f>D38-D40</f>
        <v>1536062</v>
      </c>
    </row>
    <row r="42" spans="1:4" ht="12.5" x14ac:dyDescent="0.25">
      <c r="A42" s="5"/>
      <c r="B42" s="10"/>
      <c r="C42" s="16"/>
      <c r="D42" s="17"/>
    </row>
    <row r="43" spans="1:4" ht="13.5" thickBot="1" x14ac:dyDescent="0.35">
      <c r="A43" s="5"/>
      <c r="B43" s="26" t="s">
        <v>27</v>
      </c>
      <c r="C43" s="27">
        <f>+C41</f>
        <v>1392337</v>
      </c>
      <c r="D43" s="28">
        <f>D41</f>
        <v>1536062</v>
      </c>
    </row>
    <row r="44" spans="1:4" ht="12.5" x14ac:dyDescent="0.25">
      <c r="A44" s="5"/>
      <c r="B44" s="10"/>
      <c r="C44" s="16"/>
      <c r="D44" s="17"/>
    </row>
    <row r="45" spans="1:4" ht="13.5" thickBot="1" x14ac:dyDescent="0.35">
      <c r="A45" s="29"/>
      <c r="B45" s="26" t="s">
        <v>28</v>
      </c>
      <c r="C45" s="30">
        <f>C43/1000000</f>
        <v>1.3923369999999999</v>
      </c>
      <c r="D45" s="31">
        <f>D43/1000000</f>
        <v>1.536062</v>
      </c>
    </row>
    <row r="46" spans="1:4" ht="12.5" x14ac:dyDescent="0.25">
      <c r="A46" s="5"/>
      <c r="B46" s="32"/>
      <c r="C46" s="33"/>
      <c r="D46" s="33"/>
    </row>
    <row r="47" spans="1:4" ht="12.5" x14ac:dyDescent="0.25">
      <c r="A47" s="5"/>
      <c r="B47" s="32"/>
      <c r="C47" s="33"/>
      <c r="D47" s="33"/>
    </row>
    <row r="48" spans="1:4" ht="10" x14ac:dyDescent="0.2"/>
    <row r="49" spans="1:4" ht="10" x14ac:dyDescent="0.2"/>
    <row r="50" spans="1:4" ht="10" x14ac:dyDescent="0.2"/>
    <row r="51" spans="1:4" ht="11.5" x14ac:dyDescent="0.25">
      <c r="A51" s="36"/>
      <c r="B51" s="37"/>
      <c r="C51" s="38"/>
      <c r="D51" s="38"/>
    </row>
    <row r="52" spans="1:4" ht="10" x14ac:dyDescent="0.2"/>
    <row r="53" spans="1:4" ht="10" x14ac:dyDescent="0.2"/>
    <row r="54" spans="1:4" ht="10" x14ac:dyDescent="0.2"/>
    <row r="55" spans="1:4" ht="12.5" x14ac:dyDescent="0.25">
      <c r="A55" s="5"/>
      <c r="B55" s="39"/>
      <c r="C55" s="40"/>
      <c r="D55" s="40"/>
    </row>
    <row r="56" spans="1:4" ht="11.5" x14ac:dyDescent="0.25">
      <c r="A56" s="36"/>
      <c r="B56" s="41" t="s">
        <v>29</v>
      </c>
      <c r="C56" s="42" t="s">
        <v>30</v>
      </c>
      <c r="D56" s="42"/>
    </row>
    <row r="57" spans="1:4" ht="11.5" x14ac:dyDescent="0.25">
      <c r="A57" s="36"/>
      <c r="B57" s="43" t="s">
        <v>31</v>
      </c>
      <c r="C57" s="44" t="s">
        <v>32</v>
      </c>
      <c r="D57" s="44"/>
    </row>
    <row r="58" spans="1:4" ht="10" x14ac:dyDescent="0.2"/>
  </sheetData>
  <sheetProtection sheet="1" objects="1" scenarios="1"/>
  <mergeCells count="9">
    <mergeCell ref="C55:D55"/>
    <mergeCell ref="C56:D56"/>
    <mergeCell ref="C57:D57"/>
    <mergeCell ref="A1:D1"/>
    <mergeCell ref="A2:D2"/>
    <mergeCell ref="A3:D3"/>
    <mergeCell ref="A4:D4"/>
    <mergeCell ref="B5:D5"/>
    <mergeCell ref="C51:D51"/>
  </mergeCells>
  <printOptions horizontalCentered="1"/>
  <pageMargins left="0.59055118110236227" right="0.59055118110236227" top="0.59055118110236227" bottom="0.59055118110236227" header="0" footer="0"/>
  <pageSetup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DAC72-002C-4FE5-B679-8563FFEC4A87}">
  <dimension ref="A1:XFC58"/>
  <sheetViews>
    <sheetView workbookViewId="0">
      <selection sqref="A1:XFD1048576"/>
    </sheetView>
  </sheetViews>
  <sheetFormatPr baseColWidth="10" defaultColWidth="11.453125" defaultRowHeight="0" customHeight="1" zeroHeight="1" x14ac:dyDescent="0.2"/>
  <cols>
    <col min="1" max="1" width="1.6328125" style="34" customWidth="1"/>
    <col min="2" max="2" width="64" style="34" bestFit="1" customWidth="1"/>
    <col min="3" max="4" width="15.08984375" style="35" customWidth="1"/>
    <col min="5" max="5" width="11.453125" style="2" customWidth="1"/>
    <col min="6" max="7" width="11.453125" style="45" customWidth="1"/>
    <col min="8" max="16383" width="11.453125" style="2"/>
    <col min="16384" max="16384" width="12.1796875" style="2" hidden="1" customWidth="1"/>
  </cols>
  <sheetData>
    <row r="1" spans="1:5" ht="52.5" customHeight="1" x14ac:dyDescent="0.2">
      <c r="A1" s="1"/>
      <c r="B1" s="1"/>
      <c r="C1" s="1"/>
      <c r="D1" s="1"/>
    </row>
    <row r="2" spans="1:5" ht="13" x14ac:dyDescent="0.3">
      <c r="A2" s="3" t="s">
        <v>0</v>
      </c>
      <c r="B2" s="3"/>
      <c r="C2" s="3"/>
      <c r="D2" s="3"/>
    </row>
    <row r="3" spans="1:5" ht="12.75" customHeight="1" x14ac:dyDescent="0.3">
      <c r="A3" s="3" t="s">
        <v>33</v>
      </c>
      <c r="B3" s="3"/>
      <c r="C3" s="3"/>
      <c r="D3" s="3"/>
    </row>
    <row r="4" spans="1:5" ht="15" customHeight="1" x14ac:dyDescent="0.2">
      <c r="A4" s="4" t="s">
        <v>2</v>
      </c>
      <c r="B4" s="4"/>
      <c r="C4" s="4"/>
      <c r="D4" s="4"/>
    </row>
    <row r="5" spans="1:5" ht="13" thickBot="1" x14ac:dyDescent="0.3">
      <c r="A5" s="5"/>
      <c r="B5" s="6"/>
      <c r="C5" s="6"/>
      <c r="D5" s="6"/>
    </row>
    <row r="6" spans="1:5" ht="14.5" x14ac:dyDescent="0.35">
      <c r="A6" s="5"/>
      <c r="B6" s="46"/>
      <c r="C6" s="47">
        <v>2022</v>
      </c>
      <c r="D6" s="48">
        <v>2021</v>
      </c>
    </row>
    <row r="7" spans="1:5" ht="12.5" x14ac:dyDescent="0.25">
      <c r="A7" s="5"/>
      <c r="B7" s="10"/>
      <c r="C7" s="49"/>
      <c r="D7" s="50"/>
    </row>
    <row r="8" spans="1:5" ht="13" x14ac:dyDescent="0.3">
      <c r="A8" s="5"/>
      <c r="B8" s="13" t="s">
        <v>34</v>
      </c>
      <c r="C8" s="51"/>
      <c r="D8" s="52"/>
    </row>
    <row r="9" spans="1:5" ht="13" x14ac:dyDescent="0.3">
      <c r="A9" s="5"/>
      <c r="B9" s="10" t="s">
        <v>35</v>
      </c>
      <c r="C9" s="51"/>
      <c r="D9" s="52"/>
    </row>
    <row r="10" spans="1:5" ht="12.5" x14ac:dyDescent="0.25">
      <c r="A10" s="5"/>
      <c r="B10" s="10" t="s">
        <v>36</v>
      </c>
      <c r="C10" s="49">
        <v>8753618</v>
      </c>
      <c r="D10" s="50">
        <v>6931214</v>
      </c>
      <c r="E10" s="45"/>
    </row>
    <row r="11" spans="1:5" ht="12.5" x14ac:dyDescent="0.25">
      <c r="A11" s="5"/>
      <c r="B11" s="10" t="s">
        <v>37</v>
      </c>
      <c r="C11" s="49">
        <v>12951109</v>
      </c>
      <c r="D11" s="50">
        <v>12945804</v>
      </c>
      <c r="E11" s="45"/>
    </row>
    <row r="12" spans="1:5" ht="12.5" x14ac:dyDescent="0.25">
      <c r="A12" s="5"/>
      <c r="B12" s="10" t="s">
        <v>38</v>
      </c>
      <c r="C12" s="49">
        <v>7451632</v>
      </c>
      <c r="D12" s="50">
        <v>8722505</v>
      </c>
      <c r="E12" s="45"/>
    </row>
    <row r="13" spans="1:5" ht="12.5" x14ac:dyDescent="0.25">
      <c r="A13" s="5"/>
      <c r="B13" s="10" t="s">
        <v>39</v>
      </c>
      <c r="C13" s="49">
        <v>120422</v>
      </c>
      <c r="D13" s="50">
        <v>21484</v>
      </c>
      <c r="E13" s="45"/>
    </row>
    <row r="14" spans="1:5" ht="13" x14ac:dyDescent="0.3">
      <c r="A14" s="5"/>
      <c r="B14" s="53" t="s">
        <v>40</v>
      </c>
      <c r="C14" s="54">
        <f>SUM(C10:C13)</f>
        <v>29276781</v>
      </c>
      <c r="D14" s="55">
        <f>SUM(D10:D13)</f>
        <v>28621007</v>
      </c>
      <c r="E14" s="45"/>
    </row>
    <row r="15" spans="1:5" ht="12.5" x14ac:dyDescent="0.25">
      <c r="A15" s="5"/>
      <c r="B15" s="10"/>
      <c r="C15" s="49"/>
      <c r="D15" s="50"/>
      <c r="E15" s="45"/>
    </row>
    <row r="16" spans="1:5" ht="13" x14ac:dyDescent="0.3">
      <c r="A16" s="5"/>
      <c r="B16" s="13" t="s">
        <v>41</v>
      </c>
      <c r="C16" s="51"/>
      <c r="D16" s="52"/>
      <c r="E16" s="45"/>
    </row>
    <row r="17" spans="1:5" ht="12.5" x14ac:dyDescent="0.25">
      <c r="A17" s="5"/>
      <c r="B17" s="10" t="s">
        <v>42</v>
      </c>
      <c r="C17" s="49">
        <v>3115</v>
      </c>
      <c r="D17" s="50">
        <v>3126</v>
      </c>
      <c r="E17" s="45"/>
    </row>
    <row r="18" spans="1:5" ht="12.5" x14ac:dyDescent="0.25">
      <c r="A18" s="5"/>
      <c r="B18" s="10" t="s">
        <v>43</v>
      </c>
      <c r="C18" s="49">
        <v>699691</v>
      </c>
      <c r="D18" s="50">
        <v>732944</v>
      </c>
      <c r="E18" s="45"/>
    </row>
    <row r="19" spans="1:5" ht="12.5" x14ac:dyDescent="0.25">
      <c r="A19" s="5"/>
      <c r="B19" s="10" t="s">
        <v>44</v>
      </c>
      <c r="C19" s="49">
        <v>3146198</v>
      </c>
      <c r="D19" s="50">
        <v>3187907</v>
      </c>
      <c r="E19" s="45"/>
    </row>
    <row r="20" spans="1:5" ht="12.5" x14ac:dyDescent="0.25">
      <c r="A20" s="5"/>
      <c r="B20" s="10" t="s">
        <v>45</v>
      </c>
      <c r="C20" s="49">
        <v>859942</v>
      </c>
      <c r="D20" s="50">
        <v>859942</v>
      </c>
      <c r="E20" s="45"/>
    </row>
    <row r="21" spans="1:5" ht="13" x14ac:dyDescent="0.3">
      <c r="A21" s="5"/>
      <c r="B21" s="53" t="s">
        <v>46</v>
      </c>
      <c r="C21" s="54">
        <f>SUM(C17:C20)</f>
        <v>4708946</v>
      </c>
      <c r="D21" s="56">
        <f>SUM(D17:D20)</f>
        <v>4783919</v>
      </c>
      <c r="E21" s="45"/>
    </row>
    <row r="22" spans="1:5" ht="13" x14ac:dyDescent="0.3">
      <c r="A22" s="5"/>
      <c r="B22" s="57" t="s">
        <v>47</v>
      </c>
      <c r="C22" s="58">
        <f>C14+C21</f>
        <v>33985727</v>
      </c>
      <c r="D22" s="59">
        <f>D14+D21</f>
        <v>33404926</v>
      </c>
      <c r="E22" s="45"/>
    </row>
    <row r="23" spans="1:5" ht="12.5" x14ac:dyDescent="0.25">
      <c r="A23" s="5"/>
      <c r="B23" s="10"/>
      <c r="C23" s="49"/>
      <c r="D23" s="50"/>
      <c r="E23" s="45"/>
    </row>
    <row r="24" spans="1:5" ht="13" x14ac:dyDescent="0.3">
      <c r="A24" s="5"/>
      <c r="B24" s="13" t="s">
        <v>48</v>
      </c>
      <c r="C24" s="51"/>
      <c r="D24" s="52"/>
      <c r="E24" s="45"/>
    </row>
    <row r="25" spans="1:5" ht="12.5" x14ac:dyDescent="0.25">
      <c r="A25" s="5"/>
      <c r="B25" s="10"/>
      <c r="C25" s="49"/>
      <c r="D25" s="50"/>
      <c r="E25" s="45"/>
    </row>
    <row r="26" spans="1:5" ht="13" x14ac:dyDescent="0.3">
      <c r="A26" s="5"/>
      <c r="B26" s="10" t="s">
        <v>49</v>
      </c>
      <c r="C26" s="51"/>
      <c r="D26" s="52"/>
      <c r="E26" s="45"/>
    </row>
    <row r="27" spans="1:5" ht="12.5" x14ac:dyDescent="0.25">
      <c r="A27" s="5"/>
      <c r="B27" s="10" t="s">
        <v>50</v>
      </c>
      <c r="C27" s="49">
        <v>5346237</v>
      </c>
      <c r="D27" s="50">
        <v>6016168</v>
      </c>
      <c r="E27" s="45"/>
    </row>
    <row r="28" spans="1:5" ht="12.5" x14ac:dyDescent="0.25">
      <c r="A28" s="5"/>
      <c r="B28" s="10" t="s">
        <v>51</v>
      </c>
      <c r="C28" s="49">
        <v>3441662</v>
      </c>
      <c r="D28" s="50">
        <v>3573886</v>
      </c>
      <c r="E28" s="45"/>
    </row>
    <row r="29" spans="1:5" ht="14.5" x14ac:dyDescent="0.35">
      <c r="A29" s="5"/>
      <c r="B29" s="60" t="s">
        <v>52</v>
      </c>
      <c r="C29" s="61">
        <f>SUM(C27:C28)</f>
        <v>8787899</v>
      </c>
      <c r="D29" s="62">
        <f>SUM(D27:D28)</f>
        <v>9590054</v>
      </c>
      <c r="E29" s="45"/>
    </row>
    <row r="30" spans="1:5" ht="12.5" x14ac:dyDescent="0.25">
      <c r="A30" s="5"/>
      <c r="B30" s="10"/>
      <c r="C30" s="49"/>
      <c r="D30" s="50"/>
      <c r="E30" s="45"/>
    </row>
    <row r="31" spans="1:5" ht="13" x14ac:dyDescent="0.3">
      <c r="A31" s="5"/>
      <c r="B31" s="10" t="s">
        <v>53</v>
      </c>
      <c r="C31" s="51"/>
      <c r="D31" s="52"/>
      <c r="E31" s="45"/>
    </row>
    <row r="32" spans="1:5" ht="12.5" x14ac:dyDescent="0.25">
      <c r="A32" s="5"/>
      <c r="B32" s="10" t="s">
        <v>54</v>
      </c>
      <c r="C32" s="49">
        <v>1020594</v>
      </c>
      <c r="D32" s="50">
        <v>1030507</v>
      </c>
      <c r="E32" s="45"/>
    </row>
    <row r="33" spans="1:5" ht="14.5" x14ac:dyDescent="0.35">
      <c r="A33" s="5"/>
      <c r="B33" s="60" t="s">
        <v>55</v>
      </c>
      <c r="C33" s="61">
        <f>+C32</f>
        <v>1020594</v>
      </c>
      <c r="D33" s="62">
        <f>SUM(D32)</f>
        <v>1030507</v>
      </c>
      <c r="E33" s="45"/>
    </row>
    <row r="34" spans="1:5" ht="14.5" x14ac:dyDescent="0.35">
      <c r="A34" s="5"/>
      <c r="B34" s="63" t="s">
        <v>56</v>
      </c>
      <c r="C34" s="64">
        <f>+C29+C33</f>
        <v>9808493</v>
      </c>
      <c r="D34" s="65">
        <f>+D29+D33</f>
        <v>10620561</v>
      </c>
      <c r="E34" s="45"/>
    </row>
    <row r="35" spans="1:5" ht="12.5" x14ac:dyDescent="0.25">
      <c r="A35" s="5"/>
      <c r="B35" s="10"/>
      <c r="C35" s="49"/>
      <c r="D35" s="50"/>
      <c r="E35" s="45"/>
    </row>
    <row r="36" spans="1:5" ht="13" x14ac:dyDescent="0.3">
      <c r="A36" s="5"/>
      <c r="B36" s="13" t="s">
        <v>57</v>
      </c>
      <c r="C36" s="51"/>
      <c r="D36" s="52"/>
      <c r="E36" s="45"/>
    </row>
    <row r="37" spans="1:5" ht="12.5" x14ac:dyDescent="0.25">
      <c r="A37" s="5"/>
      <c r="B37" s="10" t="s">
        <v>58</v>
      </c>
      <c r="C37" s="49">
        <v>10000000</v>
      </c>
      <c r="D37" s="50">
        <v>10000000</v>
      </c>
      <c r="E37" s="45"/>
    </row>
    <row r="38" spans="1:5" ht="12.5" x14ac:dyDescent="0.25">
      <c r="A38" s="5"/>
      <c r="B38" s="10" t="s">
        <v>59</v>
      </c>
      <c r="C38" s="49">
        <v>2000000</v>
      </c>
      <c r="D38" s="50">
        <v>2000000</v>
      </c>
      <c r="E38" s="45"/>
    </row>
    <row r="39" spans="1:5" ht="12.5" x14ac:dyDescent="0.25">
      <c r="A39" s="5"/>
      <c r="B39" s="10" t="s">
        <v>60</v>
      </c>
      <c r="C39" s="66">
        <v>2524</v>
      </c>
      <c r="D39" s="67">
        <v>1992</v>
      </c>
      <c r="E39" s="45"/>
    </row>
    <row r="40" spans="1:5" ht="12.5" x14ac:dyDescent="0.25">
      <c r="A40" s="5"/>
      <c r="B40" s="10" t="s">
        <v>61</v>
      </c>
      <c r="C40" s="49">
        <v>10782373</v>
      </c>
      <c r="D40" s="50" t="s">
        <v>62</v>
      </c>
      <c r="E40" s="45"/>
    </row>
    <row r="41" spans="1:5" ht="12.5" x14ac:dyDescent="0.25">
      <c r="A41" s="5"/>
      <c r="B41" s="10" t="s">
        <v>63</v>
      </c>
      <c r="C41" s="49">
        <v>1392337</v>
      </c>
      <c r="D41" s="50">
        <v>10782373</v>
      </c>
    </row>
    <row r="42" spans="1:5" ht="12.5" x14ac:dyDescent="0.25">
      <c r="A42" s="5"/>
      <c r="B42" s="10" t="s">
        <v>64</v>
      </c>
      <c r="C42" s="49">
        <f>SUM(C37:C41)</f>
        <v>24177234</v>
      </c>
      <c r="D42" s="50">
        <f>SUM(D37:D41)</f>
        <v>22784365</v>
      </c>
      <c r="E42" s="45"/>
    </row>
    <row r="43" spans="1:5" ht="14.5" x14ac:dyDescent="0.35">
      <c r="A43" s="5"/>
      <c r="B43" s="60" t="s">
        <v>65</v>
      </c>
      <c r="C43" s="61">
        <f>+C34+C42</f>
        <v>33985727</v>
      </c>
      <c r="D43" s="62">
        <f>+D34+D42</f>
        <v>33404926</v>
      </c>
      <c r="E43" s="45"/>
    </row>
    <row r="44" spans="1:5" ht="12.5" x14ac:dyDescent="0.25">
      <c r="A44" s="5"/>
      <c r="B44" s="32"/>
      <c r="C44" s="68"/>
      <c r="D44" s="68"/>
    </row>
    <row r="45" spans="1:5" ht="13.5" thickBot="1" x14ac:dyDescent="0.35">
      <c r="A45" s="5"/>
      <c r="B45" s="69" t="s">
        <v>66</v>
      </c>
      <c r="C45" s="70">
        <v>3726415</v>
      </c>
      <c r="D45" s="70">
        <v>4073222</v>
      </c>
    </row>
    <row r="46" spans="1:5" ht="13" thickTop="1" x14ac:dyDescent="0.25">
      <c r="A46" s="5"/>
      <c r="B46" s="32"/>
      <c r="C46" s="68"/>
      <c r="D46" s="68"/>
    </row>
    <row r="47" spans="1:5" ht="13.5" thickBot="1" x14ac:dyDescent="0.35">
      <c r="A47" s="5"/>
      <c r="B47" s="69" t="s">
        <v>67</v>
      </c>
      <c r="C47" s="70">
        <v>1061643</v>
      </c>
      <c r="D47" s="70">
        <v>1061643</v>
      </c>
    </row>
    <row r="48" spans="1:5" ht="13" thickTop="1" x14ac:dyDescent="0.25">
      <c r="A48" s="5"/>
      <c r="B48" s="32"/>
      <c r="C48" s="71"/>
      <c r="D48" s="71"/>
    </row>
    <row r="49" spans="1:4" ht="12.5" x14ac:dyDescent="0.25">
      <c r="A49" s="5"/>
      <c r="B49" s="32"/>
      <c r="C49" s="68"/>
      <c r="D49" s="68"/>
    </row>
    <row r="50" spans="1:4" ht="12.5" x14ac:dyDescent="0.25">
      <c r="A50" s="5"/>
      <c r="B50" s="32"/>
      <c r="C50" s="68"/>
      <c r="D50" s="68"/>
    </row>
    <row r="51" spans="1:4" ht="12.5" x14ac:dyDescent="0.25">
      <c r="A51" s="5"/>
      <c r="B51" s="32"/>
      <c r="C51" s="68"/>
      <c r="D51" s="68"/>
    </row>
    <row r="52" spans="1:4" ht="12.5" x14ac:dyDescent="0.25">
      <c r="A52" s="5"/>
      <c r="B52" s="32"/>
      <c r="C52" s="68"/>
      <c r="D52" s="68"/>
    </row>
    <row r="53" spans="1:4" ht="10" x14ac:dyDescent="0.2"/>
    <row r="54" spans="1:4" ht="10" x14ac:dyDescent="0.2"/>
    <row r="55" spans="1:4" ht="10" x14ac:dyDescent="0.2"/>
    <row r="56" spans="1:4" ht="12.5" x14ac:dyDescent="0.25">
      <c r="A56" s="5"/>
      <c r="B56" s="39"/>
      <c r="C56" s="40"/>
      <c r="D56" s="40"/>
    </row>
    <row r="57" spans="1:4" ht="11.5" x14ac:dyDescent="0.25">
      <c r="A57" s="36"/>
      <c r="B57" s="41" t="s">
        <v>29</v>
      </c>
      <c r="C57" s="42" t="s">
        <v>30</v>
      </c>
      <c r="D57" s="42"/>
    </row>
    <row r="58" spans="1:4" ht="11.5" x14ac:dyDescent="0.25">
      <c r="A58" s="36"/>
      <c r="B58" s="43" t="s">
        <v>31</v>
      </c>
      <c r="C58" s="44" t="s">
        <v>32</v>
      </c>
      <c r="D58" s="44"/>
    </row>
  </sheetData>
  <sheetProtection sheet="1" objects="1" scenarios="1"/>
  <mergeCells count="8">
    <mergeCell ref="C57:D57"/>
    <mergeCell ref="C58:D58"/>
    <mergeCell ref="A1:D1"/>
    <mergeCell ref="A2:D2"/>
    <mergeCell ref="A3:D3"/>
    <mergeCell ref="A4:D4"/>
    <mergeCell ref="B5:D5"/>
    <mergeCell ref="C56:D56"/>
  </mergeCells>
  <printOptions horizontalCentered="1"/>
  <pageMargins left="0.59055118110236227" right="0.59055118110236227" top="0.78740157480314965" bottom="0.78740157480314965" header="0" footer="0"/>
  <pageSetup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ER</vt:lpstr>
      <vt:lpstr>BG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2022-02-22T23:35:20Z</dcterms:created>
  <dcterms:modified xsi:type="dcterms:W3CDTF">2022-02-22T23:37:15Z</dcterms:modified>
</cp:coreProperties>
</file>