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172.27.3.17\ContabilidadSecurities\Estados Financieros 2021\12-Diciembre 2021\Informe Atlantida Securities diciembre 2021\"/>
    </mc:Choice>
  </mc:AlternateContent>
  <xr:revisionPtr revIDLastSave="0" documentId="13_ncr:1_{4C41E586-0569-4061-A1D7-7722804FCF3C}" xr6:coauthVersionLast="4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alance General" sheetId="1" r:id="rId1"/>
    <sheet name="Estado de Resultados" sheetId="2" r:id="rId2"/>
  </sheets>
  <externalReferences>
    <externalReference r:id="rId3"/>
  </externalReferences>
  <definedNames>
    <definedName name="_xlnm.Print_Area" localSheetId="0">'Balance General'!$A$1:$F$88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9" i="2" l="1"/>
  <c r="F52" i="1" l="1"/>
  <c r="D16" i="1" l="1"/>
  <c r="D49" i="2"/>
  <c r="F42" i="2"/>
  <c r="F39" i="2"/>
  <c r="F38" i="2"/>
  <c r="F33" i="2"/>
  <c r="F32" i="2"/>
  <c r="F27" i="2"/>
  <c r="F26" i="2"/>
  <c r="F19" i="2"/>
  <c r="D19" i="2"/>
  <c r="F46" i="1"/>
  <c r="F49" i="1"/>
  <c r="F16" i="1"/>
  <c r="D26" i="2"/>
  <c r="D38" i="2"/>
  <c r="F22" i="1" l="1"/>
  <c r="F28" i="1"/>
  <c r="F37" i="1"/>
  <c r="F41" i="1"/>
  <c r="F60" i="1"/>
  <c r="F64" i="1"/>
  <c r="F66" i="1"/>
  <c r="F67" i="1" l="1"/>
  <c r="F29" i="1"/>
  <c r="F42" i="1"/>
  <c r="F53" i="1" s="1"/>
  <c r="D27" i="2" l="1"/>
  <c r="D33" i="2" l="1"/>
  <c r="D53" i="2" l="1"/>
  <c r="D42" i="2"/>
  <c r="D47" i="2" l="1"/>
  <c r="A59" i="2"/>
  <c r="A4" i="2"/>
  <c r="A3" i="2"/>
  <c r="D66" i="1"/>
  <c r="D64" i="1"/>
  <c r="D60" i="1"/>
  <c r="D41" i="1"/>
  <c r="D37" i="1"/>
  <c r="D28" i="1"/>
  <c r="D22" i="1"/>
  <c r="D50" i="2" l="1"/>
  <c r="D51" i="1"/>
  <c r="D54" i="2"/>
  <c r="D67" i="1"/>
  <c r="D42" i="1"/>
  <c r="D29" i="1"/>
  <c r="D49" i="1" l="1"/>
  <c r="D52" i="1" l="1"/>
  <c r="D53" i="1" l="1"/>
</calcChain>
</file>

<file path=xl/sharedStrings.xml><?xml version="1.0" encoding="utf-8"?>
<sst xmlns="http://schemas.openxmlformats.org/spreadsheetml/2006/main" count="123" uniqueCount="106">
  <si>
    <t xml:space="preserve">ATLÁNTIDA SECURITIES, S.A. DE C.V. (Casa de Corredores de Bolsa) </t>
  </si>
  <si>
    <t xml:space="preserve">(Compañía Salvadoreña, Parte del Conglomerado Financiero Atlántida, </t>
  </si>
  <si>
    <t>Actuando como Subsidiaria de Inversiones Financieras Atlántida. S.A.)</t>
  </si>
  <si>
    <t>(San Salvador, República de El Salvador)</t>
  </si>
  <si>
    <t>Balances Generales</t>
  </si>
  <si>
    <t>(Cifras en Dólares de los Estados Unidos de América)</t>
  </si>
  <si>
    <t xml:space="preserve"> </t>
  </si>
  <si>
    <t>Activo</t>
  </si>
  <si>
    <t>Nota</t>
  </si>
  <si>
    <t>Activo corriente:</t>
  </si>
  <si>
    <t xml:space="preserve">  Efectivo y bancos y otras instituciones financieras</t>
  </si>
  <si>
    <t xml:space="preserve">  Inversiones financieras </t>
  </si>
  <si>
    <t xml:space="preserve">  Cuentas y documentos por cobrar</t>
  </si>
  <si>
    <t xml:space="preserve">  Rendimientos por Cobrar</t>
  </si>
  <si>
    <t xml:space="preserve">  Impuestos</t>
  </si>
  <si>
    <t xml:space="preserve">  Gastos pagados por anticipado</t>
  </si>
  <si>
    <t>Total activo corriente</t>
  </si>
  <si>
    <t>Activo no corriente:</t>
  </si>
  <si>
    <t xml:space="preserve">  Muebles</t>
  </si>
  <si>
    <t xml:space="preserve">  Inversiones financieras a largo plazo</t>
  </si>
  <si>
    <t xml:space="preserve">  Activos intangibles</t>
  </si>
  <si>
    <t>Total activo no corriente</t>
  </si>
  <si>
    <t>Total del activo</t>
  </si>
  <si>
    <t>Pasivo</t>
  </si>
  <si>
    <t>Pasivo corriente:</t>
  </si>
  <si>
    <t xml:space="preserve">  Obligaciones por operaciones bursátiles</t>
  </si>
  <si>
    <t xml:space="preserve">  Cuentas por pagar</t>
  </si>
  <si>
    <t xml:space="preserve">  Cuentas por pagar relacionadas</t>
  </si>
  <si>
    <t xml:space="preserve">  Impuestos por pagar propios</t>
  </si>
  <si>
    <t>Total del pasivo corriente</t>
  </si>
  <si>
    <t>Pasivo no corriente:</t>
  </si>
  <si>
    <t xml:space="preserve">  Estimación para obligaciones laborales</t>
  </si>
  <si>
    <t>Total del pasivo no corriente</t>
  </si>
  <si>
    <t xml:space="preserve">Total del pasivo </t>
  </si>
  <si>
    <t>Patrimonio neto</t>
  </si>
  <si>
    <t>Capital social</t>
  </si>
  <si>
    <t>Reserva legal</t>
  </si>
  <si>
    <t>Revaluaciones</t>
  </si>
  <si>
    <t>Revaluaciones de activos de largo plazo poseidos para la venta</t>
  </si>
  <si>
    <t>Resultados</t>
  </si>
  <si>
    <t>Resultados acumulados de ejercicios anteriores</t>
  </si>
  <si>
    <t>Resultados del presente ejercicio</t>
  </si>
  <si>
    <t>Total patrimonio</t>
  </si>
  <si>
    <t>Total pasivo más patrimonio</t>
  </si>
  <si>
    <t>Cuentas contingentes de compromiso y control propias:</t>
  </si>
  <si>
    <t>Cuentas contingentes de compromiso deudoras:</t>
  </si>
  <si>
    <t>Garantías otorgadas</t>
  </si>
  <si>
    <t>Cuentas de control:</t>
  </si>
  <si>
    <t>Valores y bienes propios en custodia</t>
  </si>
  <si>
    <t>Total</t>
  </si>
  <si>
    <t>Contingentes de compromiso y control acreedoras:</t>
  </si>
  <si>
    <t>Cuentas contingentes y de compromisos:</t>
  </si>
  <si>
    <t>Responsabilidad por garantías otorgadas</t>
  </si>
  <si>
    <t>Cuentas de control acreedoras:</t>
  </si>
  <si>
    <t>Contracuenta valores y bienes propios en custodia</t>
  </si>
  <si>
    <t>Las notas que acompañan son parte integral de estos estados financieros.</t>
  </si>
  <si>
    <t>Iván Ernesto Juárez Rivera</t>
  </si>
  <si>
    <t>Gerente General</t>
  </si>
  <si>
    <t>ATLÁNTIDA SECURITIES, S.A. DE C.V. (Casa de Corredores de Bolsa)</t>
  </si>
  <si>
    <t xml:space="preserve">Estados de Resultados </t>
  </si>
  <si>
    <t xml:space="preserve">Nota </t>
  </si>
  <si>
    <t>Ingresos</t>
  </si>
  <si>
    <t>Ingresos de operación</t>
  </si>
  <si>
    <t>Ingresos por servicios bursátiles</t>
  </si>
  <si>
    <t>Ingresos diversos</t>
  </si>
  <si>
    <t>Gastos</t>
  </si>
  <si>
    <t>Gastos de operación</t>
  </si>
  <si>
    <t>Gastos de operación de servicios bursátiles</t>
  </si>
  <si>
    <t>Gastos generales de administración y de personal de</t>
  </si>
  <si>
    <t>operaciones bursátiles</t>
  </si>
  <si>
    <t>Gastos por depreciación, amortización y 
   deterioro por operaciones corrientes</t>
  </si>
  <si>
    <t>Resultados de operación</t>
  </si>
  <si>
    <t>Más:</t>
  </si>
  <si>
    <t>Ingresos financieros</t>
  </si>
  <si>
    <t>Ingresos por inversiones financieras</t>
  </si>
  <si>
    <t>Resultados antes de intereses e impuestos</t>
  </si>
  <si>
    <t>Gastos financieros</t>
  </si>
  <si>
    <t>Gastos de operación por inversiones propias</t>
  </si>
  <si>
    <t>Otros gastos financieros</t>
  </si>
  <si>
    <t xml:space="preserve"> Número de acciones comunes en circulación (promedio) (nota 10)</t>
  </si>
  <si>
    <t xml:space="preserve"> Valor nominal por acción</t>
  </si>
  <si>
    <t xml:space="preserve">          Gerente General</t>
  </si>
  <si>
    <t>Auditores y Consultores de Negocios, S.A. de C.V.</t>
  </si>
  <si>
    <t>Auditor externo inscripción No.3614</t>
  </si>
  <si>
    <t>Impuesto sobre la renta</t>
  </si>
  <si>
    <t>Resultados Netos</t>
  </si>
  <si>
    <t>Reserva Legal</t>
  </si>
  <si>
    <t>Resultados despues de intereses y antes impuestos</t>
  </si>
  <si>
    <t>Resultados después de impuestos</t>
  </si>
  <si>
    <t>Ingresos extraordinarios</t>
  </si>
  <si>
    <t>Gastos extraordinarios</t>
  </si>
  <si>
    <t xml:space="preserve">Utilidad del ejercicio antes de impuestos </t>
  </si>
  <si>
    <t xml:space="preserve"> Utilidad neta del período </t>
  </si>
  <si>
    <t>Utilidad por acción:</t>
  </si>
  <si>
    <t>Utilidad (Pérdida)  retenida al inicio del período</t>
  </si>
  <si>
    <t>Total de Utilidades acumuladas al final del año</t>
  </si>
  <si>
    <t xml:space="preserve">                       Representante Legal</t>
  </si>
  <si>
    <t xml:space="preserve">                 Julio César Alvarenga Fuentes</t>
  </si>
  <si>
    <t xml:space="preserve">                             Contador General</t>
  </si>
  <si>
    <t xml:space="preserve">                          Julio César Alvarenga Fuentes</t>
  </si>
  <si>
    <t xml:space="preserve">                                      Contador General</t>
  </si>
  <si>
    <t xml:space="preserve">                                    Representante Legal</t>
  </si>
  <si>
    <t>Al 31 de diciembre de 2021 y 2020</t>
  </si>
  <si>
    <t>Por los años terminados el 31 de diciembre de 2021 y 2020</t>
  </si>
  <si>
    <t xml:space="preserve">                          Gabriel Eduardo Delgado Suazo</t>
  </si>
  <si>
    <t xml:space="preserve">              Gabriel Eduardo Delgado Suazo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</si>
</sst>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_-&quot;$&quot;* #,##0_-;\-&quot;$&quot;* #,##0_-;_-&quot;$&quot;* &quot;-&quot;??_-;_-@_-"/>
    <numFmt numFmtId="167" formatCode="_-* #,##0_-;\-* #,##0_-;_-* &quot;-&quot;??_-;_-@_-"/>
    <numFmt numFmtId="168" formatCode="#,##0.0000_);\(#,##0.0000\)"/>
    <numFmt numFmtId="170" formatCode="#,##0.00_ ;\-#,##0.00\ "/>
    <numFmt numFmtId="172" formatCode="#,##0.00_);\(#,##0.0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8" fillId="0" borderId="0"/>
  </cellStyleXfs>
  <cellXfs count="115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9" fontId="4" fillId="0" borderId="0" xfId="1" applyNumberFormat="1" applyFont="1" applyBorder="1"/>
    <xf numFmtId="39" fontId="4" fillId="0" borderId="0" xfId="1" applyNumberFormat="1" applyFont="1"/>
    <xf numFmtId="166" fontId="4" fillId="0" borderId="0" xfId="2" applyNumberFormat="1" applyFont="1" applyBorder="1" applyAlignment="1">
      <alignment horizontal="right" wrapText="1"/>
    </xf>
    <xf numFmtId="167" fontId="4" fillId="0" borderId="0" xfId="1" applyNumberFormat="1" applyFont="1" applyBorder="1"/>
    <xf numFmtId="166" fontId="4" fillId="0" borderId="0" xfId="0" applyNumberFormat="1" applyFont="1" applyBorder="1"/>
    <xf numFmtId="0" fontId="2" fillId="0" borderId="0" xfId="0" applyFont="1"/>
    <xf numFmtId="39" fontId="2" fillId="0" borderId="2" xfId="1" applyNumberFormat="1" applyFont="1" applyBorder="1"/>
    <xf numFmtId="39" fontId="2" fillId="0" borderId="0" xfId="1" applyNumberFormat="1" applyFont="1" applyAlignment="1">
      <alignment horizontal="right" wrapText="1"/>
    </xf>
    <xf numFmtId="166" fontId="4" fillId="0" borderId="0" xfId="0" applyNumberFormat="1" applyFont="1" applyBorder="1" applyAlignment="1">
      <alignment horizontal="right" wrapText="1"/>
    </xf>
    <xf numFmtId="37" fontId="4" fillId="0" borderId="0" xfId="1" applyNumberFormat="1" applyFont="1" applyAlignment="1">
      <alignment horizontal="right" wrapText="1"/>
    </xf>
    <xf numFmtId="39" fontId="4" fillId="0" borderId="0" xfId="1" applyNumberFormat="1" applyFont="1" applyAlignment="1">
      <alignment horizontal="right" wrapText="1"/>
    </xf>
    <xf numFmtId="37" fontId="4" fillId="0" borderId="0" xfId="1" applyNumberFormat="1" applyFont="1"/>
    <xf numFmtId="43" fontId="4" fillId="0" borderId="0" xfId="1" applyFont="1" applyBorder="1"/>
    <xf numFmtId="39" fontId="2" fillId="0" borderId="3" xfId="1" applyNumberFormat="1" applyFont="1" applyBorder="1"/>
    <xf numFmtId="39" fontId="2" fillId="0" borderId="4" xfId="1" applyNumberFormat="1" applyFont="1" applyBorder="1"/>
    <xf numFmtId="39" fontId="2" fillId="0" borderId="0" xfId="1" applyNumberFormat="1" applyFont="1"/>
    <xf numFmtId="167" fontId="4" fillId="0" borderId="0" xfId="0" applyNumberFormat="1" applyFont="1" applyBorder="1"/>
    <xf numFmtId="39" fontId="4" fillId="0" borderId="3" xfId="1" applyNumberFormat="1" applyFont="1" applyBorder="1"/>
    <xf numFmtId="0" fontId="4" fillId="0" borderId="0" xfId="0" applyFont="1" applyAlignment="1">
      <alignment horizontal="left" indent="1"/>
    </xf>
    <xf numFmtId="39" fontId="4" fillId="0" borderId="5" xfId="1" applyNumberFormat="1" applyFont="1" applyBorder="1"/>
    <xf numFmtId="43" fontId="4" fillId="0" borderId="0" xfId="1" applyFont="1" applyBorder="1" applyAlignment="1">
      <alignment horizontal="right" wrapText="1"/>
    </xf>
    <xf numFmtId="39" fontId="4" fillId="0" borderId="0" xfId="0" applyNumberFormat="1" applyFont="1" applyBorder="1"/>
    <xf numFmtId="165" fontId="4" fillId="0" borderId="0" xfId="0" applyNumberFormat="1" applyFont="1" applyBorder="1"/>
    <xf numFmtId="168" fontId="4" fillId="0" borderId="0" xfId="1" applyNumberFormat="1" applyFont="1" applyBorder="1" applyAlignment="1">
      <alignment horizontal="right" wrapText="1"/>
    </xf>
    <xf numFmtId="168" fontId="4" fillId="0" borderId="0" xfId="1" applyNumberFormat="1" applyFont="1"/>
    <xf numFmtId="0" fontId="4" fillId="0" borderId="0" xfId="0" applyFont="1" applyAlignment="1">
      <alignment horizontal="left" indent="2"/>
    </xf>
    <xf numFmtId="39" fontId="4" fillId="0" borderId="0" xfId="1" applyNumberFormat="1" applyFont="1" applyFill="1" applyBorder="1"/>
    <xf numFmtId="39" fontId="4" fillId="0" borderId="0" xfId="0" applyNumberFormat="1" applyFont="1"/>
    <xf numFmtId="0" fontId="6" fillId="0" borderId="0" xfId="0" applyFont="1" applyAlignment="1">
      <alignment horizontal="left"/>
    </xf>
    <xf numFmtId="0" fontId="4" fillId="0" borderId="1" xfId="0" applyFont="1" applyBorder="1"/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/>
    <xf numFmtId="0" fontId="7" fillId="0" borderId="0" xfId="0" applyFont="1"/>
    <xf numFmtId="43" fontId="2" fillId="0" borderId="0" xfId="1" applyFont="1" applyAlignment="1">
      <alignment vertical="top"/>
    </xf>
    <xf numFmtId="0" fontId="7" fillId="0" borderId="0" xfId="3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3" applyFont="1" applyFill="1" applyAlignment="1">
      <alignment horizontal="center"/>
    </xf>
    <xf numFmtId="43" fontId="2" fillId="0" borderId="0" xfId="1" applyFont="1" applyAlignment="1">
      <alignment horizontal="left"/>
    </xf>
    <xf numFmtId="43" fontId="4" fillId="0" borderId="0" xfId="1" applyFont="1"/>
    <xf numFmtId="43" fontId="4" fillId="0" borderId="0" xfId="1" applyFont="1" applyAlignment="1">
      <alignment horizontal="left"/>
    </xf>
    <xf numFmtId="43" fontId="4" fillId="0" borderId="1" xfId="1" applyFont="1" applyBorder="1" applyAlignment="1">
      <alignment horizontal="left" vertical="center"/>
    </xf>
    <xf numFmtId="0" fontId="5" fillId="0" borderId="0" xfId="1" applyNumberFormat="1" applyFont="1" applyAlignment="1">
      <alignment horizontal="center"/>
    </xf>
    <xf numFmtId="0" fontId="2" fillId="0" borderId="0" xfId="1" applyNumberFormat="1" applyFont="1" applyAlignment="1">
      <alignment horizontal="center"/>
    </xf>
    <xf numFmtId="43" fontId="2" fillId="0" borderId="0" xfId="1" applyFont="1"/>
    <xf numFmtId="43" fontId="4" fillId="0" borderId="0" xfId="1" applyFont="1" applyAlignment="1">
      <alignment horizontal="left" indent="1"/>
    </xf>
    <xf numFmtId="43" fontId="4" fillId="0" borderId="0" xfId="1" applyFont="1" applyAlignment="1">
      <alignment horizontal="left" indent="2"/>
    </xf>
    <xf numFmtId="43" fontId="4" fillId="0" borderId="0" xfId="1" applyFont="1" applyAlignment="1">
      <alignment horizontal="left" wrapText="1" indent="1"/>
    </xf>
    <xf numFmtId="39" fontId="4" fillId="0" borderId="0" xfId="1" applyNumberFormat="1" applyFont="1" applyFill="1" applyBorder="1" applyAlignment="1">
      <alignment horizontal="right" wrapText="1"/>
    </xf>
    <xf numFmtId="43" fontId="4" fillId="0" borderId="0" xfId="1" applyFont="1" applyFill="1"/>
    <xf numFmtId="39" fontId="4" fillId="0" borderId="4" xfId="1" applyNumberFormat="1" applyFont="1" applyFill="1" applyBorder="1"/>
    <xf numFmtId="165" fontId="4" fillId="0" borderId="0" xfId="1" applyNumberFormat="1" applyFont="1"/>
    <xf numFmtId="39" fontId="4" fillId="0" borderId="4" xfId="1" applyNumberFormat="1" applyFont="1" applyBorder="1"/>
    <xf numFmtId="43" fontId="4" fillId="0" borderId="1" xfId="1" applyFont="1" applyBorder="1"/>
    <xf numFmtId="0" fontId="8" fillId="0" borderId="0" xfId="0" applyFont="1" applyAlignment="1"/>
    <xf numFmtId="39" fontId="2" fillId="0" borderId="6" xfId="1" applyNumberFormat="1" applyFont="1" applyBorder="1"/>
    <xf numFmtId="39" fontId="2" fillId="0" borderId="0" xfId="0" applyNumberFormat="1" applyFont="1"/>
    <xf numFmtId="39" fontId="4" fillId="0" borderId="5" xfId="1" applyNumberFormat="1" applyFont="1" applyFill="1" applyBorder="1"/>
    <xf numFmtId="0" fontId="7" fillId="0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164" fontId="8" fillId="2" borderId="0" xfId="0" applyNumberFormat="1" applyFont="1" applyFill="1" applyAlignment="1" applyProtection="1">
      <alignment horizontal="center"/>
      <protection locked="0"/>
    </xf>
    <xf numFmtId="164" fontId="8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39" fontId="2" fillId="0" borderId="0" xfId="1" applyNumberFormat="1" applyFont="1" applyFill="1" applyBorder="1" applyAlignment="1">
      <alignment horizontal="right" wrapText="1"/>
    </xf>
    <xf numFmtId="0" fontId="7" fillId="2" borderId="0" xfId="3" applyFont="1" applyFill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4" fontId="0" fillId="0" borderId="0" xfId="0" applyNumberFormat="1"/>
    <xf numFmtId="4" fontId="4" fillId="0" borderId="0" xfId="0" applyNumberFormat="1" applyFont="1" applyBorder="1"/>
    <xf numFmtId="44" fontId="4" fillId="0" borderId="0" xfId="2" applyFont="1" applyBorder="1" applyAlignment="1">
      <alignment horizontal="right" wrapText="1"/>
    </xf>
    <xf numFmtId="0" fontId="8" fillId="0" borderId="0" xfId="0" applyFont="1" applyFill="1" applyAlignment="1">
      <alignment horizontal="center"/>
    </xf>
    <xf numFmtId="170" fontId="4" fillId="0" borderId="0" xfId="0" applyNumberFormat="1" applyFont="1" applyBorder="1"/>
    <xf numFmtId="39" fontId="4" fillId="0" borderId="0" xfId="1" applyNumberFormat="1" applyFont="1" applyFill="1"/>
    <xf numFmtId="39" fontId="2" fillId="0" borderId="3" xfId="1" applyNumberFormat="1" applyFont="1" applyFill="1" applyBorder="1"/>
    <xf numFmtId="0" fontId="3" fillId="0" borderId="0" xfId="0" applyFont="1" applyFill="1"/>
    <xf numFmtId="43" fontId="2" fillId="0" borderId="0" xfId="1" applyFont="1" applyFill="1" applyAlignment="1">
      <alignment horizontal="left"/>
    </xf>
    <xf numFmtId="43" fontId="4" fillId="0" borderId="1" xfId="1" applyFont="1" applyFill="1" applyBorder="1" applyAlignment="1">
      <alignment horizontal="left" vertical="center"/>
    </xf>
    <xf numFmtId="0" fontId="5" fillId="0" borderId="0" xfId="1" applyNumberFormat="1" applyFont="1" applyFill="1" applyAlignment="1">
      <alignment horizontal="center"/>
    </xf>
    <xf numFmtId="39" fontId="4" fillId="0" borderId="2" xfId="1" applyNumberFormat="1" applyFont="1" applyFill="1" applyBorder="1"/>
    <xf numFmtId="39" fontId="2" fillId="0" borderId="2" xfId="1" applyNumberFormat="1" applyFont="1" applyFill="1" applyBorder="1"/>
    <xf numFmtId="39" fontId="4" fillId="0" borderId="3" xfId="1" applyNumberFormat="1" applyFont="1" applyFill="1" applyBorder="1"/>
    <xf numFmtId="39" fontId="2" fillId="0" borderId="0" xfId="1" applyNumberFormat="1" applyFont="1" applyFill="1"/>
    <xf numFmtId="39" fontId="2" fillId="0" borderId="6" xfId="1" applyNumberFormat="1" applyFont="1" applyFill="1" applyBorder="1"/>
    <xf numFmtId="43" fontId="4" fillId="0" borderId="1" xfId="1" applyFont="1" applyFill="1" applyBorder="1"/>
    <xf numFmtId="43" fontId="4" fillId="0" borderId="0" xfId="1" applyFont="1" applyFill="1" applyBorder="1"/>
    <xf numFmtId="164" fontId="8" fillId="0" borderId="0" xfId="0" applyNumberFormat="1" applyFont="1" applyFill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8" fillId="0" borderId="0" xfId="0" applyFont="1" applyFill="1" applyAlignment="1">
      <alignment horizontal="center"/>
    </xf>
    <xf numFmtId="164" fontId="8" fillId="2" borderId="0" xfId="0" applyNumberFormat="1" applyFont="1" applyFill="1" applyAlignment="1" applyProtection="1">
      <protection locked="0"/>
    </xf>
    <xf numFmtId="172" fontId="4" fillId="0" borderId="0" xfId="1" applyNumberFormat="1" applyFont="1" applyFill="1"/>
    <xf numFmtId="172" fontId="2" fillId="0" borderId="0" xfId="1" applyNumberFormat="1" applyFont="1"/>
    <xf numFmtId="172" fontId="4" fillId="0" borderId="0" xfId="1" applyNumberFormat="1" applyFont="1"/>
    <xf numFmtId="172" fontId="4" fillId="0" borderId="5" xfId="1" applyNumberFormat="1" applyFont="1" applyFill="1" applyBorder="1" applyAlignment="1">
      <alignment horizontal="right" wrapText="1"/>
    </xf>
    <xf numFmtId="0" fontId="2" fillId="2" borderId="0" xfId="0" applyFont="1" applyFill="1" applyAlignment="1">
      <alignment horizontal="center"/>
    </xf>
    <xf numFmtId="164" fontId="8" fillId="2" borderId="0" xfId="0" applyNumberFormat="1" applyFont="1" applyFill="1" applyAlignment="1" applyProtection="1">
      <alignment horizontal="center"/>
      <protection locked="0"/>
    </xf>
  </cellXfs>
  <cellStyles count="5">
    <cellStyle name="Comma" xfId="1" builtinId="3"/>
    <cellStyle name="Currency" xfId="2" builtinId="4"/>
    <cellStyle name="Normal" xfId="0" builtinId="0"/>
    <cellStyle name="Normal 2 2" xfId="4" xr:uid="{00000000-0005-0000-0000-000003000000}"/>
    <cellStyle name="Normal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tlantidaSecurities\Cierre%20diciembre%202019\EF%20Atlantida%20Securities%202018%20-%20cifras%20absolu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G"/>
      <sheetName val="ER"/>
      <sheetName val="CP"/>
      <sheetName val="FE"/>
      <sheetName val="EOPB"/>
      <sheetName val="Sheet2"/>
      <sheetName val="Sheet1"/>
    </sheetNames>
    <sheetDataSet>
      <sheetData sheetId="0">
        <row r="3">
          <cell r="A3" t="str">
            <v xml:space="preserve">(Compañía Salvadoreña, Parte del Conglomerado Financiero Atlántida, </v>
          </cell>
        </row>
        <row r="4">
          <cell r="A4" t="str">
            <v>Actuando como Subsidiaria de Inversiones Financieras Atlántida. S.A.)</v>
          </cell>
        </row>
        <row r="73">
          <cell r="A73" t="str">
            <v>Las notas que acompañan son parte integral de estos estados financieros.</v>
          </cell>
        </row>
      </sheetData>
      <sheetData sheetId="1">
        <row r="3">
          <cell r="A3" t="str">
            <v xml:space="preserve">(Compañía Salvadoreña, Parte del Conglomerado Financiero Atlántida, </v>
          </cell>
        </row>
      </sheetData>
      <sheetData sheetId="2">
        <row r="3">
          <cell r="A3" t="str">
            <v xml:space="preserve">(Compañía Salvadoreña, Parte del Conglomerado Financiero Atlántida, 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59999389629810485"/>
    <pageSetUpPr fitToPage="1"/>
  </sheetPr>
  <dimension ref="A1:N88"/>
  <sheetViews>
    <sheetView showGridLines="0" tabSelected="1" zoomScaleNormal="100" workbookViewId="0">
      <selection activeCell="F66" sqref="F66"/>
    </sheetView>
  </sheetViews>
  <sheetFormatPr defaultColWidth="11.42578125" defaultRowHeight="12.75" x14ac:dyDescent="0.2"/>
  <cols>
    <col min="1" max="1" width="59" style="3" customWidth="1"/>
    <col min="2" max="2" width="10.85546875" style="3" customWidth="1"/>
    <col min="3" max="3" width="2.42578125" style="3" customWidth="1"/>
    <col min="4" max="4" width="14.7109375" style="3" customWidth="1"/>
    <col min="5" max="5" width="2.7109375" style="3" customWidth="1"/>
    <col min="6" max="6" width="14.7109375" style="3" customWidth="1"/>
    <col min="7" max="7" width="12" style="3" customWidth="1"/>
    <col min="8" max="8" width="14" style="3" customWidth="1"/>
    <col min="9" max="16384" width="11.42578125" style="3"/>
  </cols>
  <sheetData>
    <row r="1" spans="1:14" ht="14.25" x14ac:dyDescent="0.2">
      <c r="A1" s="1" t="s">
        <v>0</v>
      </c>
      <c r="B1" s="2"/>
      <c r="C1" s="2"/>
      <c r="D1" s="2"/>
      <c r="E1" s="2"/>
      <c r="F1" s="2"/>
    </row>
    <row r="2" spans="1:14" ht="3" customHeight="1" x14ac:dyDescent="0.2">
      <c r="A2" s="1"/>
      <c r="B2" s="2"/>
      <c r="C2" s="2"/>
      <c r="D2" s="2"/>
      <c r="E2" s="2"/>
      <c r="F2" s="2"/>
    </row>
    <row r="3" spans="1:14" ht="14.25" x14ac:dyDescent="0.2">
      <c r="A3" s="1" t="s">
        <v>1</v>
      </c>
      <c r="B3" s="2"/>
      <c r="C3" s="2"/>
      <c r="D3" s="2"/>
      <c r="E3" s="2"/>
      <c r="F3" s="2"/>
    </row>
    <row r="4" spans="1:14" ht="14.25" x14ac:dyDescent="0.2">
      <c r="A4" s="1" t="s">
        <v>2</v>
      </c>
      <c r="B4" s="2"/>
      <c r="C4" s="2"/>
      <c r="D4" s="2"/>
      <c r="E4" s="2"/>
      <c r="F4" s="2"/>
    </row>
    <row r="5" spans="1:14" x14ac:dyDescent="0.2">
      <c r="A5" s="4" t="s">
        <v>3</v>
      </c>
      <c r="B5" s="1"/>
      <c r="C5" s="1"/>
      <c r="D5" s="1"/>
      <c r="E5" s="1"/>
      <c r="F5" s="104"/>
    </row>
    <row r="6" spans="1:14" ht="9.4" customHeight="1" x14ac:dyDescent="0.2">
      <c r="A6" s="1"/>
      <c r="B6" s="1"/>
      <c r="C6" s="1"/>
      <c r="D6" s="1"/>
      <c r="E6" s="1"/>
      <c r="F6" s="104"/>
    </row>
    <row r="7" spans="1:14" ht="14.25" x14ac:dyDescent="0.2">
      <c r="A7" s="1" t="s">
        <v>4</v>
      </c>
      <c r="B7" s="2"/>
      <c r="C7" s="2"/>
      <c r="D7" s="2"/>
      <c r="E7" s="2"/>
      <c r="F7" s="2"/>
    </row>
    <row r="8" spans="1:14" ht="11.45" customHeight="1" x14ac:dyDescent="0.2">
      <c r="A8" s="1"/>
      <c r="B8" s="1"/>
      <c r="C8" s="1"/>
      <c r="D8" s="1"/>
      <c r="E8" s="1"/>
      <c r="F8" s="104"/>
    </row>
    <row r="9" spans="1:14" ht="14.25" x14ac:dyDescent="0.2">
      <c r="A9" s="4" t="s">
        <v>102</v>
      </c>
      <c r="B9" s="2"/>
      <c r="C9" s="2"/>
      <c r="D9" s="2"/>
      <c r="E9" s="2"/>
      <c r="F9" s="2"/>
    </row>
    <row r="10" spans="1:14" ht="9.9499999999999993" customHeight="1" x14ac:dyDescent="0.2">
      <c r="A10" s="4"/>
      <c r="B10" s="4"/>
      <c r="C10" s="4"/>
      <c r="D10" s="4"/>
      <c r="E10" s="4"/>
      <c r="F10" s="105"/>
    </row>
    <row r="11" spans="1:14" x14ac:dyDescent="0.2">
      <c r="A11" s="4" t="s">
        <v>5</v>
      </c>
      <c r="B11" s="4"/>
      <c r="C11" s="4"/>
      <c r="D11" s="4"/>
      <c r="E11" s="4"/>
      <c r="F11" s="105"/>
    </row>
    <row r="12" spans="1:14" ht="8.85" customHeight="1" thickBot="1" x14ac:dyDescent="0.25">
      <c r="A12" s="5" t="s">
        <v>6</v>
      </c>
      <c r="B12" s="5" t="s">
        <v>6</v>
      </c>
      <c r="C12" s="5" t="s">
        <v>6</v>
      </c>
      <c r="D12" s="5" t="s">
        <v>6</v>
      </c>
      <c r="E12" s="5" t="s">
        <v>6</v>
      </c>
      <c r="F12" s="106" t="s">
        <v>6</v>
      </c>
      <c r="G12" s="6"/>
      <c r="H12" s="6"/>
      <c r="I12" s="6"/>
      <c r="J12" s="6"/>
      <c r="K12" s="6"/>
      <c r="L12" s="6"/>
      <c r="M12" s="6"/>
      <c r="N12" s="6"/>
    </row>
    <row r="13" spans="1:14" ht="13.5" thickTop="1" x14ac:dyDescent="0.2">
      <c r="A13" s="3" t="s">
        <v>6</v>
      </c>
      <c r="B13" s="7"/>
      <c r="C13" s="7"/>
      <c r="G13" s="6"/>
      <c r="H13" s="6"/>
      <c r="I13" s="6"/>
      <c r="J13" s="6"/>
      <c r="K13" s="6"/>
      <c r="L13" s="6"/>
      <c r="M13" s="6"/>
      <c r="N13" s="6"/>
    </row>
    <row r="14" spans="1:14" x14ac:dyDescent="0.2">
      <c r="A14" s="8" t="s">
        <v>7</v>
      </c>
      <c r="B14" s="9" t="s">
        <v>8</v>
      </c>
      <c r="C14" s="9"/>
      <c r="D14" s="9">
        <v>2021</v>
      </c>
      <c r="E14" s="10"/>
      <c r="F14" s="9">
        <v>2020</v>
      </c>
      <c r="G14" s="11"/>
      <c r="H14" s="11"/>
      <c r="I14" s="11"/>
      <c r="J14" s="11"/>
      <c r="K14" s="12"/>
      <c r="L14" s="6"/>
      <c r="M14" s="12"/>
      <c r="N14" s="6"/>
    </row>
    <row r="15" spans="1:14" x14ac:dyDescent="0.2">
      <c r="A15" s="3" t="s">
        <v>9</v>
      </c>
      <c r="B15" s="7"/>
      <c r="C15" s="7"/>
      <c r="G15" s="6"/>
      <c r="H15" s="6"/>
      <c r="I15" s="6"/>
      <c r="J15" s="6"/>
      <c r="K15" s="6"/>
      <c r="L15" s="6"/>
      <c r="M15" s="6"/>
      <c r="N15" s="6"/>
    </row>
    <row r="16" spans="1:14" x14ac:dyDescent="0.2">
      <c r="A16" s="3" t="s">
        <v>10</v>
      </c>
      <c r="B16" s="7">
        <v>4</v>
      </c>
      <c r="C16" s="7"/>
      <c r="D16" s="13">
        <f>150+117097.26+5000</f>
        <v>122247.26</v>
      </c>
      <c r="E16" s="14"/>
      <c r="F16" s="13">
        <f>150+62842.91+4911.98</f>
        <v>67904.89</v>
      </c>
      <c r="G16" s="15"/>
      <c r="H16" s="15"/>
      <c r="I16" s="15"/>
      <c r="J16" s="15"/>
      <c r="K16" s="16"/>
      <c r="L16" s="16"/>
      <c r="M16" s="17"/>
      <c r="N16" s="6"/>
    </row>
    <row r="17" spans="1:14" x14ac:dyDescent="0.2">
      <c r="A17" s="4" t="s">
        <v>11</v>
      </c>
      <c r="B17" s="7">
        <v>3</v>
      </c>
      <c r="C17" s="7"/>
      <c r="D17" s="13">
        <v>593699.02</v>
      </c>
      <c r="E17" s="14"/>
      <c r="F17" s="13">
        <v>695416.42</v>
      </c>
      <c r="G17" s="15"/>
      <c r="H17" s="15"/>
      <c r="I17" s="15"/>
      <c r="J17" s="15"/>
      <c r="K17" s="16"/>
      <c r="L17" s="16"/>
      <c r="M17" s="17"/>
      <c r="N17" s="6"/>
    </row>
    <row r="18" spans="1:14" x14ac:dyDescent="0.2">
      <c r="A18" s="3" t="s">
        <v>12</v>
      </c>
      <c r="C18" s="7"/>
      <c r="D18" s="13">
        <v>648704.48</v>
      </c>
      <c r="E18" s="14"/>
      <c r="F18" s="13">
        <v>10244.75</v>
      </c>
      <c r="G18" s="15"/>
      <c r="H18" s="15"/>
      <c r="I18" s="15"/>
      <c r="J18" s="15"/>
      <c r="K18" s="16"/>
      <c r="L18" s="16"/>
      <c r="M18" s="17"/>
      <c r="N18" s="6"/>
    </row>
    <row r="19" spans="1:14" x14ac:dyDescent="0.2">
      <c r="A19" s="3" t="s">
        <v>13</v>
      </c>
      <c r="D19" s="13">
        <v>7824.09</v>
      </c>
      <c r="F19" s="13">
        <v>4865.18</v>
      </c>
      <c r="G19" s="6"/>
      <c r="H19" s="6"/>
      <c r="I19" s="6"/>
      <c r="J19" s="6"/>
      <c r="K19" s="16"/>
      <c r="L19" s="16"/>
      <c r="M19" s="16"/>
      <c r="N19" s="6"/>
    </row>
    <row r="20" spans="1:14" x14ac:dyDescent="0.2">
      <c r="A20" s="3" t="s">
        <v>14</v>
      </c>
      <c r="B20" s="7"/>
      <c r="C20" s="7"/>
      <c r="D20" s="13">
        <v>36781.449999999997</v>
      </c>
      <c r="E20" s="14"/>
      <c r="F20" s="13">
        <v>36199.22</v>
      </c>
      <c r="G20" s="6"/>
      <c r="H20" s="6"/>
      <c r="I20" s="6"/>
      <c r="J20" s="6"/>
      <c r="K20" s="16"/>
      <c r="L20" s="16"/>
      <c r="M20" s="16"/>
      <c r="N20" s="6"/>
    </row>
    <row r="21" spans="1:14" x14ac:dyDescent="0.2">
      <c r="A21" s="3" t="s">
        <v>15</v>
      </c>
      <c r="D21" s="13">
        <v>73880.09</v>
      </c>
      <c r="F21" s="13">
        <v>9332.91</v>
      </c>
      <c r="G21" s="6"/>
      <c r="H21" s="6"/>
      <c r="I21" s="6"/>
      <c r="J21" s="6"/>
      <c r="K21" s="16"/>
      <c r="L21" s="16"/>
      <c r="M21" s="16"/>
      <c r="N21" s="6"/>
    </row>
    <row r="22" spans="1:14" ht="15" customHeight="1" x14ac:dyDescent="0.2">
      <c r="A22" s="18" t="s">
        <v>16</v>
      </c>
      <c r="B22" s="7"/>
      <c r="C22" s="7"/>
      <c r="D22" s="19">
        <f>SUM(D16:D21)</f>
        <v>1483136.3900000001</v>
      </c>
      <c r="E22" s="20"/>
      <c r="F22" s="19">
        <f>SUM(F16:F21)</f>
        <v>823963.37000000011</v>
      </c>
      <c r="G22" s="21"/>
      <c r="H22" s="21"/>
      <c r="I22" s="21"/>
      <c r="J22" s="21"/>
      <c r="K22" s="16"/>
      <c r="L22" s="6"/>
      <c r="M22" s="16"/>
      <c r="N22" s="6"/>
    </row>
    <row r="23" spans="1:14" x14ac:dyDescent="0.2">
      <c r="A23" s="18"/>
      <c r="B23" s="7"/>
      <c r="C23" s="7"/>
      <c r="D23" s="22"/>
      <c r="E23" s="23"/>
      <c r="F23" s="22"/>
      <c r="G23" s="21"/>
      <c r="H23" s="21"/>
      <c r="I23" s="21"/>
      <c r="J23" s="21"/>
      <c r="K23" s="16"/>
      <c r="L23" s="6"/>
      <c r="M23" s="16"/>
      <c r="N23" s="6"/>
    </row>
    <row r="24" spans="1:14" x14ac:dyDescent="0.2">
      <c r="A24" s="3" t="s">
        <v>17</v>
      </c>
      <c r="B24" s="7"/>
      <c r="C24" s="7"/>
      <c r="D24" s="24"/>
      <c r="E24" s="14"/>
      <c r="F24" s="24"/>
      <c r="G24" s="6"/>
      <c r="H24" s="6"/>
      <c r="I24" s="6"/>
      <c r="J24" s="6"/>
      <c r="K24" s="6"/>
      <c r="L24" s="6"/>
      <c r="M24" s="16"/>
      <c r="N24" s="6"/>
    </row>
    <row r="25" spans="1:14" x14ac:dyDescent="0.2">
      <c r="A25" s="3" t="s">
        <v>18</v>
      </c>
      <c r="B25" s="7">
        <v>5</v>
      </c>
      <c r="C25" s="7"/>
      <c r="D25" s="14">
        <v>53166.81</v>
      </c>
      <c r="E25" s="14"/>
      <c r="F25" s="14">
        <v>72772.67</v>
      </c>
      <c r="G25" s="6"/>
      <c r="H25" s="6"/>
      <c r="I25" s="6"/>
      <c r="J25" s="6"/>
      <c r="K25" s="6"/>
      <c r="L25" s="6"/>
      <c r="M25" s="16"/>
      <c r="N25" s="6"/>
    </row>
    <row r="26" spans="1:14" x14ac:dyDescent="0.2">
      <c r="A26" s="3" t="s">
        <v>19</v>
      </c>
      <c r="B26" s="7">
        <v>3</v>
      </c>
      <c r="C26" s="7"/>
      <c r="D26" s="13">
        <v>425106.51</v>
      </c>
      <c r="E26" s="14"/>
      <c r="F26" s="13">
        <v>208697.45</v>
      </c>
      <c r="G26" s="6"/>
      <c r="H26" s="6"/>
      <c r="I26" s="6" t="s">
        <v>6</v>
      </c>
      <c r="J26" s="6"/>
      <c r="K26" s="6"/>
      <c r="L26" s="6"/>
      <c r="M26" s="16"/>
      <c r="N26" s="6"/>
    </row>
    <row r="27" spans="1:14" x14ac:dyDescent="0.2">
      <c r="A27" s="3" t="s">
        <v>20</v>
      </c>
      <c r="B27" s="7">
        <v>5</v>
      </c>
      <c r="C27" s="7"/>
      <c r="D27" s="13">
        <v>48389.279999999999</v>
      </c>
      <c r="E27" s="14"/>
      <c r="F27" s="13">
        <v>59708.26</v>
      </c>
      <c r="G27" s="6"/>
      <c r="H27" s="6"/>
      <c r="I27" s="6"/>
      <c r="J27" s="6"/>
      <c r="K27" s="25"/>
      <c r="L27" s="16"/>
      <c r="M27" s="16"/>
      <c r="N27" s="6"/>
    </row>
    <row r="28" spans="1:14" ht="15.2" customHeight="1" x14ac:dyDescent="0.2">
      <c r="A28" s="18" t="s">
        <v>21</v>
      </c>
      <c r="B28" s="7"/>
      <c r="C28" s="7"/>
      <c r="D28" s="26">
        <f>SUM(D25:D27)</f>
        <v>526662.6</v>
      </c>
      <c r="E28" s="20"/>
      <c r="F28" s="26">
        <f>SUM(F25:F27)</f>
        <v>341178.38</v>
      </c>
      <c r="G28" s="21"/>
      <c r="H28" s="21"/>
      <c r="I28" s="21"/>
      <c r="J28" s="21"/>
      <c r="K28" s="16"/>
      <c r="L28" s="6"/>
      <c r="M28" s="16"/>
      <c r="N28" s="6"/>
    </row>
    <row r="29" spans="1:14" ht="15.2" customHeight="1" thickBot="1" x14ac:dyDescent="0.25">
      <c r="A29" s="18" t="s">
        <v>22</v>
      </c>
      <c r="B29" s="7"/>
      <c r="C29" s="7"/>
      <c r="D29" s="27">
        <f>+D28+D22</f>
        <v>2009798.9900000002</v>
      </c>
      <c r="E29" s="28"/>
      <c r="F29" s="27">
        <f>+F28+F22</f>
        <v>1165141.75</v>
      </c>
      <c r="G29" s="15"/>
      <c r="H29" s="15"/>
      <c r="I29" s="15"/>
      <c r="J29" s="15"/>
      <c r="K29" s="6"/>
      <c r="L29" s="6"/>
      <c r="M29" s="16"/>
      <c r="N29" s="6"/>
    </row>
    <row r="30" spans="1:14" ht="13.5" thickTop="1" x14ac:dyDescent="0.2">
      <c r="B30" s="7"/>
      <c r="C30" s="7"/>
      <c r="D30" s="14"/>
      <c r="E30" s="14"/>
      <c r="F30" s="14"/>
      <c r="G30" s="6"/>
      <c r="H30" s="6"/>
      <c r="I30" s="6"/>
      <c r="J30" s="6"/>
      <c r="K30" s="6"/>
      <c r="L30" s="6"/>
      <c r="M30" s="16"/>
      <c r="N30" s="6"/>
    </row>
    <row r="31" spans="1:14" x14ac:dyDescent="0.2">
      <c r="A31" s="8" t="s">
        <v>23</v>
      </c>
      <c r="B31" s="7"/>
      <c r="C31" s="7"/>
      <c r="D31" s="14"/>
      <c r="E31" s="14"/>
      <c r="F31" s="14"/>
      <c r="G31" s="6"/>
      <c r="H31" s="6"/>
      <c r="I31" s="6"/>
      <c r="J31" s="6"/>
      <c r="K31" s="6"/>
      <c r="L31" s="6"/>
      <c r="M31" s="6"/>
      <c r="N31" s="6"/>
    </row>
    <row r="32" spans="1:14" x14ac:dyDescent="0.2">
      <c r="A32" s="3" t="s">
        <v>24</v>
      </c>
      <c r="B32" s="7"/>
      <c r="C32" s="7"/>
      <c r="D32" s="14"/>
      <c r="E32" s="14"/>
      <c r="F32" s="14"/>
      <c r="G32" s="6"/>
      <c r="H32" s="6"/>
      <c r="I32" s="6"/>
      <c r="J32" s="6"/>
      <c r="K32" s="6"/>
      <c r="L32" s="6"/>
      <c r="M32" s="6"/>
      <c r="N32" s="6"/>
    </row>
    <row r="33" spans="1:14" x14ac:dyDescent="0.2">
      <c r="A33" s="3" t="s">
        <v>25</v>
      </c>
      <c r="B33" s="7"/>
      <c r="C33" s="7"/>
      <c r="D33" s="89">
        <v>0</v>
      </c>
      <c r="E33" s="14"/>
      <c r="F33" s="89">
        <v>1576.35</v>
      </c>
      <c r="G33" s="6"/>
      <c r="H33" s="6"/>
      <c r="I33" s="6"/>
      <c r="J33" s="6"/>
      <c r="K33" s="6"/>
      <c r="L33" s="6"/>
      <c r="M33" s="6"/>
      <c r="N33" s="6"/>
    </row>
    <row r="34" spans="1:14" x14ac:dyDescent="0.2">
      <c r="A34" s="3" t="s">
        <v>26</v>
      </c>
      <c r="B34" s="7">
        <v>9</v>
      </c>
      <c r="C34" s="7"/>
      <c r="D34" s="39">
        <v>164623.67000000001</v>
      </c>
      <c r="E34" s="14"/>
      <c r="F34" s="39">
        <v>71307.44</v>
      </c>
      <c r="G34" s="15"/>
      <c r="H34" s="33"/>
      <c r="I34" s="15"/>
      <c r="J34" s="15"/>
      <c r="K34" s="16"/>
      <c r="L34" s="16"/>
      <c r="M34" s="16"/>
      <c r="N34" s="6"/>
    </row>
    <row r="35" spans="1:14" x14ac:dyDescent="0.2">
      <c r="A35" s="3" t="s">
        <v>27</v>
      </c>
      <c r="B35" s="7">
        <v>7</v>
      </c>
      <c r="C35" s="7"/>
      <c r="D35" s="39">
        <v>0</v>
      </c>
      <c r="E35" s="14"/>
      <c r="F35" s="39">
        <v>8596.11</v>
      </c>
      <c r="G35" s="15"/>
      <c r="H35" s="15"/>
      <c r="I35" s="15"/>
      <c r="J35" s="15"/>
      <c r="K35" s="16"/>
      <c r="L35" s="16"/>
      <c r="M35" s="16"/>
      <c r="N35" s="6"/>
    </row>
    <row r="36" spans="1:14" x14ac:dyDescent="0.2">
      <c r="A36" s="3" t="s">
        <v>28</v>
      </c>
      <c r="B36" s="7"/>
      <c r="C36" s="7"/>
      <c r="D36" s="39">
        <v>296830.40999999997</v>
      </c>
      <c r="E36" s="14"/>
      <c r="F36" s="39">
        <v>84319.360000000001</v>
      </c>
      <c r="G36" s="6"/>
      <c r="H36" s="6"/>
      <c r="I36" s="6"/>
      <c r="J36" s="6"/>
      <c r="K36" s="16"/>
      <c r="L36" s="16"/>
      <c r="M36" s="16"/>
      <c r="N36" s="6"/>
    </row>
    <row r="37" spans="1:14" ht="15" customHeight="1" x14ac:dyDescent="0.2">
      <c r="A37" s="18" t="s">
        <v>29</v>
      </c>
      <c r="B37" s="7"/>
      <c r="C37" s="7"/>
      <c r="D37" s="90">
        <f>SUM(D33:D36)</f>
        <v>461454.07999999996</v>
      </c>
      <c r="E37" s="28"/>
      <c r="F37" s="90">
        <f>SUM(F33:F36)</f>
        <v>165799.26</v>
      </c>
      <c r="G37" s="21"/>
      <c r="H37" s="21"/>
      <c r="I37" s="21"/>
      <c r="J37" s="21"/>
      <c r="K37" s="29"/>
      <c r="L37" s="6"/>
      <c r="M37" s="6"/>
      <c r="N37" s="6"/>
    </row>
    <row r="38" spans="1:14" x14ac:dyDescent="0.2">
      <c r="A38" s="18"/>
      <c r="B38" s="7"/>
      <c r="C38" s="7"/>
      <c r="D38" s="39"/>
      <c r="E38" s="14"/>
      <c r="F38" s="39"/>
      <c r="G38" s="21"/>
      <c r="H38" s="21"/>
      <c r="I38" s="21"/>
      <c r="J38" s="21"/>
      <c r="K38" s="29"/>
      <c r="L38" s="6"/>
      <c r="M38" s="6"/>
      <c r="N38" s="6"/>
    </row>
    <row r="39" spans="1:14" x14ac:dyDescent="0.2">
      <c r="A39" s="3" t="s">
        <v>30</v>
      </c>
      <c r="B39" s="7"/>
      <c r="C39" s="7"/>
      <c r="D39" s="89"/>
      <c r="E39" s="14"/>
      <c r="F39" s="89"/>
      <c r="G39" s="6"/>
      <c r="H39" s="6"/>
      <c r="I39" s="6"/>
      <c r="J39" s="6"/>
      <c r="K39" s="6"/>
      <c r="L39" s="6"/>
      <c r="M39" s="6"/>
      <c r="N39" s="6"/>
    </row>
    <row r="40" spans="1:14" x14ac:dyDescent="0.2">
      <c r="A40" s="3" t="s">
        <v>31</v>
      </c>
      <c r="B40" s="7"/>
      <c r="C40" s="7"/>
      <c r="D40" s="39">
        <v>41953.3</v>
      </c>
      <c r="E40" s="14"/>
      <c r="F40" s="39">
        <v>24670.48</v>
      </c>
      <c r="G40" s="15"/>
      <c r="H40" s="15"/>
      <c r="I40" s="15"/>
      <c r="J40" s="15"/>
      <c r="K40" s="16"/>
      <c r="L40" s="16"/>
      <c r="M40" s="16"/>
      <c r="N40" s="6"/>
    </row>
    <row r="41" spans="1:14" ht="15.2" customHeight="1" x14ac:dyDescent="0.2">
      <c r="A41" s="18" t="s">
        <v>32</v>
      </c>
      <c r="B41" s="7"/>
      <c r="C41" s="7"/>
      <c r="D41" s="30">
        <f>SUM(D38:D40)</f>
        <v>41953.3</v>
      </c>
      <c r="E41" s="14"/>
      <c r="F41" s="30">
        <f>SUM(F38:F40)</f>
        <v>24670.48</v>
      </c>
      <c r="G41" s="15"/>
      <c r="H41" s="15"/>
      <c r="I41" s="15"/>
      <c r="J41" s="15"/>
      <c r="K41" s="16"/>
      <c r="L41" s="16"/>
      <c r="M41" s="16"/>
      <c r="N41" s="6"/>
    </row>
    <row r="42" spans="1:14" ht="15.2" customHeight="1" x14ac:dyDescent="0.2">
      <c r="A42" s="18" t="s">
        <v>33</v>
      </c>
      <c r="B42" s="7"/>
      <c r="C42" s="7"/>
      <c r="D42" s="26">
        <f>+D37+D41</f>
        <v>503407.37999999995</v>
      </c>
      <c r="E42" s="28"/>
      <c r="F42" s="26">
        <f>+F37+F41</f>
        <v>190469.74000000002</v>
      </c>
      <c r="G42" s="15"/>
      <c r="H42" s="15"/>
      <c r="I42" s="15"/>
      <c r="J42" s="15"/>
      <c r="K42" s="16"/>
      <c r="L42" s="16"/>
      <c r="M42" s="16"/>
      <c r="N42" s="6"/>
    </row>
    <row r="43" spans="1:14" x14ac:dyDescent="0.2">
      <c r="B43" s="7"/>
      <c r="C43" s="7"/>
      <c r="D43" s="13"/>
      <c r="E43" s="14"/>
      <c r="F43" s="13"/>
      <c r="G43" s="15"/>
      <c r="H43" s="15"/>
      <c r="I43" s="15"/>
      <c r="J43" s="15"/>
      <c r="K43" s="16"/>
      <c r="L43" s="16"/>
      <c r="M43" s="16"/>
      <c r="N43" s="6"/>
    </row>
    <row r="44" spans="1:14" x14ac:dyDescent="0.2">
      <c r="A44" s="8" t="s">
        <v>34</v>
      </c>
      <c r="B44" s="7"/>
      <c r="C44" s="7"/>
      <c r="D44" s="14"/>
      <c r="E44" s="14"/>
      <c r="F44" s="14"/>
      <c r="G44" s="6"/>
      <c r="H44" s="6"/>
      <c r="I44" s="6"/>
      <c r="J44" s="6"/>
      <c r="K44" s="6"/>
      <c r="L44" s="6"/>
      <c r="M44" s="6"/>
      <c r="N44" s="6"/>
    </row>
    <row r="45" spans="1:14" x14ac:dyDescent="0.2">
      <c r="A45" s="3" t="s">
        <v>35</v>
      </c>
      <c r="B45" s="7">
        <v>10</v>
      </c>
      <c r="C45" s="7"/>
      <c r="D45" s="13">
        <v>910000</v>
      </c>
      <c r="E45" s="14"/>
      <c r="F45" s="13">
        <v>910000</v>
      </c>
      <c r="G45" s="6"/>
      <c r="H45" s="6"/>
      <c r="I45" s="6"/>
      <c r="J45" s="6"/>
      <c r="K45" s="16"/>
      <c r="L45" s="16"/>
      <c r="M45" s="16"/>
      <c r="N45" s="6"/>
    </row>
    <row r="46" spans="1:14" ht="15" x14ac:dyDescent="0.25">
      <c r="A46" s="3" t="s">
        <v>36</v>
      </c>
      <c r="B46" s="7">
        <v>10</v>
      </c>
      <c r="C46" s="7"/>
      <c r="D46" s="13">
        <v>133890.59</v>
      </c>
      <c r="E46" s="14"/>
      <c r="F46" s="13">
        <f>61972.6-'Estado de Resultados'!F40</f>
        <v>81832.509999999995</v>
      </c>
      <c r="G46" s="34"/>
      <c r="H46" s="83"/>
      <c r="I46" s="84"/>
      <c r="J46" s="85"/>
      <c r="K46" s="16"/>
      <c r="L46" s="6"/>
      <c r="M46" s="16"/>
      <c r="N46" s="6"/>
    </row>
    <row r="47" spans="1:14" x14ac:dyDescent="0.2">
      <c r="A47" s="3" t="s">
        <v>37</v>
      </c>
      <c r="B47" s="7"/>
      <c r="C47" s="7"/>
      <c r="D47" s="13"/>
      <c r="E47" s="14"/>
      <c r="F47" s="13"/>
      <c r="G47" s="6"/>
      <c r="H47" s="6"/>
      <c r="I47" s="6"/>
      <c r="J47" s="6"/>
      <c r="K47" s="16"/>
      <c r="L47" s="6"/>
      <c r="M47" s="16"/>
      <c r="N47" s="6"/>
    </row>
    <row r="48" spans="1:14" x14ac:dyDescent="0.2">
      <c r="A48" s="31" t="s">
        <v>38</v>
      </c>
      <c r="B48" s="7">
        <v>3</v>
      </c>
      <c r="C48" s="7"/>
      <c r="D48" s="13">
        <v>13431.8</v>
      </c>
      <c r="E48" s="14"/>
      <c r="F48" s="13">
        <v>13431.8</v>
      </c>
      <c r="G48" s="6"/>
      <c r="H48" s="6"/>
      <c r="I48" s="6"/>
      <c r="J48" s="6"/>
      <c r="K48" s="16"/>
      <c r="L48" s="6"/>
      <c r="M48" s="16"/>
      <c r="N48" s="6"/>
    </row>
    <row r="49" spans="1:14" x14ac:dyDescent="0.2">
      <c r="A49" s="3" t="s">
        <v>39</v>
      </c>
      <c r="B49" s="7">
        <v>10</v>
      </c>
      <c r="C49" s="7"/>
      <c r="D49" s="32">
        <f>+D50+D51</f>
        <v>449069.22000000003</v>
      </c>
      <c r="E49" s="14"/>
      <c r="F49" s="32">
        <f>+F50+F51</f>
        <v>-30592.299999999959</v>
      </c>
      <c r="G49" s="88"/>
      <c r="H49" s="6"/>
      <c r="I49" s="6"/>
      <c r="J49" s="6"/>
      <c r="K49" s="6"/>
      <c r="L49" s="6"/>
      <c r="M49" s="6"/>
      <c r="N49" s="6"/>
    </row>
    <row r="50" spans="1:14" x14ac:dyDescent="0.2">
      <c r="A50" s="31" t="s">
        <v>40</v>
      </c>
      <c r="B50" s="7"/>
      <c r="C50" s="7"/>
      <c r="D50" s="13">
        <v>-30592.3</v>
      </c>
      <c r="E50" s="14"/>
      <c r="F50" s="13">
        <v>-211500.88</v>
      </c>
      <c r="G50" s="33"/>
      <c r="H50" s="33"/>
      <c r="I50" s="33"/>
      <c r="J50" s="33"/>
      <c r="K50" s="6"/>
      <c r="L50" s="6"/>
      <c r="M50" s="6"/>
      <c r="N50" s="6"/>
    </row>
    <row r="51" spans="1:14" x14ac:dyDescent="0.2">
      <c r="A51" s="31" t="s">
        <v>41</v>
      </c>
      <c r="B51" s="7"/>
      <c r="C51" s="7"/>
      <c r="D51" s="13">
        <f>+'Estado de Resultados'!D47</f>
        <v>479661.52</v>
      </c>
      <c r="E51" s="13"/>
      <c r="F51" s="13">
        <v>180908.58000000005</v>
      </c>
      <c r="G51" s="34"/>
      <c r="H51" s="35"/>
      <c r="I51" s="6"/>
      <c r="J51" s="6"/>
      <c r="K51" s="16"/>
      <c r="L51" s="16"/>
      <c r="M51" s="16"/>
      <c r="N51" s="6"/>
    </row>
    <row r="52" spans="1:14" ht="15.2" customHeight="1" x14ac:dyDescent="0.2">
      <c r="A52" s="18" t="s">
        <v>42</v>
      </c>
      <c r="B52" s="7"/>
      <c r="C52" s="7"/>
      <c r="D52" s="30">
        <f>SUM(D45:D49)</f>
        <v>1506391.6099999999</v>
      </c>
      <c r="E52" s="14"/>
      <c r="F52" s="30">
        <f>SUM(F45:F49)</f>
        <v>974672.01000000013</v>
      </c>
      <c r="G52" s="6"/>
      <c r="H52" s="35"/>
      <c r="I52" s="6"/>
      <c r="J52" s="6"/>
      <c r="K52" s="16"/>
      <c r="L52" s="16"/>
      <c r="M52" s="16"/>
      <c r="N52" s="6"/>
    </row>
    <row r="53" spans="1:14" ht="15.2" customHeight="1" thickBot="1" x14ac:dyDescent="0.25">
      <c r="A53" s="18" t="s">
        <v>43</v>
      </c>
      <c r="B53" s="7"/>
      <c r="C53" s="7"/>
      <c r="D53" s="71">
        <f>+D52+D42</f>
        <v>2009798.9899999998</v>
      </c>
      <c r="E53" s="28"/>
      <c r="F53" s="71">
        <f>+F52+F42</f>
        <v>1165141.7500000002</v>
      </c>
      <c r="G53" s="15"/>
      <c r="H53" s="15"/>
      <c r="I53" s="86"/>
      <c r="J53" s="15"/>
      <c r="K53" s="16"/>
      <c r="L53" s="16"/>
      <c r="M53" s="16"/>
      <c r="N53" s="6"/>
    </row>
    <row r="54" spans="1:14" ht="13.5" thickTop="1" x14ac:dyDescent="0.2">
      <c r="A54" s="18"/>
      <c r="B54" s="7"/>
      <c r="C54" s="7"/>
      <c r="D54" s="36"/>
      <c r="E54" s="14"/>
      <c r="F54" s="36"/>
      <c r="G54" s="15"/>
      <c r="H54" s="15"/>
      <c r="I54" s="15"/>
      <c r="J54" s="15"/>
      <c r="K54" s="16"/>
      <c r="L54" s="16"/>
      <c r="M54" s="16"/>
      <c r="N54" s="6"/>
    </row>
    <row r="55" spans="1:14" x14ac:dyDescent="0.2">
      <c r="A55" s="3" t="s">
        <v>44</v>
      </c>
      <c r="B55" s="7"/>
      <c r="C55" s="7"/>
      <c r="D55" s="37"/>
      <c r="E55" s="14"/>
      <c r="F55" s="37"/>
      <c r="G55" s="6"/>
      <c r="H55" s="6"/>
      <c r="I55" s="6"/>
      <c r="J55" s="6"/>
      <c r="K55" s="6"/>
      <c r="L55" s="6"/>
      <c r="M55" s="6"/>
      <c r="N55" s="6"/>
    </row>
    <row r="56" spans="1:14" x14ac:dyDescent="0.2">
      <c r="A56" s="31" t="s">
        <v>45</v>
      </c>
      <c r="B56" s="7"/>
      <c r="C56" s="7"/>
      <c r="D56" s="37"/>
      <c r="E56" s="14"/>
      <c r="F56" s="37"/>
      <c r="G56" s="6"/>
      <c r="H56" s="6"/>
      <c r="I56" s="6"/>
      <c r="J56" s="6"/>
      <c r="K56" s="6"/>
      <c r="L56" s="6"/>
      <c r="M56" s="6"/>
      <c r="N56" s="6"/>
    </row>
    <row r="57" spans="1:14" x14ac:dyDescent="0.2">
      <c r="A57" s="38" t="s">
        <v>46</v>
      </c>
      <c r="B57" s="7">
        <v>15</v>
      </c>
      <c r="C57" s="7"/>
      <c r="D57" s="39">
        <v>274285.71999999997</v>
      </c>
      <c r="E57" s="14"/>
      <c r="F57" s="39">
        <v>274285.71999999997</v>
      </c>
      <c r="G57" s="15"/>
      <c r="H57" s="15"/>
      <c r="I57" s="15"/>
      <c r="J57" s="15"/>
      <c r="K57" s="6"/>
      <c r="L57" s="6"/>
      <c r="M57" s="6"/>
      <c r="N57" s="6"/>
    </row>
    <row r="58" spans="1:14" x14ac:dyDescent="0.2">
      <c r="A58" s="31" t="s">
        <v>47</v>
      </c>
      <c r="B58" s="7"/>
      <c r="C58" s="7"/>
      <c r="D58" s="39"/>
      <c r="E58" s="14"/>
      <c r="F58" s="39"/>
      <c r="G58" s="15"/>
      <c r="H58" s="15"/>
      <c r="I58" s="15"/>
      <c r="J58" s="15"/>
      <c r="K58" s="6"/>
      <c r="L58" s="6"/>
      <c r="M58" s="6"/>
      <c r="N58" s="6"/>
    </row>
    <row r="59" spans="1:14" x14ac:dyDescent="0.2">
      <c r="A59" s="38" t="s">
        <v>48</v>
      </c>
      <c r="B59" s="7"/>
      <c r="C59" s="7"/>
      <c r="D59" s="39">
        <v>434465.2</v>
      </c>
      <c r="E59" s="14"/>
      <c r="F59" s="39">
        <v>285000</v>
      </c>
      <c r="G59" s="15"/>
      <c r="H59" s="15"/>
      <c r="I59" s="15"/>
      <c r="J59" s="15"/>
      <c r="K59" s="6"/>
      <c r="L59" s="6"/>
      <c r="M59" s="6"/>
      <c r="N59" s="6"/>
    </row>
    <row r="60" spans="1:14" ht="15" customHeight="1" thickBot="1" x14ac:dyDescent="0.25">
      <c r="A60" s="18" t="s">
        <v>49</v>
      </c>
      <c r="B60" s="7"/>
      <c r="C60" s="7"/>
      <c r="D60" s="71">
        <f>SUM(D57:D59)</f>
        <v>708750.91999999993</v>
      </c>
      <c r="E60" s="28"/>
      <c r="F60" s="71">
        <f>SUM(F57:F59)</f>
        <v>559285.72</v>
      </c>
      <c r="G60" s="15"/>
      <c r="H60" s="15"/>
      <c r="I60" s="15"/>
      <c r="J60" s="15"/>
      <c r="K60" s="6"/>
      <c r="L60" s="6"/>
      <c r="M60" s="6"/>
      <c r="N60" s="6"/>
    </row>
    <row r="61" spans="1:14" ht="13.5" thickTop="1" x14ac:dyDescent="0.2">
      <c r="B61" s="7"/>
      <c r="C61" s="7"/>
      <c r="D61" s="40"/>
      <c r="E61" s="40"/>
      <c r="F61" s="40"/>
      <c r="G61" s="6"/>
      <c r="H61" s="6"/>
      <c r="I61" s="6"/>
      <c r="J61" s="6"/>
      <c r="K61" s="6"/>
      <c r="L61" s="6"/>
      <c r="M61" s="6"/>
      <c r="N61" s="6"/>
    </row>
    <row r="62" spans="1:14" x14ac:dyDescent="0.2">
      <c r="A62" s="3" t="s">
        <v>50</v>
      </c>
      <c r="B62" s="7"/>
      <c r="C62" s="7"/>
      <c r="D62" s="40"/>
      <c r="E62" s="40"/>
      <c r="F62" s="40"/>
      <c r="G62" s="6"/>
      <c r="H62" s="6"/>
      <c r="I62" s="6"/>
      <c r="J62" s="6"/>
      <c r="K62" s="6"/>
      <c r="L62" s="6"/>
      <c r="M62" s="6"/>
      <c r="N62" s="6"/>
    </row>
    <row r="63" spans="1:14" x14ac:dyDescent="0.2">
      <c r="A63" s="31" t="s">
        <v>51</v>
      </c>
      <c r="B63" s="7"/>
      <c r="C63" s="7"/>
      <c r="D63" s="40"/>
      <c r="E63" s="40"/>
      <c r="F63" s="40"/>
      <c r="G63" s="6"/>
      <c r="H63" s="6"/>
      <c r="I63" s="6"/>
      <c r="J63" s="6"/>
      <c r="K63" s="6"/>
      <c r="L63" s="6"/>
      <c r="M63" s="6"/>
      <c r="N63" s="6"/>
    </row>
    <row r="64" spans="1:14" x14ac:dyDescent="0.2">
      <c r="A64" s="38" t="s">
        <v>52</v>
      </c>
      <c r="B64" s="7">
        <v>15</v>
      </c>
      <c r="C64" s="7"/>
      <c r="D64" s="39">
        <f>+D57</f>
        <v>274285.71999999997</v>
      </c>
      <c r="E64" s="34"/>
      <c r="F64" s="39">
        <f>+F57</f>
        <v>274285.71999999997</v>
      </c>
      <c r="G64" s="15"/>
      <c r="H64" s="15"/>
      <c r="I64" s="15"/>
      <c r="J64" s="15"/>
      <c r="K64" s="6"/>
      <c r="L64" s="6"/>
      <c r="M64" s="6"/>
      <c r="N64" s="6"/>
    </row>
    <row r="65" spans="1:14" x14ac:dyDescent="0.2">
      <c r="A65" s="31" t="s">
        <v>53</v>
      </c>
      <c r="B65" s="7"/>
      <c r="C65" s="7"/>
      <c r="D65" s="39"/>
      <c r="E65" s="40"/>
      <c r="F65" s="39"/>
      <c r="G65" s="15"/>
      <c r="H65" s="15"/>
      <c r="I65" s="15"/>
      <c r="J65" s="15"/>
      <c r="K65" s="6"/>
      <c r="L65" s="6"/>
      <c r="M65" s="6"/>
      <c r="N65" s="6"/>
    </row>
    <row r="66" spans="1:14" x14ac:dyDescent="0.2">
      <c r="A66" s="38" t="s">
        <v>54</v>
      </c>
      <c r="B66" s="7"/>
      <c r="C66" s="7"/>
      <c r="D66" s="39">
        <f>+D59</f>
        <v>434465.2</v>
      </c>
      <c r="E66" s="40"/>
      <c r="F66" s="39">
        <f>+F59</f>
        <v>285000</v>
      </c>
      <c r="G66" s="15"/>
      <c r="H66" s="15"/>
      <c r="I66" s="15"/>
      <c r="J66" s="15"/>
      <c r="K66" s="6"/>
      <c r="L66" s="6"/>
      <c r="M66" s="6"/>
      <c r="N66" s="6"/>
    </row>
    <row r="67" spans="1:14" ht="15" customHeight="1" thickBot="1" x14ac:dyDescent="0.25">
      <c r="A67" s="18" t="s">
        <v>49</v>
      </c>
      <c r="B67" s="7"/>
      <c r="C67" s="7"/>
      <c r="D67" s="71">
        <f>SUM(D64:D66)</f>
        <v>708750.91999999993</v>
      </c>
      <c r="E67" s="72"/>
      <c r="F67" s="71">
        <f>SUM(F64:F66)</f>
        <v>559285.72</v>
      </c>
      <c r="G67" s="15"/>
      <c r="H67" s="15"/>
      <c r="I67" s="15"/>
      <c r="J67" s="15"/>
      <c r="K67" s="6"/>
      <c r="L67" s="6"/>
      <c r="M67" s="6"/>
      <c r="N67" s="6"/>
    </row>
    <row r="68" spans="1:14" ht="13.5" thickTop="1" x14ac:dyDescent="0.2">
      <c r="A68" s="18"/>
      <c r="B68" s="7"/>
      <c r="C68" s="7"/>
      <c r="D68" s="13"/>
      <c r="E68" s="40"/>
      <c r="F68" s="13"/>
      <c r="G68" s="15"/>
      <c r="H68" s="15"/>
      <c r="I68" s="15"/>
      <c r="J68" s="15"/>
      <c r="K68" s="6"/>
      <c r="L68" s="6"/>
      <c r="M68" s="6"/>
      <c r="N68" s="6"/>
    </row>
    <row r="69" spans="1:14" x14ac:dyDescent="0.2">
      <c r="B69" s="7"/>
      <c r="C69" s="7"/>
      <c r="D69" s="15"/>
      <c r="F69" s="15"/>
      <c r="G69" s="15"/>
      <c r="H69" s="15"/>
      <c r="I69" s="15"/>
      <c r="J69" s="15"/>
      <c r="K69" s="6"/>
      <c r="L69" s="6"/>
      <c r="M69" s="6"/>
      <c r="N69" s="6"/>
    </row>
    <row r="70" spans="1:14" x14ac:dyDescent="0.2">
      <c r="A70" s="41" t="s">
        <v>55</v>
      </c>
      <c r="B70" s="41"/>
      <c r="C70" s="41"/>
      <c r="D70" s="41"/>
      <c r="E70" s="41"/>
      <c r="F70" s="41"/>
      <c r="G70" s="41"/>
      <c r="H70" s="6"/>
      <c r="I70" s="6"/>
      <c r="J70" s="6"/>
      <c r="K70" s="6"/>
      <c r="L70" s="6"/>
      <c r="M70" s="6"/>
      <c r="N70" s="6"/>
    </row>
    <row r="71" spans="1:14" hidden="1" x14ac:dyDescent="0.2">
      <c r="A71" s="41"/>
      <c r="B71" s="41"/>
      <c r="C71" s="41"/>
      <c r="D71" s="41"/>
      <c r="E71" s="41"/>
      <c r="F71" s="41"/>
      <c r="G71" s="41"/>
      <c r="H71" s="6"/>
      <c r="I71" s="6"/>
      <c r="J71" s="6"/>
      <c r="K71" s="6"/>
      <c r="L71" s="6"/>
      <c r="M71" s="6"/>
      <c r="N71" s="6"/>
    </row>
    <row r="72" spans="1:14" hidden="1" x14ac:dyDescent="0.2">
      <c r="A72" s="41"/>
      <c r="B72" s="41"/>
      <c r="C72" s="41"/>
      <c r="D72" s="41"/>
      <c r="E72" s="41"/>
      <c r="F72" s="41"/>
      <c r="G72" s="41"/>
      <c r="H72" s="6"/>
      <c r="I72" s="6"/>
      <c r="J72" s="6"/>
      <c r="K72" s="6"/>
      <c r="L72" s="6"/>
      <c r="M72" s="6"/>
      <c r="N72" s="6"/>
    </row>
    <row r="73" spans="1:14" ht="3.75" customHeight="1" thickBot="1" x14ac:dyDescent="0.25">
      <c r="A73" s="42"/>
      <c r="B73" s="42"/>
      <c r="C73" s="42"/>
      <c r="D73" s="42"/>
      <c r="E73" s="42"/>
      <c r="F73" s="42"/>
      <c r="H73" s="6" t="s">
        <v>6</v>
      </c>
      <c r="I73" s="6"/>
      <c r="J73" s="6"/>
      <c r="K73" s="6"/>
      <c r="L73" s="6"/>
      <c r="M73" s="6"/>
      <c r="N73" s="6"/>
    </row>
    <row r="74" spans="1:14" ht="13.5" thickTop="1" x14ac:dyDescent="0.2">
      <c r="A74" s="6"/>
      <c r="B74" s="6"/>
      <c r="C74" s="6"/>
      <c r="D74" s="6"/>
      <c r="E74" s="6"/>
      <c r="F74" s="6"/>
      <c r="H74" s="6"/>
      <c r="I74" s="6"/>
      <c r="J74" s="6"/>
      <c r="K74" s="6"/>
      <c r="L74" s="6"/>
      <c r="M74" s="6"/>
      <c r="N74" s="6"/>
    </row>
    <row r="75" spans="1:14" x14ac:dyDescent="0.2">
      <c r="A75" s="6"/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4" x14ac:dyDescent="0.2">
      <c r="A76" s="6"/>
      <c r="B76" s="6"/>
      <c r="C76" s="6"/>
      <c r="D76" s="6"/>
      <c r="E76" s="6"/>
      <c r="F76" s="6"/>
      <c r="H76" s="6"/>
      <c r="I76" s="6"/>
      <c r="J76" s="6"/>
      <c r="K76" s="6"/>
      <c r="L76" s="6"/>
      <c r="M76" s="6"/>
      <c r="N76" s="6"/>
    </row>
    <row r="77" spans="1:14" x14ac:dyDescent="0.2">
      <c r="A77" s="6"/>
      <c r="B77" s="6"/>
      <c r="C77" s="6"/>
      <c r="D77" s="6"/>
      <c r="E77" s="6"/>
      <c r="F77" s="6"/>
      <c r="H77" s="6"/>
      <c r="I77" s="6"/>
      <c r="J77" s="6"/>
      <c r="K77" s="6"/>
      <c r="L77" s="6"/>
      <c r="M77" s="6"/>
      <c r="N77" s="6"/>
    </row>
    <row r="78" spans="1:14" x14ac:dyDescent="0.2">
      <c r="A78" s="6"/>
      <c r="B78" s="6"/>
      <c r="C78" s="6"/>
      <c r="D78" s="6"/>
      <c r="E78" s="6"/>
      <c r="F78" s="6"/>
      <c r="H78" s="6"/>
      <c r="I78" s="6"/>
      <c r="J78" s="6"/>
      <c r="K78" s="6"/>
      <c r="L78" s="6"/>
      <c r="M78" s="6"/>
      <c r="N78" s="6"/>
    </row>
    <row r="80" spans="1:14" ht="14.25" x14ac:dyDescent="0.2">
      <c r="A80" s="78" t="s">
        <v>105</v>
      </c>
      <c r="D80" s="43" t="s">
        <v>56</v>
      </c>
      <c r="E80" s="2"/>
      <c r="F80" s="103"/>
    </row>
    <row r="81" spans="1:8" ht="14.25" x14ac:dyDescent="0.2">
      <c r="A81" s="79" t="s">
        <v>96</v>
      </c>
      <c r="B81" s="44"/>
      <c r="C81" s="44"/>
      <c r="D81" s="45" t="s">
        <v>57</v>
      </c>
      <c r="E81" s="2"/>
      <c r="F81" s="107"/>
    </row>
    <row r="82" spans="1:8" x14ac:dyDescent="0.2">
      <c r="A82" s="46"/>
      <c r="B82" s="44"/>
      <c r="C82" s="44"/>
      <c r="D82" s="45"/>
      <c r="E82" s="45"/>
      <c r="F82" s="107"/>
    </row>
    <row r="83" spans="1:8" ht="14.25" x14ac:dyDescent="0.2">
      <c r="A83" s="47"/>
      <c r="B83" s="48"/>
      <c r="C83" s="49"/>
      <c r="D83" s="43"/>
      <c r="E83" s="2"/>
      <c r="F83" s="103"/>
    </row>
    <row r="84" spans="1:8" ht="14.25" x14ac:dyDescent="0.2">
      <c r="A84" s="47"/>
      <c r="B84" s="48"/>
      <c r="C84" s="49"/>
      <c r="D84" s="82"/>
      <c r="E84" s="2"/>
      <c r="F84" s="103"/>
    </row>
    <row r="85" spans="1:8" ht="14.25" x14ac:dyDescent="0.2">
      <c r="A85" s="46"/>
      <c r="B85" s="44"/>
      <c r="C85" s="44"/>
      <c r="D85" s="45"/>
      <c r="E85" s="2"/>
      <c r="F85" s="107"/>
    </row>
    <row r="87" spans="1:8" x14ac:dyDescent="0.2">
      <c r="A87" s="50" t="s">
        <v>97</v>
      </c>
      <c r="B87" s="113" t="s">
        <v>82</v>
      </c>
      <c r="C87" s="113"/>
      <c r="D87" s="113"/>
      <c r="E87" s="113"/>
      <c r="F87" s="113"/>
      <c r="G87" s="81"/>
      <c r="H87" s="51"/>
    </row>
    <row r="88" spans="1:8" ht="15" customHeight="1" x14ac:dyDescent="0.2">
      <c r="A88" s="52" t="s">
        <v>98</v>
      </c>
      <c r="B88" s="114" t="s">
        <v>83</v>
      </c>
      <c r="C88" s="114"/>
      <c r="D88" s="114"/>
      <c r="E88" s="114"/>
      <c r="F88" s="114"/>
      <c r="G88" s="108"/>
      <c r="H88" s="53"/>
    </row>
  </sheetData>
  <mergeCells count="2">
    <mergeCell ref="B87:F87"/>
    <mergeCell ref="B88:F88"/>
  </mergeCells>
  <pageMargins left="1.6929133858267718" right="0.70866141732283472" top="0.74803149606299213" bottom="0.74803149606299213" header="0.31496062992125984" footer="0.31496062992125984"/>
  <pageSetup scale="63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59999389629810485"/>
    <pageSetUpPr fitToPage="1"/>
  </sheetPr>
  <dimension ref="A1:G88"/>
  <sheetViews>
    <sheetView showGridLines="0" tabSelected="1" zoomScale="115" zoomScaleNormal="115" workbookViewId="0">
      <selection activeCell="F66" sqref="F66"/>
    </sheetView>
  </sheetViews>
  <sheetFormatPr defaultColWidth="11.42578125" defaultRowHeight="12.75" x14ac:dyDescent="0.2"/>
  <cols>
    <col min="1" max="1" width="64.5703125" style="55" customWidth="1"/>
    <col min="2" max="2" width="6.42578125" style="55" customWidth="1"/>
    <col min="3" max="3" width="9.140625" style="55" customWidth="1"/>
    <col min="4" max="4" width="13.42578125" style="65" customWidth="1"/>
    <col min="5" max="5" width="3.140625" style="55" customWidth="1"/>
    <col min="6" max="6" width="12.85546875" style="55" customWidth="1"/>
    <col min="7" max="7" width="16.42578125" style="55" bestFit="1" customWidth="1"/>
    <col min="8" max="8" width="19" style="55" bestFit="1" customWidth="1"/>
    <col min="9" max="16384" width="11.42578125" style="55"/>
  </cols>
  <sheetData>
    <row r="1" spans="1:6" ht="14.25" x14ac:dyDescent="0.2">
      <c r="A1" s="54" t="s">
        <v>58</v>
      </c>
      <c r="B1" s="2"/>
      <c r="C1" s="2"/>
      <c r="D1" s="91"/>
      <c r="E1" s="2"/>
      <c r="F1" s="2"/>
    </row>
    <row r="2" spans="1:6" ht="3.75" customHeight="1" x14ac:dyDescent="0.2">
      <c r="A2" s="54"/>
      <c r="B2" s="2"/>
      <c r="C2" s="2"/>
      <c r="D2" s="91"/>
      <c r="E2" s="2"/>
      <c r="F2" s="2"/>
    </row>
    <row r="3" spans="1:6" ht="14.25" x14ac:dyDescent="0.2">
      <c r="A3" s="54" t="str">
        <f>+[1]BG!A3</f>
        <v xml:space="preserve">(Compañía Salvadoreña, Parte del Conglomerado Financiero Atlántida, </v>
      </c>
      <c r="B3" s="2"/>
      <c r="C3" s="2"/>
      <c r="D3" s="91"/>
      <c r="E3" s="2"/>
      <c r="F3" s="2"/>
    </row>
    <row r="4" spans="1:6" ht="14.25" x14ac:dyDescent="0.2">
      <c r="A4" s="54" t="str">
        <f>+[1]BG!A4</f>
        <v>Actuando como Subsidiaria de Inversiones Financieras Atlántida. S.A.)</v>
      </c>
      <c r="B4" s="2"/>
      <c r="C4" s="2"/>
      <c r="D4" s="91"/>
      <c r="E4" s="2"/>
      <c r="F4" s="2"/>
    </row>
    <row r="5" spans="1:6" x14ac:dyDescent="0.2">
      <c r="A5" s="56" t="s">
        <v>3</v>
      </c>
      <c r="B5" s="54"/>
      <c r="C5" s="54"/>
      <c r="D5" s="92"/>
      <c r="E5" s="54"/>
      <c r="F5" s="54"/>
    </row>
    <row r="6" spans="1:6" x14ac:dyDescent="0.2">
      <c r="A6" s="54"/>
      <c r="B6" s="54"/>
      <c r="C6" s="54"/>
      <c r="D6" s="92"/>
      <c r="E6" s="54"/>
      <c r="F6" s="54"/>
    </row>
    <row r="7" spans="1:6" ht="14.25" x14ac:dyDescent="0.2">
      <c r="A7" s="54" t="s">
        <v>59</v>
      </c>
      <c r="B7" s="2"/>
      <c r="C7" s="2"/>
      <c r="D7" s="91"/>
      <c r="E7" s="2"/>
      <c r="F7" s="2"/>
    </row>
    <row r="8" spans="1:6" x14ac:dyDescent="0.2">
      <c r="A8" s="54"/>
      <c r="B8" s="54"/>
      <c r="C8" s="54"/>
      <c r="D8" s="92"/>
      <c r="E8" s="54"/>
      <c r="F8" s="54"/>
    </row>
    <row r="9" spans="1:6" ht="14.25" x14ac:dyDescent="0.2">
      <c r="A9" s="56" t="s">
        <v>103</v>
      </c>
      <c r="B9" s="2"/>
      <c r="C9" s="2"/>
      <c r="D9" s="91"/>
      <c r="E9" s="2"/>
      <c r="F9" s="2"/>
    </row>
    <row r="10" spans="1:6" x14ac:dyDescent="0.2">
      <c r="A10" s="54"/>
      <c r="B10" s="54"/>
      <c r="C10" s="54"/>
      <c r="D10" s="92"/>
      <c r="E10" s="54"/>
      <c r="F10" s="54"/>
    </row>
    <row r="11" spans="1:6" x14ac:dyDescent="0.2">
      <c r="A11" s="4" t="s">
        <v>5</v>
      </c>
      <c r="B11" s="54"/>
      <c r="C11" s="54"/>
      <c r="D11" s="92"/>
      <c r="E11" s="54"/>
      <c r="F11" s="54"/>
    </row>
    <row r="12" spans="1:6" ht="13.5" thickBot="1" x14ac:dyDescent="0.25">
      <c r="A12" s="57" t="s">
        <v>6</v>
      </c>
      <c r="B12" s="57"/>
      <c r="C12" s="57"/>
      <c r="D12" s="93"/>
      <c r="E12" s="57"/>
      <c r="F12" s="57"/>
    </row>
    <row r="13" spans="1:6" ht="21.2" customHeight="1" thickTop="1" x14ac:dyDescent="0.2"/>
    <row r="14" spans="1:6" x14ac:dyDescent="0.2">
      <c r="B14" s="58" t="s">
        <v>60</v>
      </c>
      <c r="D14" s="94">
        <v>2021</v>
      </c>
      <c r="E14" s="59"/>
      <c r="F14" s="94">
        <v>2020</v>
      </c>
    </row>
    <row r="15" spans="1:6" x14ac:dyDescent="0.2">
      <c r="A15" s="60" t="s">
        <v>61</v>
      </c>
      <c r="F15" s="65"/>
    </row>
    <row r="16" spans="1:6" x14ac:dyDescent="0.2">
      <c r="A16" s="55" t="s">
        <v>62</v>
      </c>
      <c r="F16" s="65"/>
    </row>
    <row r="17" spans="1:7" x14ac:dyDescent="0.2">
      <c r="A17" s="61" t="s">
        <v>63</v>
      </c>
      <c r="D17" s="39">
        <v>1114120.17</v>
      </c>
      <c r="E17" s="14"/>
      <c r="F17" s="39">
        <v>814206.33</v>
      </c>
    </row>
    <row r="18" spans="1:7" x14ac:dyDescent="0.2">
      <c r="A18" s="61" t="s">
        <v>64</v>
      </c>
      <c r="D18" s="73">
        <v>813894.06</v>
      </c>
      <c r="E18" s="14"/>
      <c r="F18" s="73">
        <v>360173.19</v>
      </c>
    </row>
    <row r="19" spans="1:7" x14ac:dyDescent="0.2">
      <c r="D19" s="95">
        <f>SUM(D17:D18)</f>
        <v>1928014.23</v>
      </c>
      <c r="E19" s="14"/>
      <c r="F19" s="95">
        <f>SUM(F17:F18)</f>
        <v>1174379.52</v>
      </c>
    </row>
    <row r="20" spans="1:7" x14ac:dyDescent="0.2">
      <c r="A20" s="60" t="s">
        <v>65</v>
      </c>
      <c r="B20" s="60"/>
      <c r="D20" s="89"/>
      <c r="E20" s="14"/>
      <c r="F20" s="14"/>
    </row>
    <row r="21" spans="1:7" x14ac:dyDescent="0.2">
      <c r="A21" s="55" t="s">
        <v>66</v>
      </c>
      <c r="D21" s="89"/>
      <c r="E21" s="14"/>
      <c r="F21" s="14"/>
    </row>
    <row r="22" spans="1:7" x14ac:dyDescent="0.2">
      <c r="A22" s="61" t="s">
        <v>67</v>
      </c>
      <c r="D22" s="89">
        <v>679286</v>
      </c>
      <c r="E22" s="14"/>
      <c r="F22" s="89">
        <v>517803.96</v>
      </c>
    </row>
    <row r="23" spans="1:7" x14ac:dyDescent="0.2">
      <c r="A23" s="61" t="s">
        <v>68</v>
      </c>
      <c r="D23" s="89"/>
      <c r="E23" s="14"/>
      <c r="F23" s="89"/>
    </row>
    <row r="24" spans="1:7" x14ac:dyDescent="0.2">
      <c r="A24" s="62" t="s">
        <v>69</v>
      </c>
      <c r="D24" s="89">
        <v>528258.49</v>
      </c>
      <c r="E24" s="14"/>
      <c r="F24" s="89">
        <v>399180.6</v>
      </c>
      <c r="G24" s="14"/>
    </row>
    <row r="25" spans="1:7" ht="25.5" x14ac:dyDescent="0.2">
      <c r="A25" s="63" t="s">
        <v>70</v>
      </c>
      <c r="D25" s="73">
        <v>31887.96</v>
      </c>
      <c r="E25" s="14"/>
      <c r="F25" s="73">
        <v>17035.330000000002</v>
      </c>
      <c r="G25" s="14"/>
    </row>
    <row r="26" spans="1:7" ht="14.45" customHeight="1" x14ac:dyDescent="0.2">
      <c r="D26" s="89">
        <f>SUM(D22:D25)</f>
        <v>1239432.45</v>
      </c>
      <c r="E26" s="14"/>
      <c r="F26" s="89">
        <f>SUM(F22:F25)</f>
        <v>934019.89</v>
      </c>
    </row>
    <row r="27" spans="1:7" ht="15.6" customHeight="1" x14ac:dyDescent="0.2">
      <c r="A27" s="60" t="s">
        <v>71</v>
      </c>
      <c r="D27" s="96">
        <f>+D19-D26</f>
        <v>688581.78</v>
      </c>
      <c r="E27" s="28"/>
      <c r="F27" s="96">
        <f>+F19-F26</f>
        <v>240359.63</v>
      </c>
    </row>
    <row r="28" spans="1:7" ht="4.5" customHeight="1" x14ac:dyDescent="0.2">
      <c r="B28" s="60"/>
    </row>
    <row r="29" spans="1:7" x14ac:dyDescent="0.2">
      <c r="A29" s="55" t="s">
        <v>72</v>
      </c>
      <c r="D29" s="39"/>
      <c r="E29" s="14"/>
      <c r="F29" s="13"/>
    </row>
    <row r="30" spans="1:7" x14ac:dyDescent="0.2">
      <c r="A30" s="55" t="s">
        <v>73</v>
      </c>
      <c r="D30" s="89"/>
      <c r="E30" s="14"/>
      <c r="F30" s="14"/>
    </row>
    <row r="31" spans="1:7" x14ac:dyDescent="0.2">
      <c r="A31" s="61" t="s">
        <v>74</v>
      </c>
      <c r="D31" s="39">
        <v>58327.61</v>
      </c>
      <c r="E31" s="13"/>
      <c r="F31" s="39">
        <v>44730.81</v>
      </c>
    </row>
    <row r="32" spans="1:7" ht="15.6" customHeight="1" x14ac:dyDescent="0.2">
      <c r="D32" s="97">
        <v>58327.61</v>
      </c>
      <c r="E32" s="14"/>
      <c r="F32" s="97">
        <f>SUM(F31:F31)</f>
        <v>44730.81</v>
      </c>
    </row>
    <row r="33" spans="1:6" x14ac:dyDescent="0.2">
      <c r="A33" s="60" t="s">
        <v>75</v>
      </c>
      <c r="D33" s="80">
        <f>+D27+D32</f>
        <v>746909.39</v>
      </c>
      <c r="E33" s="28"/>
      <c r="F33" s="80">
        <f>+F27+F32</f>
        <v>285090.44</v>
      </c>
    </row>
    <row r="34" spans="1:6" x14ac:dyDescent="0.2">
      <c r="D34" s="64"/>
      <c r="E34" s="14"/>
      <c r="F34" s="64"/>
    </row>
    <row r="35" spans="1:6" x14ac:dyDescent="0.2">
      <c r="A35" s="55" t="s">
        <v>76</v>
      </c>
      <c r="D35" s="64"/>
      <c r="E35" s="14"/>
      <c r="F35" s="64"/>
    </row>
    <row r="36" spans="1:6" x14ac:dyDescent="0.2">
      <c r="A36" s="61" t="s">
        <v>77</v>
      </c>
      <c r="D36" s="64">
        <v>2417.87</v>
      </c>
      <c r="E36" s="14"/>
      <c r="F36" s="64">
        <v>295.08999999999997</v>
      </c>
    </row>
    <row r="37" spans="1:6" x14ac:dyDescent="0.2">
      <c r="A37" s="61" t="s">
        <v>78</v>
      </c>
      <c r="D37" s="64">
        <v>2969.67</v>
      </c>
      <c r="E37" s="14"/>
      <c r="F37" s="64">
        <v>1228.2</v>
      </c>
    </row>
    <row r="38" spans="1:6" x14ac:dyDescent="0.2">
      <c r="D38" s="97">
        <f>SUM(D36:D37)</f>
        <v>5387.54</v>
      </c>
      <c r="E38" s="30"/>
      <c r="F38" s="97">
        <f>SUM(F36:F37)</f>
        <v>1523.29</v>
      </c>
    </row>
    <row r="39" spans="1:6" ht="15.6" customHeight="1" x14ac:dyDescent="0.2">
      <c r="A39" s="60" t="s">
        <v>87</v>
      </c>
      <c r="B39" s="60"/>
      <c r="D39" s="98">
        <f>+D33-D38</f>
        <v>741521.85</v>
      </c>
      <c r="E39" s="28"/>
      <c r="F39" s="98">
        <f>+F33-F38</f>
        <v>283567.15000000002</v>
      </c>
    </row>
    <row r="40" spans="1:6" ht="15.6" customHeight="1" x14ac:dyDescent="0.2">
      <c r="A40" s="55" t="s">
        <v>86</v>
      </c>
      <c r="B40" s="60"/>
      <c r="D40" s="109">
        <v>-52058.080000000002</v>
      </c>
      <c r="E40" s="110"/>
      <c r="F40" s="109">
        <v>-19859.91</v>
      </c>
    </row>
    <row r="41" spans="1:6" ht="15.6" customHeight="1" x14ac:dyDescent="0.2">
      <c r="A41" s="55" t="s">
        <v>84</v>
      </c>
      <c r="B41" s="10">
        <v>8</v>
      </c>
      <c r="D41" s="112">
        <v>-222221.15</v>
      </c>
      <c r="E41" s="111"/>
      <c r="F41" s="112">
        <v>-83214.559999999998</v>
      </c>
    </row>
    <row r="42" spans="1:6" ht="15.6" customHeight="1" x14ac:dyDescent="0.2">
      <c r="A42" s="60" t="s">
        <v>88</v>
      </c>
      <c r="B42" s="10"/>
      <c r="D42" s="98">
        <f>SUM(D39:D41)</f>
        <v>467242.62</v>
      </c>
      <c r="E42" s="14"/>
      <c r="F42" s="98">
        <f>SUM(F39:F41)</f>
        <v>180492.68000000005</v>
      </c>
    </row>
    <row r="43" spans="1:6" ht="15.6" customHeight="1" x14ac:dyDescent="0.2">
      <c r="A43" s="60" t="s">
        <v>89</v>
      </c>
      <c r="B43" s="10"/>
      <c r="D43" s="64"/>
      <c r="E43" s="14"/>
      <c r="F43" s="64"/>
    </row>
    <row r="44" spans="1:6" ht="15.6" customHeight="1" x14ac:dyDescent="0.2">
      <c r="A44" s="55" t="s">
        <v>89</v>
      </c>
      <c r="B44" s="10"/>
      <c r="D44" s="64">
        <v>12418.9</v>
      </c>
      <c r="E44" s="14"/>
      <c r="F44" s="64">
        <v>3879.75</v>
      </c>
    </row>
    <row r="45" spans="1:6" ht="15.6" customHeight="1" x14ac:dyDescent="0.2">
      <c r="A45" s="60" t="s">
        <v>90</v>
      </c>
      <c r="B45" s="10"/>
      <c r="D45" s="64"/>
      <c r="E45" s="14"/>
      <c r="F45" s="64"/>
    </row>
    <row r="46" spans="1:6" ht="15.6" customHeight="1" x14ac:dyDescent="0.2">
      <c r="A46" s="55" t="s">
        <v>90</v>
      </c>
      <c r="B46" s="10"/>
      <c r="D46" s="109">
        <v>0</v>
      </c>
      <c r="E46" s="110"/>
      <c r="F46" s="111">
        <v>-3463.85</v>
      </c>
    </row>
    <row r="47" spans="1:6" ht="15.6" customHeight="1" x14ac:dyDescent="0.2">
      <c r="A47" s="60" t="s">
        <v>85</v>
      </c>
      <c r="B47" s="60"/>
      <c r="D47" s="98">
        <f>SUM(D42:D46)</f>
        <v>479661.52</v>
      </c>
      <c r="E47" s="28"/>
      <c r="F47" s="28">
        <v>180908.58000000005</v>
      </c>
    </row>
    <row r="48" spans="1:6" ht="9" customHeight="1" x14ac:dyDescent="0.2">
      <c r="A48" s="60"/>
      <c r="B48" s="60"/>
      <c r="D48" s="98"/>
      <c r="E48" s="28"/>
      <c r="F48" s="28"/>
    </row>
    <row r="49" spans="1:7" x14ac:dyDescent="0.2">
      <c r="A49" s="55" t="s">
        <v>94</v>
      </c>
      <c r="D49" s="39">
        <f>+F50</f>
        <v>282212.92000000022</v>
      </c>
      <c r="E49" s="14"/>
      <c r="F49" s="13">
        <v>101304.34000000019</v>
      </c>
    </row>
    <row r="50" spans="1:7" ht="16.7" customHeight="1" thickBot="1" x14ac:dyDescent="0.25">
      <c r="A50" s="60" t="s">
        <v>95</v>
      </c>
      <c r="B50" s="10">
        <v>10</v>
      </c>
      <c r="D50" s="99">
        <f>SUM(D47:D49)</f>
        <v>761874.44000000018</v>
      </c>
      <c r="E50" s="28"/>
      <c r="F50" s="71">
        <v>282212.92000000022</v>
      </c>
    </row>
    <row r="51" spans="1:7" ht="13.5" thickTop="1" x14ac:dyDescent="0.2">
      <c r="A51" s="60"/>
      <c r="B51" s="60"/>
      <c r="D51" s="39"/>
      <c r="E51" s="14"/>
      <c r="F51" s="13"/>
    </row>
    <row r="52" spans="1:7" x14ac:dyDescent="0.2">
      <c r="A52" s="60" t="s">
        <v>93</v>
      </c>
      <c r="B52" s="60"/>
      <c r="D52" s="39"/>
      <c r="E52" s="14"/>
      <c r="F52" s="13"/>
    </row>
    <row r="53" spans="1:7" ht="13.5" thickBot="1" x14ac:dyDescent="0.25">
      <c r="A53" s="65" t="s">
        <v>91</v>
      </c>
      <c r="D53" s="66">
        <f>+D39/$D$55</f>
        <v>0.81485917582417577</v>
      </c>
      <c r="E53" s="13"/>
      <c r="F53" s="66">
        <v>0.31161225274725279</v>
      </c>
    </row>
    <row r="54" spans="1:7" ht="14.25" thickTop="1" thickBot="1" x14ac:dyDescent="0.25">
      <c r="A54" s="65" t="s">
        <v>92</v>
      </c>
      <c r="D54" s="66">
        <f>+D47/D55</f>
        <v>0.52710057142857147</v>
      </c>
      <c r="E54" s="13"/>
      <c r="F54" s="66">
        <v>0.19880063736263742</v>
      </c>
      <c r="G54" s="67"/>
    </row>
    <row r="55" spans="1:7" ht="14.25" thickTop="1" thickBot="1" x14ac:dyDescent="0.25">
      <c r="A55" s="65" t="s">
        <v>79</v>
      </c>
      <c r="D55" s="66">
        <v>910000</v>
      </c>
      <c r="E55" s="13"/>
      <c r="F55" s="68">
        <v>910000</v>
      </c>
    </row>
    <row r="56" spans="1:7" ht="14.25" thickTop="1" thickBot="1" x14ac:dyDescent="0.25">
      <c r="A56" s="65" t="s">
        <v>80</v>
      </c>
      <c r="D56" s="66">
        <v>1</v>
      </c>
      <c r="E56" s="13"/>
      <c r="F56" s="68">
        <v>1</v>
      </c>
    </row>
    <row r="57" spans="1:7" ht="13.5" thickTop="1" x14ac:dyDescent="0.2">
      <c r="A57" s="61"/>
      <c r="B57" s="61"/>
      <c r="D57" s="39"/>
      <c r="E57" s="14"/>
      <c r="F57" s="13"/>
    </row>
    <row r="58" spans="1:7" x14ac:dyDescent="0.2">
      <c r="A58" s="61"/>
      <c r="B58" s="61"/>
      <c r="D58" s="39"/>
      <c r="E58" s="14"/>
      <c r="F58" s="13"/>
    </row>
    <row r="59" spans="1:7" x14ac:dyDescent="0.2">
      <c r="A59" s="41" t="str">
        <f>[1]BG!A73</f>
        <v>Las notas que acompañan son parte integral de estos estados financieros.</v>
      </c>
      <c r="B59" s="61"/>
      <c r="D59" s="39"/>
      <c r="E59" s="14"/>
      <c r="F59" s="13"/>
    </row>
    <row r="60" spans="1:7" ht="22.5" hidden="1" customHeight="1" x14ac:dyDescent="0.2">
      <c r="A60" s="41"/>
      <c r="B60" s="61"/>
      <c r="D60" s="39"/>
      <c r="E60" s="14"/>
      <c r="F60" s="13"/>
    </row>
    <row r="61" spans="1:7" ht="17.850000000000001" hidden="1" customHeight="1" x14ac:dyDescent="0.2">
      <c r="A61" s="41"/>
      <c r="B61" s="61"/>
      <c r="D61" s="39"/>
      <c r="E61" s="14"/>
      <c r="F61" s="13"/>
    </row>
    <row r="62" spans="1:7" ht="10.9" hidden="1" customHeight="1" x14ac:dyDescent="0.2">
      <c r="A62" s="41"/>
      <c r="B62" s="61"/>
      <c r="D62" s="39"/>
      <c r="E62" s="14"/>
      <c r="F62" s="13"/>
    </row>
    <row r="63" spans="1:7" ht="16.149999999999999" hidden="1" customHeight="1" x14ac:dyDescent="0.2">
      <c r="A63" s="41"/>
      <c r="B63" s="61"/>
      <c r="D63" s="39"/>
      <c r="E63" s="14"/>
      <c r="F63" s="13"/>
    </row>
    <row r="64" spans="1:7" hidden="1" x14ac:dyDescent="0.2">
      <c r="A64" s="41"/>
      <c r="B64" s="61"/>
      <c r="D64" s="39"/>
      <c r="E64" s="14"/>
      <c r="F64" s="13"/>
    </row>
    <row r="65" spans="1:6" hidden="1" x14ac:dyDescent="0.2">
      <c r="A65" s="41"/>
      <c r="B65" s="61"/>
      <c r="D65" s="39"/>
      <c r="E65" s="14"/>
      <c r="F65" s="13"/>
    </row>
    <row r="66" spans="1:6" hidden="1" x14ac:dyDescent="0.2">
      <c r="A66" s="41"/>
      <c r="B66" s="61"/>
      <c r="D66" s="39"/>
      <c r="E66" s="14"/>
      <c r="F66" s="13"/>
    </row>
    <row r="67" spans="1:6" hidden="1" x14ac:dyDescent="0.2">
      <c r="A67" s="41"/>
      <c r="B67" s="61"/>
      <c r="D67" s="39"/>
      <c r="E67" s="14"/>
      <c r="F67" s="13"/>
    </row>
    <row r="68" spans="1:6" hidden="1" x14ac:dyDescent="0.2">
      <c r="A68" s="41"/>
      <c r="B68" s="61"/>
      <c r="D68" s="39"/>
      <c r="E68" s="14"/>
      <c r="F68" s="13"/>
    </row>
    <row r="69" spans="1:6" ht="4.5" hidden="1" customHeight="1" x14ac:dyDescent="0.2">
      <c r="B69" s="41"/>
      <c r="D69" s="39"/>
      <c r="E69" s="14"/>
      <c r="F69" s="13"/>
    </row>
    <row r="70" spans="1:6" ht="13.5" thickBot="1" x14ac:dyDescent="0.25">
      <c r="A70" s="69"/>
      <c r="B70" s="69"/>
      <c r="C70" s="69"/>
      <c r="D70" s="100"/>
      <c r="E70" s="69"/>
      <c r="F70" s="69"/>
    </row>
    <row r="71" spans="1:6" ht="13.5" thickTop="1" x14ac:dyDescent="0.2">
      <c r="A71" s="25"/>
      <c r="B71" s="25"/>
      <c r="C71" s="25"/>
      <c r="D71" s="101"/>
      <c r="E71" s="25"/>
      <c r="F71" s="25"/>
    </row>
    <row r="72" spans="1:6" x14ac:dyDescent="0.2">
      <c r="A72" s="25"/>
      <c r="B72" s="25"/>
      <c r="C72" s="25"/>
      <c r="D72" s="101"/>
      <c r="E72" s="25"/>
      <c r="F72" s="25"/>
    </row>
    <row r="73" spans="1:6" x14ac:dyDescent="0.2">
      <c r="A73" s="25"/>
      <c r="B73" s="25"/>
      <c r="C73" s="25"/>
      <c r="D73" s="101"/>
      <c r="E73" s="25"/>
      <c r="F73" s="25"/>
    </row>
    <row r="74" spans="1:6" x14ac:dyDescent="0.2">
      <c r="A74" s="25"/>
      <c r="B74" s="25"/>
      <c r="C74" s="25"/>
      <c r="D74" s="101"/>
      <c r="E74" s="25"/>
      <c r="F74" s="25"/>
    </row>
    <row r="75" spans="1:6" x14ac:dyDescent="0.2">
      <c r="A75" s="25"/>
      <c r="B75" s="25"/>
      <c r="C75" s="25"/>
      <c r="D75" s="101"/>
      <c r="E75" s="25"/>
      <c r="F75" s="25"/>
    </row>
    <row r="76" spans="1:6" x14ac:dyDescent="0.2">
      <c r="A76" s="25"/>
      <c r="B76" s="25"/>
      <c r="C76" s="25"/>
      <c r="D76" s="101"/>
      <c r="E76" s="25"/>
      <c r="F76" s="25"/>
    </row>
    <row r="78" spans="1:6" ht="14.25" x14ac:dyDescent="0.2">
      <c r="A78" s="78" t="s">
        <v>104</v>
      </c>
      <c r="B78" s="43"/>
      <c r="C78" s="3"/>
      <c r="D78" s="74" t="s">
        <v>56</v>
      </c>
      <c r="E78" s="2"/>
      <c r="F78" s="43"/>
    </row>
    <row r="79" spans="1:6" ht="14.25" x14ac:dyDescent="0.2">
      <c r="A79" s="79" t="s">
        <v>101</v>
      </c>
      <c r="B79" s="46"/>
      <c r="C79" s="70"/>
      <c r="D79" s="87" t="s">
        <v>81</v>
      </c>
      <c r="E79" s="2"/>
      <c r="F79" s="45"/>
    </row>
    <row r="80" spans="1:6" x14ac:dyDescent="0.2">
      <c r="A80" s="52"/>
      <c r="B80" s="46"/>
      <c r="C80" s="70"/>
      <c r="D80" s="87"/>
      <c r="E80" s="45"/>
      <c r="F80" s="45"/>
    </row>
    <row r="81" spans="1:6" x14ac:dyDescent="0.2">
      <c r="A81" s="52"/>
      <c r="B81" s="46"/>
      <c r="C81" s="70"/>
      <c r="D81" s="87"/>
      <c r="E81" s="45"/>
      <c r="F81" s="45"/>
    </row>
    <row r="82" spans="1:6" x14ac:dyDescent="0.2">
      <c r="A82" s="52"/>
      <c r="B82" s="46"/>
      <c r="C82" s="70"/>
      <c r="D82" s="87"/>
      <c r="E82" s="45"/>
      <c r="F82" s="45"/>
    </row>
    <row r="83" spans="1:6" x14ac:dyDescent="0.2">
      <c r="A83" s="52"/>
      <c r="B83" s="46"/>
      <c r="C83" s="70"/>
      <c r="D83" s="87"/>
      <c r="E83" s="45"/>
      <c r="F83" s="45"/>
    </row>
    <row r="84" spans="1:6" x14ac:dyDescent="0.2">
      <c r="A84" s="46"/>
      <c r="B84" s="46"/>
      <c r="C84" s="46"/>
      <c r="D84" s="87"/>
      <c r="E84" s="45"/>
      <c r="F84" s="45"/>
    </row>
    <row r="85" spans="1:6" x14ac:dyDescent="0.2">
      <c r="A85" s="46"/>
      <c r="B85" s="46"/>
      <c r="C85" s="46"/>
      <c r="D85" s="87"/>
      <c r="E85" s="45"/>
      <c r="F85" s="45"/>
    </row>
    <row r="86" spans="1:6" x14ac:dyDescent="0.2">
      <c r="A86" s="50" t="s">
        <v>99</v>
      </c>
      <c r="B86" s="113" t="s">
        <v>82</v>
      </c>
      <c r="C86" s="113"/>
      <c r="D86" s="113"/>
      <c r="E86" s="113"/>
      <c r="F86" s="113"/>
    </row>
    <row r="87" spans="1:6" ht="15" customHeight="1" x14ac:dyDescent="0.2">
      <c r="A87" s="52" t="s">
        <v>100</v>
      </c>
      <c r="B87" s="3"/>
      <c r="C87" s="75"/>
      <c r="D87" s="102" t="s">
        <v>83</v>
      </c>
      <c r="E87" s="77"/>
      <c r="F87" s="76"/>
    </row>
    <row r="88" spans="1:6" ht="14.25" x14ac:dyDescent="0.2">
      <c r="B88" s="46"/>
      <c r="C88" s="70"/>
      <c r="D88" s="87"/>
      <c r="E88" s="2"/>
      <c r="F88" s="45"/>
    </row>
  </sheetData>
  <mergeCells count="1">
    <mergeCell ref="B86:F86"/>
  </mergeCells>
  <pageMargins left="0.7" right="0.7" top="0.75" bottom="0.75" header="0.3" footer="0.3"/>
  <pageSetup scale="68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Balance General</vt:lpstr>
      <vt:lpstr>Estado de Resultados</vt:lpstr>
      <vt:lpstr>'Balance General'!Print_Area</vt:lpstr>
    </vt:vector>
  </TitlesOfParts>
  <Company>Banco Atlantida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 Alvarenga Fuentes</dc:creator>
  <cp:lastModifiedBy>Jocelyn Saraí Toledo Aldana</cp:lastModifiedBy>
  <cp:lastPrinted>2022-02-10T01:49:43Z</cp:lastPrinted>
  <dcterms:created xsi:type="dcterms:W3CDTF">2020-01-11T01:44:23Z</dcterms:created>
  <dcterms:modified xsi:type="dcterms:W3CDTF">2022-02-21T15:29:58Z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nsitivity">
    <vt:lpwstr>Interna</vt:lpwstr>
  </property>
  <property fmtid="{D5CDD505-2E9C-101B-9397-08002B2CF9AE}" pid="3" name="MSIP_Label_13b7b542-3943-48b4-8dfa-d351d4ab04b3_Enabled">
    <vt:lpwstr>true</vt:lpwstr>
  </property>
  <property fmtid="{D5CDD505-2E9C-101B-9397-08002B2CF9AE}" pid="4" name="MSIP_Label_13b7b542-3943-48b4-8dfa-d351d4ab04b3_SetDate">
    <vt:lpwstr>2021-01-27T22:36:12Z</vt:lpwstr>
  </property>
  <property fmtid="{D5CDD505-2E9C-101B-9397-08002B2CF9AE}" pid="5" name="MSIP_Label_13b7b542-3943-48b4-8dfa-d351d4ab04b3_Method">
    <vt:lpwstr>Privileged</vt:lpwstr>
  </property>
  <property fmtid="{D5CDD505-2E9C-101B-9397-08002B2CF9AE}" pid="6" name="MSIP_Label_13b7b542-3943-48b4-8dfa-d351d4ab04b3_Name">
    <vt:lpwstr>Confidencial Especial</vt:lpwstr>
  </property>
  <property fmtid="{D5CDD505-2E9C-101B-9397-08002B2CF9AE}" pid="7" name="MSIP_Label_13b7b542-3943-48b4-8dfa-d351d4ab04b3_SiteId">
    <vt:lpwstr>b579d0fa-ecf7-43af-a250-c4935d59224b</vt:lpwstr>
  </property>
  <property fmtid="{D5CDD505-2E9C-101B-9397-08002B2CF9AE}" pid="8" name="MSIP_Label_13b7b542-3943-48b4-8dfa-d351d4ab04b3_ActionId">
    <vt:lpwstr>f773bb9d-721f-4ed8-ac62-0000d5b5faa7</vt:lpwstr>
  </property>
  <property fmtid="{D5CDD505-2E9C-101B-9397-08002B2CF9AE}" pid="9" name="MSIP_Label_13b7b542-3943-48b4-8dfa-d351d4ab04b3_ContentBits">
    <vt:lpwstr>0</vt:lpwstr>
  </property>
</Properties>
</file>