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1. Enero/"/>
    </mc:Choice>
  </mc:AlternateContent>
  <xr:revisionPtr revIDLastSave="100" documentId="13_ncr:1_{918CF8D4-7B9C-4523-9E48-4AC7EDD7BC25}" xr6:coauthVersionLast="47" xr6:coauthVersionMax="47" xr10:uidLastSave="{6C8AA7E1-B648-443C-B18C-E54FA176A6FB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5" i="1"/>
  <c r="F17" i="1"/>
  <c r="G24" i="5"/>
  <c r="G26" i="5"/>
  <c r="F11" i="1"/>
  <c r="G20" i="5"/>
  <c r="G18" i="5"/>
  <c r="G13" i="5"/>
  <c r="D17" i="1"/>
  <c r="D24" i="1" s="1"/>
  <c r="D23" i="1"/>
  <c r="D32" i="1"/>
  <c r="D43" i="1"/>
  <c r="D44" i="1"/>
  <c r="D45" i="1" s="1"/>
  <c r="D52" i="1"/>
  <c r="D55" i="1"/>
  <c r="D60" i="1"/>
  <c r="D61" i="1"/>
  <c r="D62" i="1"/>
  <c r="D65" i="1"/>
  <c r="D13" i="5"/>
  <c r="D20" i="5"/>
  <c r="G12" i="5"/>
  <c r="D21" i="5" l="1"/>
  <c r="G17" i="5" l="1"/>
  <c r="G19" i="5"/>
  <c r="G29" i="5"/>
  <c r="G32" i="5"/>
  <c r="G33" i="5"/>
  <c r="G34" i="5"/>
  <c r="G35" i="5"/>
  <c r="G36" i="5"/>
  <c r="G37" i="5"/>
  <c r="G38" i="5"/>
  <c r="G11" i="5"/>
  <c r="F64" i="1"/>
  <c r="F63" i="1"/>
  <c r="F61" i="1"/>
  <c r="F60" i="1"/>
  <c r="F59" i="1"/>
  <c r="F54" i="1"/>
  <c r="F53" i="1"/>
  <c r="F51" i="1"/>
  <c r="F50" i="1"/>
  <c r="F49" i="1"/>
  <c r="F42" i="1"/>
  <c r="F41" i="1"/>
  <c r="F39" i="1"/>
  <c r="F37" i="1"/>
  <c r="F35" i="1"/>
  <c r="F31" i="1"/>
  <c r="F30" i="1"/>
  <c r="F29" i="1"/>
  <c r="F28" i="1"/>
  <c r="F27" i="1"/>
  <c r="F22" i="1"/>
  <c r="F21" i="1"/>
  <c r="F20" i="1"/>
  <c r="F19" i="1"/>
  <c r="F16" i="1"/>
  <c r="F14" i="1"/>
  <c r="F13" i="1"/>
  <c r="F12" i="1"/>
  <c r="F10" i="1"/>
  <c r="F9" i="1"/>
  <c r="F23" i="1"/>
  <c r="D20" i="6" l="1"/>
  <c r="D13" i="6"/>
  <c r="F44" i="1"/>
  <c r="F43" i="1"/>
  <c r="F32" i="1"/>
  <c r="G21" i="5" l="1"/>
  <c r="F45" i="1"/>
  <c r="D21" i="6"/>
  <c r="D27" i="6" s="1"/>
  <c r="D32" i="6" s="1"/>
  <c r="D38" i="6" s="1"/>
  <c r="D46" i="6" s="1"/>
  <c r="F55" i="1"/>
  <c r="D26" i="5" l="1"/>
  <c r="F65" i="1"/>
  <c r="D31" i="5" l="1"/>
  <c r="D39" i="5" l="1"/>
  <c r="G31" i="5"/>
  <c r="F52" i="1"/>
  <c r="G39" i="5" l="1"/>
  <c r="F62" i="1"/>
</calcChain>
</file>

<file path=xl/sharedStrings.xml><?xml version="1.0" encoding="utf-8"?>
<sst xmlns="http://schemas.openxmlformats.org/spreadsheetml/2006/main" count="128" uniqueCount="92">
  <si>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</si>
  <si>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</si>
  <si>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</si>
  <si>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</si>
  <si>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</si>
  <si>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</si>
  <si>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</si>
  <si>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</si>
  <si>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</si>
  <si>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</si>
  <si>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</si>
  <si>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</si>
  <si>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</si>
  <si>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</si>
  <si>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</si>
  <si>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</si>
  <si>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</si>
  <si>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</si>
  <si>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</si>
  <si>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</si>
  <si>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</si>
  <si>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</si>
  <si>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</si>
  <si>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</si>
  <si>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</si>
  <si>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</si>
  <si>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</si>
  <si>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</si>
  <si>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</si>
  <si>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</si>
  <si>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</si>
  <si>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</si>
  <si>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</si>
  <si>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</si>
  <si>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</si>
  <si>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</si>
  <si>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</si>
  <si>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</si>
  <si>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</si>
  <si>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</si>
  <si>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</si>
  <si>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</si>
  <si>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</si>
  <si>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</si>
  <si>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</si>
  <si>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</si>
  <si>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</si>
  <si>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</si>
  <si>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</si>
  <si>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</si>
  <si>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</si>
  <si>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</si>
  <si>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</si>
  <si>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</si>
  <si>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</si>
  <si>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</si>
  <si>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</si>
  <si>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</si>
  <si>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</si>
  <si>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</si>
  <si>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</si>
  <si>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</si>
  <si>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</si>
  <si>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</si>
  <si>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</si>
  <si>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</si>
  <si>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</si>
  <si>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</si>
  <si>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</si>
  <si>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</si>
  <si>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</si>
  <si>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</si>
  <si>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</si>
  <si>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</si>
  <si>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</si>
  <si>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</si>
  <si>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</si>
  <si>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</si>
  <si>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</si>
  <si>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</si>
  <si>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</si>
  <si>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</si>
  <si>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</si>
  <si>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</si>
  <si>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</si>
  <si>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</si>
  <si>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Neta</t>
  </si>
  <si>
    <t>Utilidad antes de Reserva Legal e Impuestos</t>
  </si>
  <si>
    <t>Utilidad antes de Intereses</t>
  </si>
  <si>
    <t>Periodo del 1 al 31 de enero de 2022</t>
  </si>
  <si>
    <t>Balance General al 31 de enero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</si>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</sst>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showGridLines="0" tabSelected="1" topLeftCell="B30" zoomScaleNormal="100" workbookViewId="0">
      <selection activeCell="C38" sqref="C38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6.28515625" hidden="1" customWidth="1"/>
    <col min="5" max="5" width="11.42578125" hidden="1" customWidth="1"/>
    <col min="6" max="6" width="14.42578125" customWidth="1"/>
    <col min="7" max="7" width="11.42578125" customWidth="1"/>
    <col min="8" max="8" width="13" customWidth="1"/>
    <col min="9" max="9" width="11.42578125" customWidth="1"/>
    <col min="11" max="11" width="13" customWidth="1"/>
  </cols>
  <sheetData>
    <row r="1" spans="1:6">
      <c r="A1" s="12"/>
      <c r="B1" s="36" t="s">
        <v>0</v>
      </c>
      <c r="C1" s="36"/>
      <c r="D1" s="36"/>
      <c r="E1" s="36"/>
      <c r="F1" s="36"/>
    </row>
    <row r="2" spans="1:6">
      <c r="A2" s="12"/>
      <c r="B2" s="36" t="s">
        <v>26</v>
      </c>
      <c r="C2" s="36"/>
      <c r="D2" s="36"/>
      <c r="E2" s="36"/>
      <c r="F2" s="36"/>
    </row>
    <row r="3" spans="1:6">
      <c r="A3" s="12"/>
      <c r="B3" s="36" t="s">
        <v>37</v>
      </c>
      <c r="C3" s="36"/>
      <c r="D3" s="36"/>
      <c r="E3" s="36"/>
      <c r="F3" s="36"/>
    </row>
    <row r="4" spans="1:6">
      <c r="A4" s="12"/>
      <c r="B4" s="36" t="s">
        <v>90</v>
      </c>
      <c r="C4" s="36"/>
      <c r="D4" s="36"/>
      <c r="E4" s="36"/>
      <c r="F4" s="36"/>
    </row>
    <row r="5" spans="1:6">
      <c r="A5" s="12"/>
      <c r="B5" s="36" t="s">
        <v>91</v>
      </c>
      <c r="C5" s="36"/>
      <c r="D5" s="36"/>
      <c r="E5" s="36"/>
      <c r="F5" s="36"/>
    </row>
    <row r="6" spans="1:6" ht="9" customHeight="1">
      <c r="A6" s="12"/>
      <c r="B6" s="12"/>
      <c r="C6" s="12"/>
      <c r="D6" s="13"/>
    </row>
    <row r="7" spans="1:6" ht="12" customHeight="1">
      <c r="A7" s="12">
        <v>1</v>
      </c>
      <c r="B7" s="14" t="s">
        <v>4</v>
      </c>
      <c r="C7" s="14"/>
      <c r="D7" s="12"/>
    </row>
    <row r="8" spans="1:6" ht="12" customHeight="1">
      <c r="A8" s="12">
        <v>11</v>
      </c>
      <c r="B8" s="15" t="s">
        <v>5</v>
      </c>
      <c r="C8" s="15"/>
      <c r="D8" s="16"/>
    </row>
    <row r="9" spans="1:6" ht="12" customHeight="1">
      <c r="A9" s="12">
        <v>110</v>
      </c>
      <c r="B9" s="12" t="s">
        <v>24</v>
      </c>
      <c r="C9" s="12"/>
      <c r="D9" s="16">
        <v>250</v>
      </c>
      <c r="F9" s="3">
        <f>ROUND((D9/1000),2)</f>
        <v>0.25</v>
      </c>
    </row>
    <row r="10" spans="1:6" ht="12" customHeight="1">
      <c r="A10" s="12">
        <v>111</v>
      </c>
      <c r="B10" s="12" t="s">
        <v>25</v>
      </c>
      <c r="C10" s="12"/>
      <c r="D10" s="16">
        <v>143533.16</v>
      </c>
      <c r="F10" s="3">
        <f t="shared" ref="F10:F65" si="0">ROUND((D10/1000),2)</f>
        <v>143.53</v>
      </c>
    </row>
    <row r="11" spans="1:6" ht="12" customHeight="1">
      <c r="A11" s="12">
        <v>113</v>
      </c>
      <c r="B11" s="12" t="s">
        <v>23</v>
      </c>
      <c r="C11" s="12"/>
      <c r="D11" s="16">
        <v>1735876.65</v>
      </c>
      <c r="F11" s="3">
        <f>ROUND((D11/1000),2)</f>
        <v>1735.88</v>
      </c>
    </row>
    <row r="12" spans="1:6" ht="12" customHeight="1">
      <c r="A12" s="12"/>
      <c r="B12" s="12" t="s">
        <v>42</v>
      </c>
      <c r="C12" s="12"/>
      <c r="D12" s="16">
        <v>48218.47</v>
      </c>
      <c r="F12" s="3">
        <f t="shared" si="0"/>
        <v>48.22</v>
      </c>
    </row>
    <row r="13" spans="1:6" ht="12" hidden="1" customHeight="1">
      <c r="A13" s="12"/>
      <c r="B13" s="12" t="s">
        <v>43</v>
      </c>
      <c r="C13" s="12"/>
      <c r="D13" s="16"/>
      <c r="F13" s="3">
        <f t="shared" si="0"/>
        <v>0</v>
      </c>
    </row>
    <row r="14" spans="1:6" ht="12" customHeight="1">
      <c r="A14" s="12">
        <v>117</v>
      </c>
      <c r="B14" s="12" t="s">
        <v>22</v>
      </c>
      <c r="C14" s="12"/>
      <c r="D14" s="16">
        <v>3021.56</v>
      </c>
      <c r="F14" s="3">
        <f t="shared" si="0"/>
        <v>3.02</v>
      </c>
    </row>
    <row r="15" spans="1:6" ht="12" customHeight="1">
      <c r="A15" s="12">
        <v>118</v>
      </c>
      <c r="B15" s="12" t="s">
        <v>21</v>
      </c>
      <c r="C15" s="12"/>
      <c r="D15" s="16">
        <v>34563.89</v>
      </c>
      <c r="F15" s="3">
        <f>ROUND((D15/1000),2)+0.01</f>
        <v>34.57</v>
      </c>
    </row>
    <row r="16" spans="1:6" ht="12" customHeight="1">
      <c r="A16" s="12">
        <v>119</v>
      </c>
      <c r="B16" s="12" t="s">
        <v>20</v>
      </c>
      <c r="C16" s="12"/>
      <c r="D16" s="17">
        <v>14738.15</v>
      </c>
      <c r="F16" s="4">
        <f t="shared" si="0"/>
        <v>14.74</v>
      </c>
    </row>
    <row r="17" spans="1:6" ht="15" customHeight="1">
      <c r="A17" s="12"/>
      <c r="B17" s="15"/>
      <c r="C17" s="15"/>
      <c r="D17" s="18">
        <f>SUM(D9:D16)</f>
        <v>1980201.8799999997</v>
      </c>
      <c r="F17" s="31">
        <f>ROUND((D17/1000),2)+0.01</f>
        <v>1980.21</v>
      </c>
    </row>
    <row r="18" spans="1:6" ht="12" customHeight="1">
      <c r="A18" s="12">
        <v>12</v>
      </c>
      <c r="B18" s="15" t="s">
        <v>6</v>
      </c>
      <c r="C18" s="15"/>
      <c r="D18" s="16"/>
      <c r="F18" s="3"/>
    </row>
    <row r="19" spans="1:6" ht="12" hidden="1" customHeight="1">
      <c r="A19" s="12">
        <v>120</v>
      </c>
      <c r="B19" s="12" t="s">
        <v>7</v>
      </c>
      <c r="C19" s="12"/>
      <c r="D19" s="16">
        <v>0</v>
      </c>
      <c r="F19" s="3">
        <f t="shared" si="0"/>
        <v>0</v>
      </c>
    </row>
    <row r="20" spans="1:6" ht="12" customHeight="1">
      <c r="A20" s="12">
        <v>121</v>
      </c>
      <c r="B20" s="12" t="s">
        <v>8</v>
      </c>
      <c r="C20" s="12"/>
      <c r="D20" s="16">
        <v>27922.48</v>
      </c>
      <c r="F20" s="3">
        <f t="shared" si="0"/>
        <v>27.92</v>
      </c>
    </row>
    <row r="21" spans="1:6" ht="12" hidden="1" customHeight="1">
      <c r="A21" s="12"/>
      <c r="B21" s="12" t="s">
        <v>65</v>
      </c>
      <c r="C21" s="30"/>
      <c r="D21" s="16">
        <v>0</v>
      </c>
      <c r="F21" s="3">
        <f t="shared" si="0"/>
        <v>0</v>
      </c>
    </row>
    <row r="22" spans="1:6" ht="12" customHeight="1">
      <c r="A22" s="12">
        <v>125</v>
      </c>
      <c r="B22" s="12" t="s">
        <v>9</v>
      </c>
      <c r="C22" s="12"/>
      <c r="D22" s="17">
        <v>752.18</v>
      </c>
      <c r="F22" s="4">
        <f t="shared" si="0"/>
        <v>0.75</v>
      </c>
    </row>
    <row r="23" spans="1:6" ht="13.5" customHeight="1">
      <c r="A23" s="12"/>
      <c r="B23" s="15"/>
      <c r="C23" s="15"/>
      <c r="D23" s="18">
        <f>SUM(D19:D22)</f>
        <v>28674.66</v>
      </c>
      <c r="F23" s="31">
        <f t="shared" si="0"/>
        <v>28.67</v>
      </c>
    </row>
    <row r="24" spans="1:6" ht="15" customHeight="1" thickBot="1">
      <c r="A24" s="12"/>
      <c r="B24" s="15" t="s">
        <v>10</v>
      </c>
      <c r="C24" s="15"/>
      <c r="D24" s="19">
        <f>D17+D23</f>
        <v>2008876.5399999996</v>
      </c>
      <c r="F24" s="9">
        <f>ROUND((D24/1000),2)</f>
        <v>2008.88</v>
      </c>
    </row>
    <row r="25" spans="1:6" ht="12" customHeight="1">
      <c r="A25" s="12">
        <v>2</v>
      </c>
      <c r="B25" s="14" t="s">
        <v>11</v>
      </c>
      <c r="C25" s="14"/>
      <c r="D25" s="16"/>
      <c r="F25" s="3"/>
    </row>
    <row r="26" spans="1:6" ht="12" customHeight="1">
      <c r="A26" s="12">
        <v>21</v>
      </c>
      <c r="B26" s="15" t="s">
        <v>12</v>
      </c>
      <c r="C26" s="15"/>
      <c r="D26" s="16"/>
      <c r="F26" s="3"/>
    </row>
    <row r="27" spans="1:6" ht="12" hidden="1" customHeight="1">
      <c r="A27" s="12">
        <v>213</v>
      </c>
      <c r="B27" s="12" t="s">
        <v>64</v>
      </c>
      <c r="C27" s="12"/>
      <c r="D27" s="16">
        <v>0</v>
      </c>
      <c r="F27" s="3">
        <f t="shared" si="0"/>
        <v>0</v>
      </c>
    </row>
    <row r="28" spans="1:6" ht="12" customHeight="1">
      <c r="A28" s="12"/>
      <c r="B28" s="12" t="s">
        <v>19</v>
      </c>
      <c r="C28" s="12"/>
      <c r="D28" s="16">
        <v>33796.06</v>
      </c>
      <c r="F28" s="3">
        <f t="shared" si="0"/>
        <v>33.799999999999997</v>
      </c>
    </row>
    <row r="29" spans="1:6" ht="12" hidden="1" customHeight="1">
      <c r="A29" s="12"/>
      <c r="B29" s="12" t="s">
        <v>18</v>
      </c>
      <c r="C29" s="12"/>
      <c r="D29" s="16">
        <v>0</v>
      </c>
      <c r="F29" s="3">
        <f t="shared" si="0"/>
        <v>0</v>
      </c>
    </row>
    <row r="30" spans="1:6" ht="12" customHeight="1">
      <c r="A30" s="12">
        <v>214</v>
      </c>
      <c r="B30" s="12" t="s">
        <v>44</v>
      </c>
      <c r="C30" s="12"/>
      <c r="D30" s="16">
        <v>148091.64000000001</v>
      </c>
      <c r="F30" s="3">
        <f t="shared" si="0"/>
        <v>148.09</v>
      </c>
    </row>
    <row r="31" spans="1:6" ht="12" hidden="1" customHeight="1">
      <c r="A31" s="12"/>
      <c r="B31" s="12" t="s">
        <v>68</v>
      </c>
      <c r="C31" s="12"/>
      <c r="D31" s="16">
        <v>0</v>
      </c>
      <c r="F31" s="3">
        <f t="shared" si="0"/>
        <v>0</v>
      </c>
    </row>
    <row r="32" spans="1:6" ht="13.5" customHeight="1">
      <c r="A32" s="12"/>
      <c r="B32" s="15" t="s">
        <v>60</v>
      </c>
      <c r="C32" s="15"/>
      <c r="D32" s="18">
        <f>D27+D28+D29+D30+D31</f>
        <v>181887.7</v>
      </c>
      <c r="F32" s="31">
        <f t="shared" si="0"/>
        <v>181.89</v>
      </c>
    </row>
    <row r="33" spans="1:11" ht="12" customHeight="1">
      <c r="A33" s="12">
        <v>3</v>
      </c>
      <c r="B33" s="15" t="s">
        <v>13</v>
      </c>
      <c r="C33" s="15"/>
      <c r="D33" s="16"/>
      <c r="F33" s="3"/>
    </row>
    <row r="34" spans="1:11" ht="12" customHeight="1">
      <c r="A34" s="12">
        <v>31</v>
      </c>
      <c r="B34" s="15" t="s">
        <v>2</v>
      </c>
      <c r="C34" s="15"/>
      <c r="D34" s="16"/>
      <c r="F34" s="3"/>
    </row>
    <row r="35" spans="1:11" ht="12" customHeight="1">
      <c r="A35" s="12">
        <v>310</v>
      </c>
      <c r="B35" s="12" t="s">
        <v>14</v>
      </c>
      <c r="C35" s="12"/>
      <c r="D35" s="16">
        <v>1200000</v>
      </c>
      <c r="F35" s="3">
        <f t="shared" si="0"/>
        <v>1200</v>
      </c>
    </row>
    <row r="36" spans="1:11" ht="12" customHeight="1">
      <c r="A36" s="12"/>
      <c r="B36" s="15" t="s">
        <v>52</v>
      </c>
      <c r="C36" s="15"/>
      <c r="D36" s="16"/>
      <c r="F36" s="3"/>
    </row>
    <row r="37" spans="1:11" ht="12" customHeight="1">
      <c r="A37" s="12"/>
      <c r="B37" s="21" t="s">
        <v>52</v>
      </c>
      <c r="C37" s="21"/>
      <c r="D37" s="16">
        <v>187071.35999999999</v>
      </c>
      <c r="F37" s="3">
        <f t="shared" si="0"/>
        <v>187.07</v>
      </c>
    </row>
    <row r="38" spans="1:11" ht="12" customHeight="1">
      <c r="A38" s="12"/>
      <c r="B38" s="15" t="s">
        <v>3</v>
      </c>
      <c r="C38" s="15"/>
      <c r="D38" s="16"/>
      <c r="F38" s="3"/>
    </row>
    <row r="39" spans="1:11" ht="12" customHeight="1">
      <c r="A39" s="12"/>
      <c r="B39" s="21" t="s">
        <v>53</v>
      </c>
      <c r="C39" s="21"/>
      <c r="D39" s="16">
        <v>9045.6200000000008</v>
      </c>
      <c r="F39" s="3">
        <f t="shared" si="0"/>
        <v>9.0500000000000007</v>
      </c>
    </row>
    <row r="40" spans="1:11" ht="12" customHeight="1">
      <c r="A40" s="12">
        <v>34</v>
      </c>
      <c r="B40" s="15" t="s">
        <v>15</v>
      </c>
      <c r="C40" s="15"/>
      <c r="D40" s="16"/>
      <c r="F40" s="3"/>
    </row>
    <row r="41" spans="1:11" ht="12" customHeight="1">
      <c r="A41" s="12"/>
      <c r="B41" s="12" t="s">
        <v>45</v>
      </c>
      <c r="C41" s="12"/>
      <c r="D41" s="20">
        <v>406054.54</v>
      </c>
      <c r="F41" s="3">
        <f t="shared" si="0"/>
        <v>406.05</v>
      </c>
    </row>
    <row r="42" spans="1:11" ht="12" customHeight="1">
      <c r="A42" s="12">
        <v>341</v>
      </c>
      <c r="B42" s="12" t="s">
        <v>16</v>
      </c>
      <c r="C42" s="12"/>
      <c r="D42" s="17">
        <v>24817.32</v>
      </c>
      <c r="F42" s="4">
        <f t="shared" si="0"/>
        <v>24.82</v>
      </c>
    </row>
    <row r="43" spans="1:11" ht="13.5" customHeight="1">
      <c r="A43" s="12"/>
      <c r="B43" s="12"/>
      <c r="C43" s="12"/>
      <c r="D43" s="20">
        <f>SUM(D41:D42)</f>
        <v>430871.86</v>
      </c>
      <c r="F43" s="3">
        <f t="shared" si="0"/>
        <v>430.87</v>
      </c>
    </row>
    <row r="44" spans="1:11" ht="13.5" customHeight="1">
      <c r="A44" s="12"/>
      <c r="B44" s="15" t="s">
        <v>61</v>
      </c>
      <c r="C44" s="15"/>
      <c r="D44" s="24">
        <f>SUM(D35:D42)</f>
        <v>1826988.84</v>
      </c>
      <c r="F44" s="8">
        <f t="shared" si="0"/>
        <v>1826.99</v>
      </c>
    </row>
    <row r="45" spans="1:11" ht="15" customHeight="1" thickBot="1">
      <c r="A45" s="12"/>
      <c r="B45" s="15" t="s">
        <v>17</v>
      </c>
      <c r="C45" s="15"/>
      <c r="D45" s="19">
        <f>D32+D44</f>
        <v>2008876.54</v>
      </c>
      <c r="F45" s="9">
        <f t="shared" si="0"/>
        <v>2008.88</v>
      </c>
      <c r="H45" s="3"/>
      <c r="J45" s="25"/>
      <c r="K45" s="3"/>
    </row>
    <row r="46" spans="1:11" ht="12" customHeight="1">
      <c r="A46" s="12"/>
      <c r="B46" s="15"/>
      <c r="C46" s="15"/>
      <c r="D46" s="22"/>
      <c r="F46" s="6"/>
    </row>
    <row r="47" spans="1:11" ht="12" customHeight="1">
      <c r="A47" s="12"/>
      <c r="B47" s="15" t="s">
        <v>54</v>
      </c>
      <c r="C47" s="15"/>
      <c r="D47" s="22"/>
      <c r="F47" s="6"/>
    </row>
    <row r="48" spans="1:11">
      <c r="A48" s="12"/>
      <c r="B48" s="15" t="s">
        <v>55</v>
      </c>
      <c r="C48" s="15"/>
      <c r="D48" s="22"/>
      <c r="F48" s="6"/>
    </row>
    <row r="49" spans="1:6">
      <c r="A49" s="12"/>
      <c r="B49" s="21" t="s">
        <v>82</v>
      </c>
      <c r="C49" s="15"/>
      <c r="D49" s="3">
        <v>39260.089999999997</v>
      </c>
      <c r="F49" s="3">
        <f t="shared" si="0"/>
        <v>39.26</v>
      </c>
    </row>
    <row r="50" spans="1:6" hidden="1">
      <c r="A50" s="12"/>
      <c r="B50" s="21" t="s">
        <v>62</v>
      </c>
      <c r="C50" s="15"/>
      <c r="D50" s="3">
        <v>0</v>
      </c>
      <c r="F50" s="3">
        <f t="shared" si="0"/>
        <v>0</v>
      </c>
    </row>
    <row r="51" spans="1:6">
      <c r="A51" s="12"/>
      <c r="B51" s="21" t="s">
        <v>56</v>
      </c>
      <c r="C51" s="21"/>
      <c r="D51" s="3">
        <v>183894212.11000001</v>
      </c>
      <c r="F51" s="3">
        <f t="shared" si="0"/>
        <v>183894.21</v>
      </c>
    </row>
    <row r="52" spans="1:6" ht="15" hidden="1" customHeight="1">
      <c r="A52" s="12"/>
      <c r="B52" s="15"/>
      <c r="C52" s="15"/>
      <c r="D52" s="18">
        <f>SUM(D50:D51)</f>
        <v>183894212.11000001</v>
      </c>
      <c r="F52" s="31">
        <f t="shared" si="0"/>
        <v>183894.21</v>
      </c>
    </row>
    <row r="53" spans="1:6" ht="15" hidden="1" customHeight="1">
      <c r="A53" s="12"/>
      <c r="B53" s="15" t="s">
        <v>73</v>
      </c>
      <c r="C53" s="15"/>
      <c r="D53" s="22"/>
      <c r="F53" s="6">
        <f t="shared" si="0"/>
        <v>0</v>
      </c>
    </row>
    <row r="54" spans="1:6" ht="15" hidden="1" customHeight="1">
      <c r="A54" s="12"/>
      <c r="B54" s="21" t="s">
        <v>74</v>
      </c>
      <c r="C54" s="15"/>
      <c r="D54" s="16">
        <v>0</v>
      </c>
      <c r="F54" s="3">
        <f t="shared" si="0"/>
        <v>0</v>
      </c>
    </row>
    <row r="55" spans="1:6" ht="15" customHeight="1">
      <c r="A55" s="12"/>
      <c r="B55" s="15" t="s">
        <v>75</v>
      </c>
      <c r="C55" s="15"/>
      <c r="D55" s="18">
        <f>SUM(D49:D51)</f>
        <v>183933472.20000002</v>
      </c>
      <c r="F55" s="31">
        <f t="shared" si="0"/>
        <v>183933.47</v>
      </c>
    </row>
    <row r="56" spans="1:6" ht="10.5" customHeight="1">
      <c r="A56" s="12"/>
      <c r="B56" s="15"/>
      <c r="C56" s="15"/>
      <c r="D56" s="22"/>
      <c r="F56" s="6"/>
    </row>
    <row r="57" spans="1:6" ht="12" customHeight="1">
      <c r="A57" s="12"/>
      <c r="B57" s="15" t="s">
        <v>57</v>
      </c>
      <c r="C57" s="15"/>
    </row>
    <row r="58" spans="1:6" ht="12" customHeight="1">
      <c r="A58" s="12"/>
      <c r="B58" s="15" t="s">
        <v>58</v>
      </c>
      <c r="C58" s="15"/>
      <c r="D58" s="16"/>
      <c r="F58" s="3"/>
    </row>
    <row r="59" spans="1:6" hidden="1">
      <c r="A59" s="12"/>
      <c r="B59" s="21" t="s">
        <v>63</v>
      </c>
      <c r="C59" s="15"/>
      <c r="D59" s="16">
        <v>0</v>
      </c>
      <c r="F59" s="3">
        <f t="shared" si="0"/>
        <v>0</v>
      </c>
    </row>
    <row r="60" spans="1:6">
      <c r="A60" s="12"/>
      <c r="B60" s="21" t="s">
        <v>83</v>
      </c>
      <c r="C60" s="21"/>
      <c r="D60" s="3">
        <f>D49</f>
        <v>39260.089999999997</v>
      </c>
      <c r="F60" s="3">
        <f t="shared" si="0"/>
        <v>39.26</v>
      </c>
    </row>
    <row r="61" spans="1:6">
      <c r="A61" s="12"/>
      <c r="B61" s="21" t="s">
        <v>59</v>
      </c>
      <c r="C61" s="21"/>
      <c r="D61" s="3">
        <f>D51</f>
        <v>183894212.11000001</v>
      </c>
      <c r="F61" s="3">
        <f t="shared" si="0"/>
        <v>183894.21</v>
      </c>
    </row>
    <row r="62" spans="1:6" ht="15" hidden="1" customHeight="1">
      <c r="A62" s="12"/>
      <c r="B62" s="15"/>
      <c r="C62" s="15"/>
      <c r="D62" s="18">
        <f>SUM(D59:D61)</f>
        <v>183933472.20000002</v>
      </c>
      <c r="F62" s="31">
        <f t="shared" si="0"/>
        <v>183933.47</v>
      </c>
    </row>
    <row r="63" spans="1:6" hidden="1">
      <c r="A63" s="12"/>
      <c r="B63" s="15" t="s">
        <v>78</v>
      </c>
      <c r="C63" s="15"/>
      <c r="D63" s="22"/>
      <c r="F63" s="6">
        <f t="shared" si="0"/>
        <v>0</v>
      </c>
    </row>
    <row r="64" spans="1:6" hidden="1">
      <c r="A64" s="12"/>
      <c r="B64" s="21" t="s">
        <v>77</v>
      </c>
      <c r="C64" s="15"/>
      <c r="D64" s="16">
        <v>74992.61</v>
      </c>
      <c r="F64" s="3">
        <f t="shared" si="0"/>
        <v>74.989999999999995</v>
      </c>
    </row>
    <row r="65" spans="1:6">
      <c r="A65" s="12"/>
      <c r="B65" s="15" t="s">
        <v>76</v>
      </c>
      <c r="C65" s="15"/>
      <c r="D65" s="18">
        <f>SUM(D60:D61)</f>
        <v>183933472.20000002</v>
      </c>
      <c r="F65" s="31">
        <f t="shared" si="0"/>
        <v>183933.47</v>
      </c>
    </row>
    <row r="66" spans="1:6">
      <c r="A66" s="12"/>
      <c r="B66" s="12"/>
      <c r="C66" s="12"/>
      <c r="D66" s="22"/>
    </row>
    <row r="67" spans="1:6" ht="36.75" customHeight="1">
      <c r="A67" s="12"/>
      <c r="B67" s="12"/>
      <c r="C67" s="12"/>
      <c r="D67" s="12"/>
    </row>
    <row r="68" spans="1:6">
      <c r="A68" s="12"/>
      <c r="B68" s="27"/>
      <c r="C68" s="35"/>
      <c r="D68" s="35"/>
      <c r="E68" s="35"/>
      <c r="F68" s="35"/>
    </row>
    <row r="69" spans="1:6" ht="15" customHeight="1">
      <c r="A69" s="12"/>
      <c r="B69" s="12"/>
      <c r="C69" s="37"/>
      <c r="D69" s="37"/>
      <c r="E69" s="37"/>
      <c r="F69" s="37"/>
    </row>
    <row r="70" spans="1:6" ht="9" customHeight="1">
      <c r="A70" s="12"/>
      <c r="B70" s="12"/>
    </row>
    <row r="71" spans="1:6" hidden="1">
      <c r="A71" s="12"/>
      <c r="B71" s="12"/>
    </row>
    <row r="72" spans="1:6" hidden="1">
      <c r="A72" s="12"/>
      <c r="B72" s="12"/>
    </row>
    <row r="73" spans="1:6" hidden="1"/>
  </sheetData>
  <mergeCells count="6">
    <mergeCell ref="B1:F1"/>
    <mergeCell ref="C69:F69"/>
    <mergeCell ref="B5:F5"/>
    <mergeCell ref="B4:F4"/>
    <mergeCell ref="B3:F3"/>
    <mergeCell ref="B2:F2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1"/>
  <sheetViews>
    <sheetView showGridLines="0" topLeftCell="B1" zoomScaleNormal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20.28515625" customWidth="1"/>
    <col min="4" max="5" width="13.85546875" hidden="1" customWidth="1"/>
    <col min="6" max="6" width="11.42578125" hidden="1" customWidth="1"/>
    <col min="7" max="10" width="11.42578125" customWidth="1"/>
  </cols>
  <sheetData>
    <row r="2" spans="1:7">
      <c r="B2" s="38" t="s">
        <v>0</v>
      </c>
      <c r="C2" s="38"/>
      <c r="D2" s="38"/>
      <c r="E2" s="38"/>
      <c r="F2" s="38"/>
      <c r="G2" s="38"/>
    </row>
    <row r="3" spans="1:7">
      <c r="B3" s="38" t="s">
        <v>26</v>
      </c>
      <c r="C3" s="38"/>
      <c r="D3" s="38"/>
      <c r="E3" s="38"/>
      <c r="F3" s="38"/>
      <c r="G3" s="38"/>
    </row>
    <row r="4" spans="1:7">
      <c r="B4" s="38" t="s">
        <v>37</v>
      </c>
      <c r="C4" s="38"/>
      <c r="D4" s="38"/>
      <c r="E4" s="38"/>
      <c r="F4" s="38"/>
      <c r="G4" s="38"/>
    </row>
    <row r="5" spans="1:7">
      <c r="B5" s="38" t="s">
        <v>50</v>
      </c>
      <c r="C5" s="38"/>
      <c r="D5" s="38"/>
      <c r="E5" s="38"/>
      <c r="F5" s="38"/>
      <c r="G5" s="38"/>
    </row>
    <row r="6" spans="1:7">
      <c r="B6" s="38" t="s">
        <v>89</v>
      </c>
      <c r="C6" s="38"/>
      <c r="D6" s="38"/>
      <c r="E6" s="38"/>
      <c r="F6" s="38"/>
      <c r="G6" s="38"/>
    </row>
    <row r="7" spans="1:7">
      <c r="B7" s="38" t="s">
        <v>91</v>
      </c>
      <c r="C7" s="38"/>
      <c r="D7" s="38"/>
      <c r="E7" s="38"/>
      <c r="F7" s="38"/>
      <c r="G7" s="38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27</v>
      </c>
      <c r="C9" s="2"/>
    </row>
    <row r="10" spans="1:7">
      <c r="A10">
        <v>51</v>
      </c>
      <c r="B10" s="1" t="s">
        <v>28</v>
      </c>
      <c r="C10" s="1"/>
      <c r="D10" s="6"/>
      <c r="E10" s="6"/>
    </row>
    <row r="11" spans="1:7">
      <c r="A11">
        <v>510</v>
      </c>
      <c r="B11" s="10" t="s">
        <v>49</v>
      </c>
      <c r="C11" s="1"/>
      <c r="D11" s="33">
        <v>74853.39</v>
      </c>
      <c r="E11" s="11"/>
      <c r="G11" s="11">
        <f>ROUND((D11/1000),2)</f>
        <v>74.849999999999994</v>
      </c>
    </row>
    <row r="12" spans="1:7" ht="15" hidden="1" customHeight="1">
      <c r="B12" s="10" t="s">
        <v>46</v>
      </c>
      <c r="C12" s="1"/>
      <c r="D12" s="33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74853.39</v>
      </c>
      <c r="E13" s="5"/>
      <c r="G13" s="8">
        <f>ROUND((D13/1000),2)</f>
        <v>74.849999999999994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32</v>
      </c>
      <c r="C15" s="1"/>
    </row>
    <row r="16" spans="1:7">
      <c r="A16">
        <v>41</v>
      </c>
      <c r="B16" s="1" t="s">
        <v>31</v>
      </c>
      <c r="C16" s="1"/>
      <c r="D16" s="6"/>
      <c r="E16" s="6"/>
      <c r="G16" s="6"/>
    </row>
    <row r="17" spans="1:7" hidden="1">
      <c r="A17">
        <v>410</v>
      </c>
      <c r="B17" t="s">
        <v>47</v>
      </c>
      <c r="D17" s="3">
        <v>0</v>
      </c>
      <c r="E17" s="3"/>
      <c r="G17" s="3">
        <f t="shared" ref="G17:G39" si="0">ROUND((D17/1000),2)</f>
        <v>0</v>
      </c>
    </row>
    <row r="18" spans="1:7">
      <c r="A18">
        <v>411</v>
      </c>
      <c r="B18" t="s">
        <v>29</v>
      </c>
      <c r="D18" s="3">
        <v>55548.87</v>
      </c>
      <c r="E18" s="3"/>
      <c r="G18" s="3">
        <f>ROUND((D18/1000),2)</f>
        <v>55.55</v>
      </c>
    </row>
    <row r="19" spans="1:7">
      <c r="A19">
        <v>412</v>
      </c>
      <c r="B19" t="s">
        <v>30</v>
      </c>
      <c r="D19" s="4">
        <v>1670.66</v>
      </c>
      <c r="E19" s="5"/>
      <c r="G19" s="4">
        <f t="shared" si="0"/>
        <v>1.67</v>
      </c>
    </row>
    <row r="20" spans="1:7">
      <c r="D20" s="5">
        <f>SUM(D17:D19)</f>
        <v>57219.530000000006</v>
      </c>
      <c r="E20" s="5"/>
      <c r="G20" s="5">
        <f>ROUND((D20/1000),2)</f>
        <v>57.22</v>
      </c>
    </row>
    <row r="21" spans="1:7" ht="15.75" thickBot="1">
      <c r="B21" s="1" t="s">
        <v>51</v>
      </c>
      <c r="C21" s="1"/>
      <c r="D21" s="9">
        <f>D13-D20</f>
        <v>17633.859999999993</v>
      </c>
      <c r="E21" s="7"/>
      <c r="G21" s="9">
        <f t="shared" si="0"/>
        <v>17.63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33</v>
      </c>
      <c r="C23" s="1"/>
      <c r="D23" s="3"/>
      <c r="E23" s="3"/>
      <c r="G23" s="3"/>
    </row>
    <row r="24" spans="1:7">
      <c r="A24">
        <v>521</v>
      </c>
      <c r="B24" t="s">
        <v>34</v>
      </c>
      <c r="D24" s="3">
        <v>7214.63</v>
      </c>
      <c r="E24" s="5"/>
      <c r="G24" s="5">
        <f>ROUND((D24/1000),2)+0.01</f>
        <v>7.22</v>
      </c>
    </row>
    <row r="25" spans="1:7" ht="11.25" customHeight="1">
      <c r="D25" s="5"/>
      <c r="E25" s="5"/>
      <c r="G25" s="5"/>
    </row>
    <row r="26" spans="1:7" ht="15.75" thickBot="1">
      <c r="B26" s="1" t="s">
        <v>88</v>
      </c>
      <c r="C26" s="1"/>
      <c r="D26" s="9">
        <f>D21+D24</f>
        <v>24848.489999999994</v>
      </c>
      <c r="E26" s="7"/>
      <c r="G26" s="9">
        <f>ROUND((D26/1000),2)</f>
        <v>24.85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36</v>
      </c>
      <c r="C28" s="1"/>
      <c r="D28" s="3"/>
      <c r="E28" s="3"/>
      <c r="G28" s="3"/>
    </row>
    <row r="29" spans="1:7">
      <c r="A29">
        <v>421</v>
      </c>
      <c r="B29" t="s">
        <v>35</v>
      </c>
      <c r="D29" s="5">
        <v>31.17</v>
      </c>
      <c r="E29" s="5"/>
      <c r="G29" s="5">
        <f t="shared" si="0"/>
        <v>0.03</v>
      </c>
    </row>
    <row r="30" spans="1:7" ht="9" customHeight="1">
      <c r="D30" s="4"/>
      <c r="E30" s="5"/>
      <c r="G30" s="4"/>
    </row>
    <row r="31" spans="1:7" hidden="1">
      <c r="B31" s="1" t="s">
        <v>69</v>
      </c>
      <c r="D31" s="5">
        <f>D26-D29</f>
        <v>24817.319999999996</v>
      </c>
      <c r="E31" s="5"/>
      <c r="G31" s="5">
        <f t="shared" si="0"/>
        <v>24.82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70</v>
      </c>
      <c r="D33" s="5"/>
      <c r="E33" s="5"/>
      <c r="G33" s="5">
        <f t="shared" si="0"/>
        <v>0</v>
      </c>
    </row>
    <row r="34" spans="2:7" ht="15" hidden="1" customHeight="1">
      <c r="B34" s="10" t="s">
        <v>70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81</v>
      </c>
      <c r="D36" s="5"/>
      <c r="E36" s="5"/>
      <c r="G36" s="5">
        <f t="shared" si="0"/>
        <v>0</v>
      </c>
    </row>
    <row r="37" spans="2:7" hidden="1">
      <c r="B37" s="10" t="s">
        <v>81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87</v>
      </c>
      <c r="D39" s="9">
        <f>D31+D34-D37</f>
        <v>24817.319999999996</v>
      </c>
      <c r="E39" s="7"/>
      <c r="G39" s="9">
        <f t="shared" si="0"/>
        <v>24.82</v>
      </c>
    </row>
    <row r="40" spans="2:7" ht="11.25" customHeight="1">
      <c r="B40" s="1"/>
      <c r="D40" s="5"/>
      <c r="E40" s="5"/>
    </row>
    <row r="46" spans="2:7">
      <c r="B46" s="12"/>
      <c r="C46" s="37"/>
      <c r="D46" s="37"/>
      <c r="E46" s="37"/>
      <c r="F46" s="37"/>
      <c r="G46" s="37"/>
    </row>
    <row r="47" spans="2:7">
      <c r="B47" s="12"/>
      <c r="C47" s="37"/>
      <c r="D47" s="37"/>
      <c r="E47" s="37"/>
      <c r="F47" s="37"/>
      <c r="G47" s="37"/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8">
    <mergeCell ref="B4:G4"/>
    <mergeCell ref="B3:G3"/>
    <mergeCell ref="B2:G2"/>
    <mergeCell ref="C46:G46"/>
    <mergeCell ref="C47:G47"/>
    <mergeCell ref="B7:G7"/>
    <mergeCell ref="B6:G6"/>
    <mergeCell ref="B5:G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8" t="s">
        <v>0</v>
      </c>
      <c r="C2" s="38"/>
      <c r="D2" s="38"/>
    </row>
    <row r="3" spans="1:8">
      <c r="B3" s="38" t="s">
        <v>26</v>
      </c>
      <c r="C3" s="38"/>
      <c r="D3" s="38"/>
    </row>
    <row r="4" spans="1:8">
      <c r="B4" s="38" t="s">
        <v>37</v>
      </c>
      <c r="C4" s="38"/>
      <c r="D4" s="38"/>
    </row>
    <row r="5" spans="1:8">
      <c r="B5" s="38" t="s">
        <v>50</v>
      </c>
      <c r="C5" s="38"/>
      <c r="D5" s="38"/>
    </row>
    <row r="6" spans="1:8">
      <c r="B6" s="38" t="s">
        <v>89</v>
      </c>
      <c r="C6" s="38"/>
      <c r="D6" s="38"/>
    </row>
    <row r="7" spans="1:8">
      <c r="B7" s="38" t="s">
        <v>1</v>
      </c>
      <c r="C7" s="38"/>
      <c r="D7" s="38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1339759.52</v>
      </c>
    </row>
    <row r="12" spans="1:8">
      <c r="A12">
        <v>512</v>
      </c>
      <c r="B12" s="10" t="s">
        <v>46</v>
      </c>
      <c r="C12" s="1"/>
      <c r="D12" s="11">
        <v>8291.17</v>
      </c>
    </row>
    <row r="13" spans="1:8" ht="18" customHeight="1">
      <c r="D13" s="34">
        <f>SUM(D11:D12)</f>
        <v>1348050.69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187228.35</v>
      </c>
    </row>
    <row r="18" spans="1:4">
      <c r="A18">
        <v>411</v>
      </c>
      <c r="B18" t="s">
        <v>29</v>
      </c>
      <c r="D18" s="3">
        <v>683604.59</v>
      </c>
    </row>
    <row r="19" spans="1:4">
      <c r="A19">
        <v>412</v>
      </c>
      <c r="B19" t="s">
        <v>30</v>
      </c>
      <c r="D19" s="4">
        <v>33709.480000000003</v>
      </c>
    </row>
    <row r="20" spans="1:4">
      <c r="D20" s="5">
        <f>SUM(D17:D19)</f>
        <v>904542.41999999993</v>
      </c>
    </row>
    <row r="21" spans="1:4" ht="15.75" thickBot="1">
      <c r="B21" s="1" t="s">
        <v>51</v>
      </c>
      <c r="C21" s="1"/>
      <c r="D21" s="9">
        <f>D13-D20</f>
        <v>443508.27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77486.039999999994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84</v>
      </c>
      <c r="C27" s="1"/>
      <c r="D27" s="9">
        <f>D21+D24</f>
        <v>520994.31</v>
      </c>
    </row>
    <row r="28" spans="1:4" ht="8.25" customHeight="1">
      <c r="B28" s="1"/>
      <c r="C28" s="1"/>
      <c r="D28" s="7"/>
    </row>
    <row r="29" spans="1:4" ht="15" customHeight="1">
      <c r="A29">
        <v>42</v>
      </c>
      <c r="B29" s="1" t="s">
        <v>71</v>
      </c>
    </row>
    <row r="30" spans="1:4" ht="15" customHeight="1">
      <c r="A30">
        <v>421</v>
      </c>
      <c r="B30" s="10" t="s">
        <v>71</v>
      </c>
      <c r="D30" s="5">
        <v>147362.96</v>
      </c>
    </row>
    <row r="31" spans="1:4" ht="8.25" customHeight="1">
      <c r="B31" s="1"/>
      <c r="D31" s="4"/>
    </row>
    <row r="32" spans="1:4" ht="15.75" customHeight="1" thickBot="1">
      <c r="B32" s="1" t="s">
        <v>72</v>
      </c>
      <c r="D32" s="9">
        <f>D27-D30</f>
        <v>373631.35</v>
      </c>
    </row>
    <row r="33" spans="2:9" ht="8.25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3446.45</v>
      </c>
    </row>
    <row r="36" spans="2:9" hidden="1">
      <c r="B36" t="s">
        <v>85</v>
      </c>
      <c r="D36" s="5">
        <v>0</v>
      </c>
    </row>
    <row r="37" spans="2:9" ht="8.25" hidden="1" customHeight="1"/>
    <row r="38" spans="2:9" ht="15.75" hidden="1" customHeight="1" thickBot="1">
      <c r="B38" s="1" t="s">
        <v>69</v>
      </c>
      <c r="D38" s="9">
        <f>D32-D35-D36</f>
        <v>370184.89999999997</v>
      </c>
    </row>
    <row r="39" spans="2:9" ht="8.25" hidden="1" customHeight="1">
      <c r="B39" s="1"/>
    </row>
    <row r="40" spans="2:9" ht="15" hidden="1" customHeight="1">
      <c r="B40" s="1" t="s">
        <v>70</v>
      </c>
    </row>
    <row r="41" spans="2:9" ht="15" hidden="1" customHeight="1">
      <c r="B41" s="10" t="s">
        <v>70</v>
      </c>
      <c r="D41" s="5">
        <v>0</v>
      </c>
    </row>
    <row r="42" spans="2:9" ht="8.25" hidden="1" customHeight="1"/>
    <row r="43" spans="2:9" ht="12" hidden="1" customHeight="1">
      <c r="B43" s="1" t="s">
        <v>81</v>
      </c>
    </row>
    <row r="44" spans="2:9" ht="15" hidden="1" customHeight="1">
      <c r="B44" s="10" t="s">
        <v>81</v>
      </c>
      <c r="D44" s="28">
        <v>0</v>
      </c>
    </row>
    <row r="45" spans="2:9" ht="8.25" customHeight="1"/>
    <row r="46" spans="2:9" ht="15.75" thickBot="1">
      <c r="B46" s="1" t="s">
        <v>86</v>
      </c>
      <c r="D46" s="9">
        <f>D38+D41-D44</f>
        <v>370184.89999999997</v>
      </c>
      <c r="E46" s="25"/>
    </row>
    <row r="51" spans="2:3">
      <c r="B51" s="12" t="s">
        <v>67</v>
      </c>
      <c r="C51" t="s">
        <v>79</v>
      </c>
    </row>
    <row r="52" spans="2:3">
      <c r="B52" s="12" t="s">
        <v>66</v>
      </c>
      <c r="C52" t="s">
        <v>80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2022-02-16T17:54:20Z</cp:lastPrinted>
  <dcterms:created xsi:type="dcterms:W3CDTF">2012-01-02T21:57:10Z</dcterms:created>
  <dcterms:modified xsi:type="dcterms:W3CDTF">2022-02-17T20:24:46Z</dcterms:modified>
</cp:coreProperties>
</file>