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rain_melendez\Documents\2022\ENERO\"/>
    </mc:Choice>
  </mc:AlternateContent>
  <xr:revisionPtr revIDLastSave="0" documentId="13_ncr:1_{6FAA4494-ABAD-4669-8EAE-B7FEECE4B7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 INTERN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7" i="1" l="1"/>
  <c r="M25" i="1" l="1"/>
  <c r="M110" i="1" l="1"/>
  <c r="M39" i="1" l="1"/>
  <c r="O20" i="1"/>
  <c r="M103" i="1"/>
  <c r="M89" i="1" l="1"/>
  <c r="M81" i="1" l="1"/>
  <c r="O79" i="1" s="1"/>
  <c r="O101" i="1" l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O34" i="1" s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<sst xmlns="http://schemas.openxmlformats.org/spreadsheetml/2006/main" count="124" uniqueCount="114">
  <si>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</si>
  <si>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</si>
  <si>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</si>
  <si>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</si>
  <si>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</si>
  <si>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</si>
  <si>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</si>
  <si>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</si>
  <si>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</si>
  <si>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</si>
  <si>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</si>
  <si>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</si>
  <si>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</si>
  <si>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</si>
  <si>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</si>
  <si>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</si>
  <si>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</si>
  <si>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</si>
  <si>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</si>
  <si>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</si>
  <si>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</si>
  <si>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</si>
  <si>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</si>
  <si>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</si>
  <si>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</si>
  <si>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</si>
  <si>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</si>
  <si>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</si>
  <si>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</si>
  <si>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</si>
  <si>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</si>
  <si>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</si>
  <si>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</si>
  <si>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</si>
  <si>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</si>
  <si>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</si>
  <si>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</si>
  <si>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</si>
  <si>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</si>
  <si>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</si>
  <si>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</si>
  <si>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</si>
  <si>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</si>
  <si>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</si>
  <si>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</si>
  <si>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</si>
  <si>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</si>
  <si>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</si>
  <si>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</si>
  <si>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</si>
  <si>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</si>
  <si>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</si>
  <si>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</si>
  <si>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</si>
  <si>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</si>
  <si>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</si>
  <si>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</si>
  <si>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</si>
  <si>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</si>
  <si>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</si>
  <si>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</si>
  <si>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</si>
  <si>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</si>
  <si>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</si>
  <si>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</si>
  <si>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</si>
  <si>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</si>
  <si>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</si>
  <si>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</si>
  <si>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</si>
  <si>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</si>
  <si>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</si>
  <si>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</si>
  <si>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</si>
  <si>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</si>
  <si>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</si>
  <si>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</si>
  <si>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</si>
  <si>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</si>
  <si>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</si>
  <si>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</si>
  <si>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</si>
  <si>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</si>
  <si>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</si>
  <si>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</si>
  <si>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</si>
  <si>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</si>
  <si>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</si>
  <si>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</si>
  <si>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</si>
  <si>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</si>
  <si>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</si>
  <si>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</si>
  <si>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</si>
  <si>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</si>
  <si>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</si>
  <si>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</si>
  <si>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</si>
  <si>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</si>
  <si>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</si>
  <si>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</si>
  <si>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</si>
  <si>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</si>
  <si>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</si>
  <si>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</si>
  <si>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</si>
  <si>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</si>
  <si>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</si>
  <si>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</si>
  <si>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</si>
  <si>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</si>
  <si>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>BALANCE GENERAL AL 31  DE ENERO 2022</t>
  </si>
  <si>
    <t xml:space="preserve">       Roger M. Avilez                                                          Efraín  Alexander Meléndez </t>
  </si>
  <si>
    <t xml:space="preserve">      Gerente General        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</si>
</sst>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7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164" fontId="25" fillId="0" borderId="0" xfId="1" applyFont="1"/>
    <xf numFmtId="0" fontId="20" fillId="0" borderId="12" xfId="0" applyFont="1" applyBorder="1" applyAlignment="1">
      <alignment wrapText="1"/>
    </xf>
    <xf numFmtId="164" fontId="20" fillId="33" borderId="0" xfId="1" applyFont="1" applyFill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  <xf numFmtId="0" fontId="23" fillId="0" borderId="12" xfId="0" applyFont="1" applyBorder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0"/>
  <sheetViews>
    <sheetView showGridLines="0" tabSelected="1" topLeftCell="A124" zoomScale="110" zoomScaleNormal="110" workbookViewId="0">
      <selection activeCell="C128" sqref="C128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3.140625" style="3" customWidth="1"/>
    <col min="8" max="11" width="0" style="3" hidden="1" customWidth="1"/>
    <col min="12" max="12" width="12.140625" style="8" bestFit="1" customWidth="1"/>
    <col min="13" max="13" width="13.14062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5" t="s">
        <v>111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6"/>
      <c r="M5" s="6"/>
      <c r="N5" s="6"/>
      <c r="O5" s="6"/>
    </row>
    <row r="6" spans="1:20" ht="15" customHeight="1" x14ac:dyDescent="0.25">
      <c r="A6" s="20" t="s">
        <v>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1"/>
      <c r="M6" s="13"/>
      <c r="N6" s="13"/>
      <c r="O6" s="15">
        <f>SUM(M7:M20)</f>
        <v>148059.9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3">
        <v>28491.1</v>
      </c>
      <c r="N7" s="13"/>
      <c r="O7" s="16"/>
    </row>
    <row r="8" spans="1:20" ht="15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3">
        <v>500</v>
      </c>
      <c r="N8" s="13"/>
      <c r="O8" s="1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3">
        <f>+L10+L11</f>
        <v>1500</v>
      </c>
      <c r="N9" s="13"/>
      <c r="O9" s="16"/>
    </row>
    <row r="10" spans="1:20" ht="15" hidden="1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1">
        <v>0</v>
      </c>
      <c r="M10" s="16"/>
      <c r="N10" s="16"/>
      <c r="O10" s="1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1">
        <v>1500</v>
      </c>
      <c r="M11" s="16"/>
      <c r="N11" s="16"/>
      <c r="O11" s="1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1">
        <v>0</v>
      </c>
      <c r="M14" s="16"/>
      <c r="N14" s="16"/>
      <c r="O14" s="1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4">
        <f>+L16+L17+L18+L19</f>
        <v>117568.8</v>
      </c>
      <c r="N15" s="13"/>
      <c r="O15" s="1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1">
        <v>5595.3</v>
      </c>
      <c r="M16" s="16"/>
      <c r="N16" s="16"/>
      <c r="O16" s="1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1">
        <v>111813</v>
      </c>
      <c r="M17" s="16"/>
      <c r="N17" s="16"/>
      <c r="O17" s="1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1">
        <v>5166.6000000000004</v>
      </c>
      <c r="M18" s="16"/>
      <c r="N18" s="16"/>
      <c r="O18" s="1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1">
        <v>-5006.1000000000004</v>
      </c>
      <c r="M19" s="16"/>
      <c r="N19" s="16"/>
      <c r="O19" s="16"/>
    </row>
    <row r="20" spans="1:16" ht="15" customHeight="1" x14ac:dyDescent="0.25">
      <c r="A20" s="20" t="s">
        <v>16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1"/>
      <c r="M20" s="13"/>
      <c r="N20" s="13"/>
      <c r="O20" s="15">
        <f>SUM(M21:M34)</f>
        <v>5052.7</v>
      </c>
      <c r="P20" s="2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3">
        <v>0</v>
      </c>
      <c r="N21" s="13"/>
      <c r="O21" s="1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3">
        <v>402.4</v>
      </c>
      <c r="N22" s="13"/>
      <c r="O22" s="1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3">
        <v>59.5</v>
      </c>
      <c r="N23" s="13"/>
      <c r="O23" s="1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3">
        <v>3716.9</v>
      </c>
      <c r="N24" s="13"/>
      <c r="O24" s="1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3">
        <f>SUM(L28:L31)</f>
        <v>950.69999999999993</v>
      </c>
      <c r="N25" s="13"/>
      <c r="O25" s="1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1">
        <v>30.3</v>
      </c>
      <c r="M28" s="16"/>
      <c r="N28" s="16"/>
      <c r="O28" s="1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1">
        <v>237.6</v>
      </c>
      <c r="M29" s="16"/>
      <c r="N29" s="16"/>
      <c r="O29" s="1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1">
        <v>25.5</v>
      </c>
      <c r="M30" s="16"/>
      <c r="N30" s="16"/>
      <c r="O30" s="1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1">
        <v>657.3</v>
      </c>
      <c r="M31" s="16"/>
      <c r="N31" s="16"/>
      <c r="O31" s="1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3">
        <v>-76.8</v>
      </c>
      <c r="N32" s="13"/>
      <c r="O32" s="1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3">
        <v>0</v>
      </c>
      <c r="N33" s="13"/>
      <c r="O33" s="16"/>
    </row>
    <row r="34" spans="1:16" ht="21" customHeight="1" x14ac:dyDescent="0.25">
      <c r="A34" s="20" t="s">
        <v>29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1"/>
      <c r="M34" s="13"/>
      <c r="N34" s="13"/>
      <c r="O34" s="15">
        <f>SUM(M35:M51)</f>
        <v>1413.5000000000002</v>
      </c>
      <c r="P34" s="2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3">
        <f>+L36+L37+L38</f>
        <v>0</v>
      </c>
      <c r="N35" s="13"/>
      <c r="O35" s="1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1">
        <v>0</v>
      </c>
      <c r="M36" s="16"/>
      <c r="N36" s="16"/>
      <c r="O36" s="1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1">
        <v>0</v>
      </c>
      <c r="M38" s="16"/>
      <c r="N38" s="16"/>
      <c r="O38" s="1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3">
        <f>+L40+L41+L42+L43+L44+L45+L46</f>
        <v>907.70000000000027</v>
      </c>
      <c r="N39" s="13"/>
      <c r="O39" s="16"/>
    </row>
    <row r="40" spans="1:16" ht="15" hidden="1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1">
        <v>0</v>
      </c>
      <c r="M40" s="16"/>
      <c r="N40" s="16"/>
      <c r="O40" s="1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1">
        <v>2006.3</v>
      </c>
      <c r="M41" s="16"/>
      <c r="N41" s="16"/>
      <c r="O41" s="1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1">
        <v>290</v>
      </c>
      <c r="M42" s="16"/>
      <c r="N42" s="16"/>
      <c r="O42" s="1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1">
        <v>434.3</v>
      </c>
      <c r="M43" s="16"/>
      <c r="N43" s="16"/>
      <c r="O43" s="16"/>
    </row>
    <row r="44" spans="1:16" ht="15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1">
        <v>47.1</v>
      </c>
      <c r="M44" s="16"/>
      <c r="N44" s="16"/>
      <c r="O44" s="1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1">
        <v>2.5</v>
      </c>
      <c r="M45" s="16"/>
      <c r="N45" s="16"/>
      <c r="O45" s="1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1">
        <v>-1872.5</v>
      </c>
      <c r="M46" s="16"/>
      <c r="N46" s="16"/>
      <c r="O46" s="1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3">
        <f>+L48</f>
        <v>505.8</v>
      </c>
      <c r="N47" s="13"/>
      <c r="O47" s="1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1">
        <v>505.8</v>
      </c>
      <c r="M48" s="16"/>
      <c r="N48" s="16"/>
      <c r="O48" s="16"/>
    </row>
    <row r="49" spans="1:16" ht="15" hidden="1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1">
        <v>0</v>
      </c>
      <c r="M49" s="16"/>
      <c r="N49" s="16"/>
      <c r="O49" s="1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1">
        <v>0</v>
      </c>
      <c r="M50" s="16"/>
      <c r="N50" s="16"/>
      <c r="O50" s="16"/>
    </row>
    <row r="51" spans="1:16" ht="15" customHeight="1" thickBot="1" x14ac:dyDescent="0.3">
      <c r="A51" s="20" t="s">
        <v>46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1"/>
      <c r="M51" s="13"/>
      <c r="N51" s="13"/>
      <c r="O51" s="17">
        <f>SUM(O6+O20+O34)</f>
        <v>154526.1</v>
      </c>
    </row>
    <row r="52" spans="1:16" ht="15" hidden="1" customHeight="1" x14ac:dyDescent="0.25">
      <c r="A52" s="23" t="s">
        <v>47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1"/>
      <c r="M52" s="13"/>
      <c r="N52" s="13"/>
      <c r="O52" s="15">
        <f>SUM(M53:M59)</f>
        <v>0</v>
      </c>
      <c r="P52" s="2"/>
    </row>
    <row r="53" spans="1:16" ht="15" hidden="1" customHeight="1" x14ac:dyDescent="0.25">
      <c r="A53" s="12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3">
        <v>0</v>
      </c>
      <c r="N53" s="13"/>
      <c r="O53" s="16"/>
    </row>
    <row r="54" spans="1:16" ht="15" hidden="1" customHeight="1" x14ac:dyDescent="0.25">
      <c r="A54" s="12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3">
        <f>+L55</f>
        <v>0</v>
      </c>
      <c r="N54" s="13"/>
      <c r="O54" s="16"/>
    </row>
    <row r="55" spans="1:16" ht="15" hidden="1" customHeight="1" x14ac:dyDescent="0.25">
      <c r="A55" s="12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3">
        <v>0</v>
      </c>
      <c r="N55" s="13"/>
      <c r="O55" s="16"/>
    </row>
    <row r="56" spans="1:16" ht="15" hidden="1" customHeight="1" x14ac:dyDescent="0.25">
      <c r="A56" s="12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3">
        <v>0</v>
      </c>
      <c r="N56" s="13"/>
      <c r="O56" s="16"/>
    </row>
    <row r="57" spans="1:16" ht="15" hidden="1" customHeight="1" x14ac:dyDescent="0.25">
      <c r="A57" s="12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3">
        <v>0</v>
      </c>
      <c r="N57" s="13"/>
      <c r="O57" s="16"/>
    </row>
    <row r="58" spans="1:16" ht="15" hidden="1" customHeight="1" x14ac:dyDescent="0.25">
      <c r="A58" s="12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3">
        <v>0</v>
      </c>
      <c r="N58" s="13"/>
      <c r="O58" s="16"/>
    </row>
    <row r="59" spans="1:16" ht="20.25" customHeight="1" thickTop="1" x14ac:dyDescent="0.25">
      <c r="A59" s="20" t="s">
        <v>52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1"/>
      <c r="M59" s="13"/>
      <c r="N59" s="13"/>
      <c r="O59" s="15">
        <f>SUM(M60:M62)</f>
        <v>47412.3</v>
      </c>
      <c r="P59" s="2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3">
        <v>28550.400000000001</v>
      </c>
      <c r="N60" s="13"/>
      <c r="O60" s="1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4">
        <v>18861.900000000001</v>
      </c>
      <c r="N61" s="13"/>
      <c r="O61" s="16"/>
    </row>
    <row r="62" spans="1:16" ht="15" customHeight="1" x14ac:dyDescent="0.25">
      <c r="A62" s="20" t="s">
        <v>55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6"/>
      <c r="M62" s="16"/>
      <c r="N62" s="16"/>
      <c r="O62" s="16"/>
    </row>
    <row r="63" spans="1:16" ht="18" customHeight="1" x14ac:dyDescent="0.25">
      <c r="A63" s="20" t="s">
        <v>56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1"/>
      <c r="M63" s="13"/>
      <c r="N63" s="13"/>
      <c r="O63" s="15">
        <f>SUM(M64:M79)</f>
        <v>127969.70000000001</v>
      </c>
      <c r="P63" s="2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3">
        <f>+L65+L66+L67+L68+L69</f>
        <v>92543.700000000012</v>
      </c>
      <c r="N64" s="13"/>
      <c r="O64" s="1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1">
        <v>9542.6</v>
      </c>
      <c r="M65" s="16"/>
      <c r="N65" s="16"/>
      <c r="O65" s="1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1">
        <v>10906.5</v>
      </c>
      <c r="M66" s="16"/>
      <c r="N66" s="16"/>
      <c r="O66" s="1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1">
        <v>61424.4</v>
      </c>
      <c r="M67" s="16"/>
      <c r="N67" s="16"/>
      <c r="O67" s="1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1">
        <v>8487.6</v>
      </c>
      <c r="M68" s="16"/>
      <c r="N68" s="16"/>
      <c r="O68" s="1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1">
        <v>2182.6</v>
      </c>
      <c r="M69" s="16"/>
      <c r="N69" s="16"/>
      <c r="O69" s="1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3">
        <f>+L71+L72+L73</f>
        <v>17910.900000000001</v>
      </c>
      <c r="N70" s="13"/>
      <c r="O70" s="16"/>
    </row>
    <row r="71" spans="1:16" ht="15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1">
        <v>4483.7</v>
      </c>
      <c r="M71" s="16"/>
      <c r="N71" s="16"/>
      <c r="O71" s="1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1">
        <v>13427.2</v>
      </c>
      <c r="M72" s="16"/>
      <c r="N72" s="16"/>
      <c r="O72" s="16"/>
    </row>
    <row r="73" spans="1:16" ht="15" hidden="1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1">
        <v>0</v>
      </c>
      <c r="M73" s="16"/>
      <c r="N73" s="16"/>
      <c r="O73" s="1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3">
        <v>1470.6</v>
      </c>
      <c r="N74" s="13"/>
      <c r="O74" s="16"/>
    </row>
    <row r="75" spans="1:16" ht="15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3">
        <v>16044.5</v>
      </c>
      <c r="N75" s="13"/>
      <c r="O75" s="1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4">
        <v>0</v>
      </c>
      <c r="N76" s="13"/>
      <c r="O76" s="1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3">
        <v>0</v>
      </c>
      <c r="N77" s="13"/>
      <c r="O77" s="1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6"/>
    </row>
    <row r="79" spans="1:16" ht="15" customHeight="1" x14ac:dyDescent="0.25">
      <c r="A79" s="20" t="s">
        <v>68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1"/>
      <c r="M79" s="13"/>
      <c r="N79" s="13"/>
      <c r="O79" s="15">
        <f>SUM(M80:M97)</f>
        <v>1975.9999999999998</v>
      </c>
      <c r="P79" s="2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3">
        <v>0</v>
      </c>
      <c r="N80" s="13"/>
      <c r="O80" s="1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3">
        <f>+L82+L83+L84+L85+L86+L88+L87</f>
        <v>1075.5999999999999</v>
      </c>
      <c r="N81" s="13"/>
      <c r="O81" s="1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1">
        <v>72.400000000000006</v>
      </c>
      <c r="M82" s="16"/>
      <c r="N82" s="16"/>
      <c r="O82" s="16"/>
    </row>
    <row r="83" spans="1:15" ht="15" hidden="1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1">
        <v>0</v>
      </c>
      <c r="M83" s="16"/>
      <c r="N83" s="16"/>
      <c r="O83" s="1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1">
        <v>407.2</v>
      </c>
      <c r="M84" s="16"/>
      <c r="N84" s="16"/>
      <c r="O84" s="1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1">
        <v>52</v>
      </c>
      <c r="M85" s="16"/>
      <c r="N85" s="16"/>
      <c r="O85" s="1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1">
        <v>263.7</v>
      </c>
      <c r="M86" s="16"/>
      <c r="N86" s="16"/>
      <c r="O86" s="16"/>
    </row>
    <row r="87" spans="1:15" ht="15" hidden="1" customHeight="1" x14ac:dyDescent="0.25">
      <c r="A87" s="4"/>
      <c r="B87" s="4"/>
      <c r="C87" s="21" t="s">
        <v>110</v>
      </c>
      <c r="D87" s="21"/>
      <c r="E87" s="21"/>
      <c r="F87" s="21"/>
      <c r="G87" s="21"/>
      <c r="H87" s="21"/>
      <c r="I87" s="21"/>
      <c r="J87" s="21"/>
      <c r="K87" s="21"/>
      <c r="L87" s="13">
        <v>0</v>
      </c>
      <c r="M87" s="16"/>
      <c r="N87" s="16"/>
      <c r="O87" s="16"/>
    </row>
    <row r="88" spans="1:15" ht="15" customHeight="1" x14ac:dyDescent="0.25">
      <c r="A88" s="4"/>
      <c r="B88" s="4"/>
      <c r="C88" s="21" t="s">
        <v>26</v>
      </c>
      <c r="D88" s="21"/>
      <c r="E88" s="21"/>
      <c r="F88" s="21"/>
      <c r="G88" s="21"/>
      <c r="H88" s="21"/>
      <c r="I88" s="21"/>
      <c r="J88" s="21"/>
      <c r="K88" s="21"/>
      <c r="L88" s="13">
        <v>280.3</v>
      </c>
      <c r="M88" s="16"/>
      <c r="N88" s="16"/>
      <c r="O88" s="1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3">
        <f>+L90+L91+L92+L94+L93</f>
        <v>128.5</v>
      </c>
      <c r="N89" s="13"/>
      <c r="O89" s="1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1">
        <v>78.400000000000006</v>
      </c>
      <c r="M90" s="16"/>
      <c r="N90" s="16"/>
      <c r="O90" s="1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1">
        <v>8.5</v>
      </c>
      <c r="M91" s="16"/>
      <c r="N91" s="16"/>
      <c r="O91" s="16"/>
    </row>
    <row r="92" spans="1:15" ht="18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1">
        <v>29.9</v>
      </c>
      <c r="M92" s="16"/>
      <c r="N92" s="16"/>
      <c r="O92" s="16"/>
    </row>
    <row r="93" spans="1:15" ht="15.75" hidden="1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1">
        <v>0</v>
      </c>
      <c r="M93" s="16"/>
      <c r="N93" s="16"/>
      <c r="O93" s="16"/>
    </row>
    <row r="94" spans="1:15" ht="15" customHeight="1" x14ac:dyDescent="0.25">
      <c r="A94" s="4"/>
      <c r="B94" s="22" t="s">
        <v>79</v>
      </c>
      <c r="C94" s="22"/>
      <c r="D94" s="22"/>
      <c r="E94" s="22"/>
      <c r="F94" s="22"/>
      <c r="G94" s="22"/>
      <c r="H94" s="22"/>
      <c r="I94" s="22"/>
      <c r="J94" s="22"/>
      <c r="K94" s="13">
        <v>2</v>
      </c>
      <c r="L94" s="13">
        <v>11.7</v>
      </c>
      <c r="M94" s="13"/>
      <c r="N94" s="13"/>
      <c r="O94" s="1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3">
        <v>213.1</v>
      </c>
      <c r="N95" s="13"/>
      <c r="O95" s="1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3">
        <v>558.79999999999995</v>
      </c>
      <c r="N96" s="13"/>
      <c r="O96" s="16"/>
    </row>
    <row r="97" spans="1:16" ht="15" hidden="1" customHeight="1" x14ac:dyDescent="0.25">
      <c r="A97" s="20" t="s">
        <v>82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1"/>
      <c r="M97" s="13"/>
      <c r="N97" s="13"/>
      <c r="O97" s="15">
        <f>SUM(M98:M100)</f>
        <v>0</v>
      </c>
      <c r="P97" s="2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3">
        <v>0</v>
      </c>
      <c r="N98" s="13"/>
      <c r="O98" s="1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3">
        <v>0</v>
      </c>
      <c r="N99" s="13"/>
      <c r="O99" s="16"/>
    </row>
    <row r="100" spans="1:16" ht="15" customHeight="1" thickBot="1" x14ac:dyDescent="0.3">
      <c r="A100" s="20" t="s">
        <v>85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1"/>
      <c r="M100" s="13"/>
      <c r="N100" s="13"/>
      <c r="O100" s="17">
        <f>SUM(O63+O79+O97)</f>
        <v>129945.70000000001</v>
      </c>
    </row>
    <row r="101" spans="1:16" ht="21.75" customHeight="1" thickTop="1" x14ac:dyDescent="0.25">
      <c r="A101" s="20" t="s">
        <v>86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1"/>
      <c r="M101" s="13"/>
      <c r="N101" s="13"/>
      <c r="O101" s="13">
        <f>SUM(M102:M116)</f>
        <v>24580.400000000001</v>
      </c>
      <c r="P101" s="2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3">
        <v>18200</v>
      </c>
      <c r="N102" s="13"/>
      <c r="O102" s="1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3">
        <f>+L104+L105+L106</f>
        <v>2203.9</v>
      </c>
      <c r="N103" s="13"/>
      <c r="O103" s="1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7">
        <v>2203.9</v>
      </c>
      <c r="M104" s="16"/>
      <c r="N104" s="16"/>
      <c r="O104" s="1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1">
        <v>0</v>
      </c>
      <c r="M105" s="16"/>
      <c r="N105" s="16"/>
      <c r="O105" s="1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1">
        <v>0</v>
      </c>
      <c r="M106" s="16"/>
      <c r="N106" s="16"/>
      <c r="O106" s="1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3">
        <v>0</v>
      </c>
      <c r="N107" s="13"/>
      <c r="O107" s="16"/>
    </row>
    <row r="108" spans="1:16" ht="15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3">
        <v>679.1</v>
      </c>
      <c r="N108" s="13"/>
      <c r="O108" s="16"/>
    </row>
    <row r="109" spans="1:16" ht="15" customHeight="1" x14ac:dyDescent="0.25">
      <c r="A109" s="4"/>
      <c r="B109" s="21" t="s">
        <v>94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13">
        <v>136</v>
      </c>
      <c r="N109" s="13"/>
      <c r="O109" s="1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4">
        <f>+L111+L115+L113</f>
        <v>3361.4</v>
      </c>
      <c r="N110" s="13"/>
      <c r="O110" s="1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1">
        <v>3222.9</v>
      </c>
      <c r="M111" s="16"/>
      <c r="N111" s="16"/>
      <c r="O111" s="1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1">
        <v>0</v>
      </c>
      <c r="M112" s="16"/>
      <c r="N112" s="16"/>
      <c r="O112" s="1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1">
        <v>0</v>
      </c>
      <c r="M113" s="16"/>
      <c r="N113" s="16"/>
      <c r="O113" s="1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1">
        <v>0</v>
      </c>
      <c r="M114" s="16"/>
      <c r="N114" s="16"/>
      <c r="O114" s="1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7">
        <v>138.5</v>
      </c>
      <c r="M115" s="16"/>
      <c r="N115" s="16"/>
      <c r="O115" s="16"/>
    </row>
    <row r="116" spans="1:16" ht="15" customHeight="1" x14ac:dyDescent="0.25">
      <c r="A116" s="20" t="s">
        <v>100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1"/>
      <c r="M116" s="13"/>
      <c r="N116" s="13"/>
      <c r="O116" s="18">
        <f>SUM(O101)</f>
        <v>24580.400000000001</v>
      </c>
    </row>
    <row r="117" spans="1:16" ht="15" hidden="1" customHeight="1" x14ac:dyDescent="0.25">
      <c r="A117" s="20" t="s">
        <v>101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1"/>
      <c r="M117" s="13"/>
      <c r="N117" s="13"/>
      <c r="O117" s="15">
        <f>SUM(M118:M121)</f>
        <v>0</v>
      </c>
      <c r="P117" s="2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3">
        <v>0</v>
      </c>
      <c r="N118" s="13"/>
      <c r="O118" s="1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3">
        <v>0</v>
      </c>
      <c r="N119" s="13"/>
      <c r="O119" s="1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3">
        <v>0</v>
      </c>
      <c r="N120" s="13"/>
      <c r="O120" s="16"/>
    </row>
    <row r="121" spans="1:16" ht="33" customHeight="1" thickBot="1" x14ac:dyDescent="0.3">
      <c r="A121" s="20" t="s">
        <v>107</v>
      </c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1"/>
      <c r="M121" s="13"/>
      <c r="N121" s="13"/>
      <c r="O121" s="17">
        <f>SUM(O63+O79+O97+O101+O117)</f>
        <v>154526.1</v>
      </c>
    </row>
    <row r="122" spans="1:16" ht="20.25" customHeight="1" thickTop="1" x14ac:dyDescent="0.25">
      <c r="A122" s="20" t="s">
        <v>104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1"/>
      <c r="M122" s="13"/>
      <c r="N122" s="13"/>
      <c r="O122" s="15">
        <f>SUM(M123:M125)</f>
        <v>47412.3</v>
      </c>
      <c r="P122" s="2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3">
        <f>+M60</f>
        <v>28550.400000000001</v>
      </c>
      <c r="N123" s="13"/>
      <c r="O123" s="1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4">
        <f>+M61</f>
        <v>18861.900000000001</v>
      </c>
      <c r="N124" s="13"/>
      <c r="O124" s="16"/>
    </row>
    <row r="125" spans="1:16" x14ac:dyDescent="0.25">
      <c r="A125" s="2"/>
      <c r="B125" s="2"/>
      <c r="C125" s="2"/>
    </row>
    <row r="129" spans="1:15" s="10" customFormat="1" x14ac:dyDescent="0.25">
      <c r="A129" s="9" t="s">
        <v>112</v>
      </c>
      <c r="K129" s="11"/>
      <c r="L129" s="11"/>
      <c r="M129" s="11"/>
      <c r="N129" s="11"/>
      <c r="O129" s="11"/>
    </row>
    <row r="130" spans="1:15" x14ac:dyDescent="0.25">
      <c r="A130" s="9" t="s">
        <v>113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1"/>
      <c r="L130" s="11"/>
      <c r="M130" s="11"/>
      <c r="N130" s="11"/>
      <c r="O130" s="11"/>
    </row>
  </sheetData>
  <mergeCells count="122"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</mergeCells>
  <pageMargins left="0.63" right="0.74803149606299213" top="0.82" bottom="1.1399999999999999" header="0.51181102362204722" footer="0.51181102362204722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Efraín Alexander Meléndez Arrevillaga</cp:lastModifiedBy>
  <cp:lastPrinted>2022-02-07T22:15:23Z</cp:lastPrinted>
  <dcterms:created xsi:type="dcterms:W3CDTF">2011-03-04T20:56:38Z</dcterms:created>
  <dcterms:modified xsi:type="dcterms:W3CDTF">2022-02-07T23:02:08Z</dcterms:modified>
</cp:coreProperties>
</file>