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1/PAGINA WEB BVES/"/>
    </mc:Choice>
  </mc:AlternateContent>
  <xr:revisionPtr revIDLastSave="7" documentId="8_{F92E1CFB-A4D1-41A9-A215-82D3F109DF95}" xr6:coauthVersionLast="47" xr6:coauthVersionMax="47" xr10:uidLastSave="{E212B02F-AD5B-4990-8A01-15C4A2B76D2E}"/>
  <bookViews>
    <workbookView xWindow="-110" yWindow="-110" windowWidth="19420" windowHeight="10300" xr2:uid="{21BB97D3-7E80-4E8D-B61B-EC3C08F9BEE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1" l="1"/>
  <c r="C113" i="1"/>
  <c r="C112" i="1"/>
  <c r="C111" i="1"/>
  <c r="C110" i="1"/>
  <c r="C109" i="1"/>
  <c r="C108" i="1"/>
  <c r="C107" i="1"/>
  <c r="C104" i="1"/>
  <c r="C100" i="1"/>
  <c r="C99" i="1"/>
  <c r="C98" i="1"/>
  <c r="C97" i="1"/>
  <c r="C93" i="1"/>
  <c r="C92" i="1"/>
  <c r="C91" i="1"/>
  <c r="C90" i="1"/>
  <c r="C89" i="1"/>
  <c r="C87" i="1"/>
  <c r="C86" i="1"/>
  <c r="C85" i="1"/>
  <c r="C81" i="1"/>
  <c r="C80" i="1"/>
  <c r="C79" i="1"/>
  <c r="C76" i="1"/>
  <c r="C43" i="1"/>
  <c r="C41" i="1"/>
  <c r="C38" i="1"/>
  <c r="C36" i="1"/>
  <c r="C31" i="1"/>
  <c r="C24" i="1"/>
  <c r="C16" i="1"/>
  <c r="C6" i="1"/>
  <c r="C21" i="1" l="1"/>
  <c r="C23" i="1"/>
  <c r="C96" i="1"/>
  <c r="C78" i="1"/>
  <c r="C117" i="1" s="1"/>
  <c r="C106" i="1"/>
  <c r="C35" i="1"/>
  <c r="C84" i="1"/>
  <c r="C118" i="1" l="1"/>
  <c r="C120" i="1" s="1"/>
  <c r="C47" i="1"/>
  <c r="C102" i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<sst xmlns="http://schemas.openxmlformats.org/spreadsheetml/2006/main" count="110" uniqueCount="92">
  <si>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</si>
  <si>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DICIEMBRE DE 2021</t>
  </si>
  <si>
    <t>(Cifras en US$)</t>
  </si>
  <si>
    <t>2021 DICIEMBRE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</si>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</sst>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6" fontId="3" fillId="0" borderId="0" xfId="3" applyNumberFormat="1" applyFont="1" applyFill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 applyFill="1"/>
    <xf numFmtId="164" fontId="2" fillId="0" borderId="0" xfId="0" applyNumberFormat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1/EF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0"/>
      <sheetName val="Gto Real 20"/>
      <sheetName val="Res Real 20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1588653.84</v>
          </cell>
        </row>
        <row r="10">
          <cell r="O10">
            <v>16723.93</v>
          </cell>
        </row>
        <row r="11">
          <cell r="O11">
            <v>9000</v>
          </cell>
        </row>
        <row r="15">
          <cell r="O15">
            <v>250321.16</v>
          </cell>
        </row>
        <row r="16">
          <cell r="O16">
            <v>47891.460000000006</v>
          </cell>
        </row>
        <row r="17">
          <cell r="O17">
            <v>35358.49</v>
          </cell>
        </row>
        <row r="19">
          <cell r="O19">
            <v>481165.86999999994</v>
          </cell>
        </row>
        <row r="20">
          <cell r="O20">
            <v>60003.08</v>
          </cell>
        </row>
        <row r="21">
          <cell r="O21">
            <v>305448.17000000004</v>
          </cell>
        </row>
        <row r="22">
          <cell r="O22">
            <v>21022.1</v>
          </cell>
        </row>
        <row r="23">
          <cell r="O23">
            <v>9461.9600000000009</v>
          </cell>
        </row>
        <row r="26">
          <cell r="O26">
            <v>11760.270000000002</v>
          </cell>
        </row>
        <row r="27">
          <cell r="O27">
            <v>0</v>
          </cell>
        </row>
        <row r="28">
          <cell r="O28">
            <v>2310.6200000000003</v>
          </cell>
        </row>
        <row r="29">
          <cell r="O29">
            <v>0</v>
          </cell>
        </row>
        <row r="33">
          <cell r="O33">
            <v>147659.04</v>
          </cell>
        </row>
        <row r="36">
          <cell r="O36">
            <v>2538.3700000000003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8562.73</v>
          </cell>
        </row>
        <row r="40">
          <cell r="O40">
            <v>89.84</v>
          </cell>
        </row>
        <row r="41">
          <cell r="O41">
            <v>0</v>
          </cell>
        </row>
        <row r="43">
          <cell r="O43">
            <v>1839.24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E82D-D799-4D82-B264-306A7710E885}">
  <dimension ref="A1:C122"/>
  <sheetViews>
    <sheetView showGridLines="0" tabSelected="1" workbookViewId="0">
      <selection activeCell="E46" sqref="E46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6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1" t="s">
        <v>4</v>
      </c>
      <c r="C5" s="12"/>
    </row>
    <row r="6" spans="1:3" ht="14.25" customHeight="1" x14ac:dyDescent="0.35">
      <c r="A6" s="11" t="s">
        <v>5</v>
      </c>
      <c r="C6" s="14">
        <f>SUM(C7:C15)</f>
        <v>2973293.3300000005</v>
      </c>
    </row>
    <row r="7" spans="1:3" ht="14.25" customHeight="1" x14ac:dyDescent="0.35">
      <c r="A7" s="11"/>
      <c r="B7" s="3" t="s">
        <v>6</v>
      </c>
      <c r="C7" s="15">
        <v>300</v>
      </c>
    </row>
    <row r="8" spans="1:3" ht="14.25" customHeight="1" x14ac:dyDescent="0.35">
      <c r="A8" s="11"/>
      <c r="B8" s="17" t="s">
        <v>7</v>
      </c>
      <c r="C8" s="16">
        <v>223360.74</v>
      </c>
    </row>
    <row r="9" spans="1:3" ht="14.25" customHeight="1" x14ac:dyDescent="0.35">
      <c r="A9" s="11"/>
      <c r="B9" s="4" t="s">
        <v>8</v>
      </c>
      <c r="C9" s="16">
        <v>78209.87</v>
      </c>
    </row>
    <row r="10" spans="1:3" ht="14.25" customHeight="1" x14ac:dyDescent="0.35">
      <c r="A10" s="11"/>
      <c r="B10" s="3" t="s">
        <v>9</v>
      </c>
      <c r="C10" s="16">
        <v>2412304.2000000002</v>
      </c>
    </row>
    <row r="11" spans="1:3" ht="14.25" customHeight="1" x14ac:dyDescent="0.35">
      <c r="A11" s="11"/>
      <c r="B11" s="17" t="s">
        <v>10</v>
      </c>
      <c r="C11" s="16">
        <v>125062.08</v>
      </c>
    </row>
    <row r="12" spans="1:3" ht="14.25" customHeight="1" x14ac:dyDescent="0.35">
      <c r="A12" s="11"/>
      <c r="B12" s="17" t="s">
        <v>11</v>
      </c>
      <c r="C12" s="16">
        <v>715.62</v>
      </c>
    </row>
    <row r="13" spans="1:3" ht="14.25" customHeight="1" x14ac:dyDescent="0.35">
      <c r="A13" s="11"/>
      <c r="B13" s="3" t="s">
        <v>12</v>
      </c>
      <c r="C13" s="16">
        <v>25201.95</v>
      </c>
    </row>
    <row r="14" spans="1:3" ht="14.25" customHeight="1" x14ac:dyDescent="0.35">
      <c r="A14" s="11"/>
      <c r="B14" s="3" t="s">
        <v>13</v>
      </c>
      <c r="C14" s="15">
        <v>38431.449999999997</v>
      </c>
    </row>
    <row r="15" spans="1:3" ht="14.25" customHeight="1" x14ac:dyDescent="0.35">
      <c r="A15" s="11"/>
      <c r="B15" s="3" t="s">
        <v>14</v>
      </c>
      <c r="C15" s="18">
        <v>69707.42</v>
      </c>
    </row>
    <row r="16" spans="1:3" ht="14.25" customHeight="1" x14ac:dyDescent="0.35">
      <c r="A16" s="19" t="s">
        <v>15</v>
      </c>
      <c r="C16" s="14">
        <f>SUM(C17:C20)</f>
        <v>22525.040000000001</v>
      </c>
    </row>
    <row r="17" spans="1:3" ht="14.25" customHeight="1" x14ac:dyDescent="0.35">
      <c r="A17" s="11"/>
      <c r="B17" s="3" t="s">
        <v>16</v>
      </c>
      <c r="C17" s="15">
        <v>14106.61</v>
      </c>
    </row>
    <row r="18" spans="1:3" ht="14.25" customHeight="1" x14ac:dyDescent="0.35">
      <c r="A18" s="11"/>
      <c r="B18" s="3" t="s">
        <v>17</v>
      </c>
      <c r="C18" s="15">
        <v>0</v>
      </c>
    </row>
    <row r="19" spans="1:3" ht="14.25" customHeight="1" x14ac:dyDescent="0.35">
      <c r="A19" s="11"/>
      <c r="B19" s="3" t="s">
        <v>18</v>
      </c>
      <c r="C19" s="20">
        <v>0</v>
      </c>
    </row>
    <row r="20" spans="1:3" ht="13.5" customHeight="1" x14ac:dyDescent="0.35">
      <c r="A20" s="11"/>
      <c r="B20" s="3" t="s">
        <v>19</v>
      </c>
      <c r="C20" s="18">
        <v>8418.43</v>
      </c>
    </row>
    <row r="21" spans="1:3" ht="14.25" customHeight="1" thickBot="1" x14ac:dyDescent="0.4">
      <c r="A21" s="11"/>
      <c r="B21" s="11" t="s">
        <v>20</v>
      </c>
      <c r="C21" s="22">
        <f>C16+C6</f>
        <v>2995818.3700000006</v>
      </c>
    </row>
    <row r="22" spans="1:3" ht="14.25" customHeight="1" thickTop="1" x14ac:dyDescent="0.35">
      <c r="A22" s="11"/>
      <c r="C22" s="15"/>
    </row>
    <row r="23" spans="1:3" ht="14.25" customHeight="1" x14ac:dyDescent="0.35">
      <c r="A23" s="11" t="s">
        <v>21</v>
      </c>
      <c r="C23" s="14">
        <f>C24+C31</f>
        <v>270077.77</v>
      </c>
    </row>
    <row r="24" spans="1:3" ht="14.25" customHeight="1" x14ac:dyDescent="0.35">
      <c r="A24" s="11" t="s">
        <v>22</v>
      </c>
      <c r="C24" s="24">
        <f>SUM(C25:C30)</f>
        <v>235509.16000000003</v>
      </c>
    </row>
    <row r="25" spans="1:3" ht="14.25" customHeight="1" x14ac:dyDescent="0.35">
      <c r="A25" s="11"/>
      <c r="B25" s="3" t="s">
        <v>23</v>
      </c>
      <c r="C25" s="20">
        <v>0</v>
      </c>
    </row>
    <row r="26" spans="1:3" ht="14.25" customHeight="1" x14ac:dyDescent="0.35">
      <c r="A26" s="11"/>
      <c r="B26" s="17" t="s">
        <v>24</v>
      </c>
      <c r="C26" s="15">
        <v>35078.230000000003</v>
      </c>
    </row>
    <row r="27" spans="1:3" ht="14.25" customHeight="1" x14ac:dyDescent="0.35">
      <c r="A27" s="11"/>
      <c r="B27" s="3" t="s">
        <v>25</v>
      </c>
      <c r="C27" s="16">
        <v>11228.96</v>
      </c>
    </row>
    <row r="28" spans="1:3" ht="14.25" customHeight="1" x14ac:dyDescent="0.35">
      <c r="A28" s="11"/>
      <c r="B28" s="3" t="s">
        <v>26</v>
      </c>
      <c r="C28" s="15">
        <v>18711.52</v>
      </c>
    </row>
    <row r="29" spans="1:3" ht="14.25" customHeight="1" x14ac:dyDescent="0.35">
      <c r="A29" s="11"/>
      <c r="B29" s="3" t="s">
        <v>27</v>
      </c>
      <c r="C29" s="15">
        <v>170490.45</v>
      </c>
    </row>
    <row r="30" spans="1:3" ht="14.25" customHeight="1" x14ac:dyDescent="0.35">
      <c r="A30" s="11"/>
      <c r="B30" s="3" t="s">
        <v>28</v>
      </c>
      <c r="C30" s="13">
        <v>0</v>
      </c>
    </row>
    <row r="31" spans="1:3" ht="14.25" customHeight="1" x14ac:dyDescent="0.35">
      <c r="A31" s="11" t="s">
        <v>29</v>
      </c>
      <c r="C31" s="25">
        <f>SUM(C32:C33)</f>
        <v>34568.61</v>
      </c>
    </row>
    <row r="32" spans="1:3" ht="14.25" customHeight="1" x14ac:dyDescent="0.35">
      <c r="A32" s="11"/>
      <c r="B32" s="3" t="s">
        <v>30</v>
      </c>
      <c r="C32" s="15">
        <v>0</v>
      </c>
    </row>
    <row r="33" spans="1:3" ht="14.25" customHeight="1" x14ac:dyDescent="0.35">
      <c r="A33" s="11"/>
      <c r="B33" s="17" t="s">
        <v>31</v>
      </c>
      <c r="C33" s="21">
        <v>34568.61</v>
      </c>
    </row>
    <row r="34" spans="1:3" ht="14.25" customHeight="1" x14ac:dyDescent="0.35">
      <c r="A34" s="11"/>
      <c r="C34" s="15"/>
    </row>
    <row r="35" spans="1:3" ht="14.25" customHeight="1" x14ac:dyDescent="0.35">
      <c r="A35" s="11" t="s">
        <v>32</v>
      </c>
      <c r="C35" s="14">
        <f>C36+C38+C43+C41</f>
        <v>2725740.6</v>
      </c>
    </row>
    <row r="36" spans="1:3" ht="14.25" customHeight="1" x14ac:dyDescent="0.35">
      <c r="A36" s="11" t="s">
        <v>33</v>
      </c>
      <c r="C36" s="14">
        <f>SUM(C37:C37)</f>
        <v>2000000</v>
      </c>
    </row>
    <row r="37" spans="1:3" ht="14.25" customHeight="1" x14ac:dyDescent="0.35">
      <c r="A37" s="11"/>
      <c r="B37" s="3" t="s">
        <v>34</v>
      </c>
      <c r="C37" s="15">
        <v>2000000</v>
      </c>
    </row>
    <row r="38" spans="1:3" ht="14.25" customHeight="1" x14ac:dyDescent="0.35">
      <c r="A38" s="11" t="s">
        <v>35</v>
      </c>
      <c r="C38" s="14">
        <f>SUM(C39:C40)</f>
        <v>382739.92</v>
      </c>
    </row>
    <row r="39" spans="1:3" ht="14.25" customHeight="1" x14ac:dyDescent="0.35">
      <c r="A39" s="11"/>
      <c r="B39" s="3" t="s">
        <v>36</v>
      </c>
      <c r="C39" s="20">
        <v>296627.55</v>
      </c>
    </row>
    <row r="40" spans="1:3" ht="14.25" customHeight="1" x14ac:dyDescent="0.35">
      <c r="A40" s="11"/>
      <c r="B40" s="3" t="s">
        <v>37</v>
      </c>
      <c r="C40" s="20">
        <v>86112.37</v>
      </c>
    </row>
    <row r="41" spans="1:3" ht="14.25" customHeight="1" x14ac:dyDescent="0.35">
      <c r="A41" s="11" t="s">
        <v>38</v>
      </c>
      <c r="C41" s="14">
        <f>SUM(C42:C42)</f>
        <v>-25998.38</v>
      </c>
    </row>
    <row r="42" spans="1:3" ht="14.25" customHeight="1" x14ac:dyDescent="0.35">
      <c r="A42" s="11"/>
      <c r="B42" s="3" t="s">
        <v>39</v>
      </c>
      <c r="C42" s="20">
        <v>-25998.38</v>
      </c>
    </row>
    <row r="43" spans="1:3" ht="14.25" customHeight="1" x14ac:dyDescent="0.35">
      <c r="A43" s="11" t="s">
        <v>40</v>
      </c>
      <c r="C43" s="14">
        <f>+C45+C44</f>
        <v>368999.06</v>
      </c>
    </row>
    <row r="44" spans="1:3" ht="14.25" customHeight="1" x14ac:dyDescent="0.35">
      <c r="A44" s="11"/>
      <c r="B44" s="17" t="s">
        <v>41</v>
      </c>
      <c r="C44" s="15">
        <v>18618.099999999999</v>
      </c>
    </row>
    <row r="45" spans="1:3" ht="14.25" customHeight="1" x14ac:dyDescent="0.35">
      <c r="A45" s="11"/>
      <c r="B45" s="3" t="s">
        <v>42</v>
      </c>
      <c r="C45" s="21">
        <v>350380.96</v>
      </c>
    </row>
    <row r="46" spans="1:3" ht="14.25" customHeight="1" x14ac:dyDescent="0.35">
      <c r="A46" s="11"/>
      <c r="C46" s="15"/>
    </row>
    <row r="47" spans="1:3" ht="14.5" customHeight="1" thickBot="1" x14ac:dyDescent="0.4">
      <c r="A47" s="11"/>
      <c r="B47" s="11" t="s">
        <v>43</v>
      </c>
      <c r="C47" s="22">
        <f>C35+C23</f>
        <v>2995818.37</v>
      </c>
    </row>
    <row r="48" spans="1:3" ht="14.25" hidden="1" customHeight="1" x14ac:dyDescent="0.35"/>
    <row r="49" spans="1:3" ht="14.25" hidden="1" customHeight="1" x14ac:dyDescent="0.35">
      <c r="A49" s="11"/>
    </row>
    <row r="50" spans="1:3" ht="14.25" hidden="1" customHeight="1" x14ac:dyDescent="0.35">
      <c r="A50" s="11"/>
    </row>
    <row r="51" spans="1:3" ht="14.25" hidden="1" customHeight="1" x14ac:dyDescent="0.35"/>
    <row r="52" spans="1:3" ht="14.25" hidden="1" customHeight="1" x14ac:dyDescent="0.35">
      <c r="B52" s="26"/>
    </row>
    <row r="53" spans="1:3" ht="14.25" hidden="1" customHeight="1" x14ac:dyDescent="0.35">
      <c r="B53" s="27"/>
    </row>
    <row r="54" spans="1:3" ht="14.25" hidden="1" customHeight="1" x14ac:dyDescent="0.4">
      <c r="B54" s="28"/>
      <c r="C54" s="29"/>
    </row>
    <row r="55" spans="1:3" ht="14.25" hidden="1" customHeight="1" x14ac:dyDescent="0.35">
      <c r="B55" s="30"/>
      <c r="C55" s="15"/>
    </row>
    <row r="56" spans="1:3" ht="14.25" hidden="1" customHeight="1" x14ac:dyDescent="0.35">
      <c r="B56" s="31"/>
      <c r="C56" s="15"/>
    </row>
    <row r="57" spans="1:3" ht="14.25" hidden="1" customHeight="1" x14ac:dyDescent="0.35">
      <c r="A57" s="11"/>
      <c r="B57" s="31"/>
    </row>
    <row r="58" spans="1:3" ht="14.25" hidden="1" customHeight="1" x14ac:dyDescent="0.35">
      <c r="A58" s="11"/>
      <c r="B58" s="31"/>
    </row>
    <row r="59" spans="1:3" ht="14.25" hidden="1" customHeight="1" x14ac:dyDescent="0.35">
      <c r="B59" s="31"/>
    </row>
    <row r="60" spans="1:3" ht="14.25" hidden="1" customHeight="1" x14ac:dyDescent="0.35">
      <c r="B60" s="31"/>
      <c r="C60" s="15"/>
    </row>
    <row r="61" spans="1:3" ht="14.25" hidden="1" customHeight="1" x14ac:dyDescent="0.35">
      <c r="B61" s="31"/>
      <c r="C61" s="15"/>
    </row>
    <row r="62" spans="1:3" ht="14.25" hidden="1" customHeight="1" x14ac:dyDescent="0.4">
      <c r="C62" s="29"/>
    </row>
    <row r="63" spans="1:3" ht="14.25" hidden="1" customHeight="1" x14ac:dyDescent="0.35"/>
    <row r="64" spans="1:3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customHeight="1" thickTop="1" x14ac:dyDescent="0.35"/>
    <row r="72" spans="1:3" ht="15.5" x14ac:dyDescent="0.35"/>
    <row r="73" spans="1:3" ht="14.25" customHeight="1" x14ac:dyDescent="0.35">
      <c r="A73" s="1" t="s">
        <v>0</v>
      </c>
      <c r="B73" s="2"/>
      <c r="C73" s="2"/>
    </row>
    <row r="74" spans="1:3" ht="14.25" customHeight="1" x14ac:dyDescent="0.35">
      <c r="A74" s="4" t="s">
        <v>44</v>
      </c>
      <c r="B74" s="5"/>
      <c r="C74" s="5"/>
    </row>
    <row r="75" spans="1:3" ht="14.25" customHeight="1" x14ac:dyDescent="0.35">
      <c r="A75" s="6"/>
      <c r="B75" s="32" t="s">
        <v>2</v>
      </c>
      <c r="C75" s="32"/>
    </row>
    <row r="76" spans="1:3" ht="14.25" customHeight="1" thickBot="1" x14ac:dyDescent="0.4">
      <c r="A76" s="7"/>
      <c r="B76" s="8"/>
      <c r="C76" s="10" t="str">
        <f>C4</f>
        <v>2021 DICIEMBRE</v>
      </c>
    </row>
    <row r="78" spans="1:3" ht="14.25" customHeight="1" x14ac:dyDescent="0.35">
      <c r="A78" s="1" t="s">
        <v>45</v>
      </c>
      <c r="B78" s="1" t="s">
        <v>46</v>
      </c>
      <c r="C78" s="33">
        <f>SUM(C79:C81)</f>
        <v>1614377.77</v>
      </c>
    </row>
    <row r="79" spans="1:3" ht="14.25" customHeight="1" x14ac:dyDescent="0.35">
      <c r="A79" s="4" t="s">
        <v>47</v>
      </c>
      <c r="B79" s="17" t="s">
        <v>48</v>
      </c>
      <c r="C79" s="16">
        <f>'[1]R Msual'!O9</f>
        <v>1588653.84</v>
      </c>
    </row>
    <row r="80" spans="1:3" ht="14.25" customHeight="1" x14ac:dyDescent="0.35">
      <c r="A80" s="4" t="s">
        <v>49</v>
      </c>
      <c r="B80" s="4" t="s">
        <v>50</v>
      </c>
      <c r="C80" s="16">
        <f>'[1]R Msual'!O10</f>
        <v>16723.93</v>
      </c>
    </row>
    <row r="81" spans="1:3" ht="14.25" customHeight="1" x14ac:dyDescent="0.35">
      <c r="A81" s="4" t="s">
        <v>51</v>
      </c>
      <c r="B81" s="4" t="s">
        <v>52</v>
      </c>
      <c r="C81" s="16">
        <f>'[1]R Msual'!O11</f>
        <v>9000</v>
      </c>
    </row>
    <row r="82" spans="1:3" ht="14.25" customHeight="1" x14ac:dyDescent="0.35">
      <c r="A82" s="17" t="s">
        <v>53</v>
      </c>
      <c r="B82" s="4" t="s">
        <v>54</v>
      </c>
      <c r="C82" s="16">
        <v>0</v>
      </c>
    </row>
    <row r="84" spans="1:3" ht="14.25" customHeight="1" x14ac:dyDescent="0.35">
      <c r="A84" s="1" t="s">
        <v>45</v>
      </c>
      <c r="B84" s="1" t="s">
        <v>55</v>
      </c>
      <c r="C84" s="33">
        <f>SUM(C85:C93)</f>
        <v>1210672.29</v>
      </c>
    </row>
    <row r="85" spans="1:3" ht="14.25" customHeight="1" x14ac:dyDescent="0.35">
      <c r="A85" s="4" t="s">
        <v>47</v>
      </c>
      <c r="B85" s="4" t="s">
        <v>56</v>
      </c>
      <c r="C85" s="38">
        <f>'[1]R Msual'!O15</f>
        <v>250321.16</v>
      </c>
    </row>
    <row r="86" spans="1:3" ht="14.25" customHeight="1" x14ac:dyDescent="0.35">
      <c r="A86" s="4" t="s">
        <v>49</v>
      </c>
      <c r="B86" s="4" t="s">
        <v>57</v>
      </c>
      <c r="C86" s="38">
        <f>'[1]R Msual'!O16</f>
        <v>47891.460000000006</v>
      </c>
    </row>
    <row r="87" spans="1:3" ht="14.25" customHeight="1" x14ac:dyDescent="0.35">
      <c r="A87" s="4" t="s">
        <v>51</v>
      </c>
      <c r="B87" s="4" t="s">
        <v>58</v>
      </c>
      <c r="C87" s="38">
        <f>'[1]R Msual'!O17</f>
        <v>35358.49</v>
      </c>
    </row>
    <row r="88" spans="1:3" ht="14.25" customHeight="1" x14ac:dyDescent="0.35">
      <c r="A88" s="4" t="s">
        <v>53</v>
      </c>
      <c r="B88" s="4" t="s">
        <v>59</v>
      </c>
      <c r="C88" s="38">
        <v>0</v>
      </c>
    </row>
    <row r="89" spans="1:3" ht="14.25" customHeight="1" x14ac:dyDescent="0.35">
      <c r="A89" s="4" t="s">
        <v>60</v>
      </c>
      <c r="B89" s="4" t="s">
        <v>61</v>
      </c>
      <c r="C89" s="38">
        <f>'[1]R Msual'!O19</f>
        <v>481165.86999999994</v>
      </c>
    </row>
    <row r="90" spans="1:3" ht="14.25" customHeight="1" x14ac:dyDescent="0.35">
      <c r="A90" s="4" t="s">
        <v>62</v>
      </c>
      <c r="B90" s="4" t="s">
        <v>63</v>
      </c>
      <c r="C90" s="38">
        <f>'[1]R Msual'!O20</f>
        <v>60003.08</v>
      </c>
    </row>
    <row r="91" spans="1:3" ht="14.25" customHeight="1" x14ac:dyDescent="0.35">
      <c r="A91" s="4" t="s">
        <v>64</v>
      </c>
      <c r="B91" s="4" t="s">
        <v>65</v>
      </c>
      <c r="C91" s="38">
        <f>'[1]R Msual'!O21</f>
        <v>305448.17000000004</v>
      </c>
    </row>
    <row r="92" spans="1:3" ht="14.25" customHeight="1" x14ac:dyDescent="0.35">
      <c r="A92" s="4" t="s">
        <v>66</v>
      </c>
      <c r="B92" s="4" t="s">
        <v>67</v>
      </c>
      <c r="C92" s="38">
        <f>'[1]R Msual'!O22</f>
        <v>21022.1</v>
      </c>
    </row>
    <row r="93" spans="1:3" ht="14.25" customHeight="1" x14ac:dyDescent="0.35">
      <c r="A93" s="4" t="s">
        <v>68</v>
      </c>
      <c r="B93" s="4" t="s">
        <v>69</v>
      </c>
      <c r="C93" s="38">
        <f>'[1]R Msual'!O23</f>
        <v>9461.9600000000009</v>
      </c>
    </row>
    <row r="94" spans="1:3" ht="14.25" customHeight="1" x14ac:dyDescent="0.35">
      <c r="A94" s="4"/>
      <c r="B94" s="4"/>
      <c r="C94" s="38"/>
    </row>
    <row r="95" spans="1:3" ht="14.25" customHeight="1" x14ac:dyDescent="0.35">
      <c r="A95" s="4"/>
      <c r="B95" s="4"/>
      <c r="C95" s="38"/>
    </row>
    <row r="96" spans="1:3" ht="14.25" customHeight="1" x14ac:dyDescent="0.35">
      <c r="A96" s="1" t="s">
        <v>45</v>
      </c>
      <c r="B96" s="1" t="s">
        <v>70</v>
      </c>
      <c r="C96" s="39">
        <f>SUM(C97:C100)</f>
        <v>14070.890000000003</v>
      </c>
    </row>
    <row r="97" spans="1:3" ht="14.25" customHeight="1" x14ac:dyDescent="0.35">
      <c r="A97" s="4" t="s">
        <v>47</v>
      </c>
      <c r="B97" s="17" t="s">
        <v>71</v>
      </c>
      <c r="C97" s="38">
        <f>'[1]R Msual'!O26</f>
        <v>11760.270000000002</v>
      </c>
    </row>
    <row r="98" spans="1:3" ht="14.25" customHeight="1" x14ac:dyDescent="0.35">
      <c r="A98" s="4" t="s">
        <v>49</v>
      </c>
      <c r="B98" s="4" t="s">
        <v>72</v>
      </c>
      <c r="C98" s="16">
        <f>'[1]R Msual'!O27</f>
        <v>0</v>
      </c>
    </row>
    <row r="99" spans="1:3" ht="14.25" customHeight="1" x14ac:dyDescent="0.35">
      <c r="A99" s="4" t="s">
        <v>51</v>
      </c>
      <c r="B99" s="4" t="s">
        <v>73</v>
      </c>
      <c r="C99" s="38">
        <f>'[1]R Msual'!O28</f>
        <v>2310.6200000000003</v>
      </c>
    </row>
    <row r="100" spans="1:3" ht="14.25" customHeight="1" x14ac:dyDescent="0.35">
      <c r="A100" s="4"/>
      <c r="B100" s="4"/>
      <c r="C100" s="16">
        <f>'[1]R Msual'!O29</f>
        <v>0</v>
      </c>
    </row>
    <row r="101" spans="1:3" ht="14.25" customHeight="1" x14ac:dyDescent="0.35">
      <c r="A101" s="4"/>
      <c r="B101" s="4"/>
    </row>
    <row r="102" spans="1:3" ht="14.25" customHeight="1" thickBot="1" x14ac:dyDescent="0.4">
      <c r="A102" s="4"/>
      <c r="B102" s="1" t="s">
        <v>74</v>
      </c>
      <c r="C102" s="34">
        <f>C78-C84-C96</f>
        <v>389634.58999999997</v>
      </c>
    </row>
    <row r="103" spans="1:3" ht="14.25" customHeight="1" thickTop="1" x14ac:dyDescent="0.35">
      <c r="A103" s="4"/>
      <c r="B103" s="1"/>
    </row>
    <row r="104" spans="1:3" ht="14.25" customHeight="1" x14ac:dyDescent="0.35">
      <c r="A104" s="4" t="s">
        <v>75</v>
      </c>
      <c r="B104" s="1" t="s">
        <v>76</v>
      </c>
      <c r="C104" s="33">
        <f>'[1]R Msual'!O33</f>
        <v>147659.04</v>
      </c>
    </row>
    <row r="105" spans="1:3" ht="14.25" customHeight="1" x14ac:dyDescent="0.35">
      <c r="A105" s="4"/>
      <c r="B105" s="4"/>
    </row>
    <row r="106" spans="1:3" ht="14.25" customHeight="1" x14ac:dyDescent="0.35">
      <c r="A106" s="4" t="s">
        <v>75</v>
      </c>
      <c r="B106" s="1" t="s">
        <v>77</v>
      </c>
      <c r="C106" s="33">
        <f>SUM(C107:C112)</f>
        <v>11190.94</v>
      </c>
    </row>
    <row r="107" spans="1:3" ht="14.25" customHeight="1" x14ac:dyDescent="0.35">
      <c r="A107" s="4" t="s">
        <v>47</v>
      </c>
      <c r="B107" s="4" t="s">
        <v>78</v>
      </c>
      <c r="C107" s="38">
        <f>'[1]R Msual'!O36</f>
        <v>2538.3700000000003</v>
      </c>
    </row>
    <row r="108" spans="1:3" ht="14.25" customHeight="1" x14ac:dyDescent="0.35">
      <c r="A108" s="4" t="s">
        <v>49</v>
      </c>
      <c r="B108" s="4" t="s">
        <v>79</v>
      </c>
      <c r="C108" s="38">
        <f>'[1]R Msual'!O37</f>
        <v>0</v>
      </c>
    </row>
    <row r="109" spans="1:3" ht="14.25" customHeight="1" x14ac:dyDescent="0.35">
      <c r="A109" s="4" t="s">
        <v>51</v>
      </c>
      <c r="B109" s="4" t="s">
        <v>80</v>
      </c>
      <c r="C109" s="38">
        <f>'[1]R Msual'!O38</f>
        <v>0</v>
      </c>
    </row>
    <row r="110" spans="1:3" ht="14.25" customHeight="1" x14ac:dyDescent="0.35">
      <c r="A110" s="4" t="s">
        <v>53</v>
      </c>
      <c r="B110" s="4" t="s">
        <v>81</v>
      </c>
      <c r="C110" s="38">
        <f>'[1]R Msual'!O39</f>
        <v>8562.73</v>
      </c>
    </row>
    <row r="111" spans="1:3" ht="14.25" customHeight="1" x14ac:dyDescent="0.35">
      <c r="A111" s="4" t="s">
        <v>60</v>
      </c>
      <c r="B111" s="4" t="s">
        <v>82</v>
      </c>
      <c r="C111" s="38">
        <f>'[1]R Msual'!O40</f>
        <v>89.84</v>
      </c>
    </row>
    <row r="112" spans="1:3" s="11" customFormat="1" ht="14.25" customHeight="1" x14ac:dyDescent="0.35">
      <c r="A112" s="4" t="s">
        <v>62</v>
      </c>
      <c r="B112" s="4" t="s">
        <v>83</v>
      </c>
      <c r="C112" s="38">
        <f>'[1]R Msual'!O41</f>
        <v>0</v>
      </c>
    </row>
    <row r="113" spans="1:3" s="11" customFormat="1" ht="14.25" customHeight="1" x14ac:dyDescent="0.35">
      <c r="A113" s="1" t="s">
        <v>84</v>
      </c>
      <c r="B113" s="1" t="s">
        <v>85</v>
      </c>
      <c r="C113" s="39">
        <f>'[1]R Msual'!O43</f>
        <v>1839.24</v>
      </c>
    </row>
    <row r="114" spans="1:3" s="11" customFormat="1" ht="14.25" customHeight="1" x14ac:dyDescent="0.35">
      <c r="A114" s="1" t="s">
        <v>86</v>
      </c>
      <c r="B114" s="1" t="s">
        <v>87</v>
      </c>
      <c r="C114" s="16">
        <f>'[1]R Msual'!O44</f>
        <v>0</v>
      </c>
    </row>
    <row r="115" spans="1:3" ht="14.25" customHeight="1" x14ac:dyDescent="0.35">
      <c r="A115" s="1"/>
      <c r="B115" s="1" t="s">
        <v>88</v>
      </c>
      <c r="C115" s="33">
        <v>140611.26999999999</v>
      </c>
    </row>
    <row r="116" spans="1:3" ht="14.25" customHeight="1" x14ac:dyDescent="0.35">
      <c r="A116" s="4"/>
      <c r="B116" s="4"/>
    </row>
    <row r="117" spans="1:3" ht="14.25" customHeight="1" x14ac:dyDescent="0.35">
      <c r="A117" s="4"/>
      <c r="B117" s="19" t="s">
        <v>89</v>
      </c>
      <c r="C117" s="35">
        <f>C78+C104+C113</f>
        <v>1763876.05</v>
      </c>
    </row>
    <row r="118" spans="1:3" ht="14.25" customHeight="1" x14ac:dyDescent="0.35">
      <c r="A118" s="4"/>
      <c r="B118" s="19" t="s">
        <v>90</v>
      </c>
      <c r="C118" s="35">
        <f>C84+C96+C106+C114+C115-6.71</f>
        <v>1376538.68</v>
      </c>
    </row>
    <row r="119" spans="1:3" ht="14.25" customHeight="1" x14ac:dyDescent="0.35">
      <c r="A119" s="1"/>
      <c r="B119" s="1"/>
    </row>
    <row r="120" spans="1:3" ht="14.25" customHeight="1" thickBot="1" x14ac:dyDescent="0.4">
      <c r="A120" s="4"/>
      <c r="B120" s="19" t="s">
        <v>91</v>
      </c>
      <c r="C120" s="36">
        <f>C117-C118</f>
        <v>387337.37000000011</v>
      </c>
    </row>
    <row r="121" spans="1:3" ht="14.25" customHeight="1" thickTop="1" x14ac:dyDescent="0.35">
      <c r="B121" s="37"/>
      <c r="C121" s="23"/>
    </row>
    <row r="122" spans="1:3" ht="14.25" customHeight="1" x14ac:dyDescent="0.35">
      <c r="B122" s="19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2022-01-31T22:07:58Z</cp:lastPrinted>
  <dcterms:created xsi:type="dcterms:W3CDTF">2022-01-31T22:05:11Z</dcterms:created>
  <dcterms:modified xsi:type="dcterms:W3CDTF">2022-01-31T22:08:31Z</dcterms:modified>
</cp:coreProperties>
</file>