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13_ncr:1_{5B57AD30-2D54-4DDB-AEF7-C0EC883E453F}" xr6:coauthVersionLast="47" xr6:coauthVersionMax="47" xr10:uidLastSave="{00000000-0000-0000-0000-000000000000}"/>
  <bookViews>
    <workbookView xWindow="-110" yWindow="-110" windowWidth="19420" windowHeight="10420" activeTab="1" xr2:uid="{C99617B7-30E9-418D-AC19-101DD57E99F8}"/>
  </bookViews>
  <sheets>
    <sheet name="er" sheetId="1" r:id="rId1"/>
    <sheet name="bg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33" i="2"/>
  <c r="C33" i="2"/>
  <c r="D29" i="2"/>
  <c r="D34" i="2" s="1"/>
  <c r="D42" i="2" s="1"/>
  <c r="C29" i="2"/>
  <c r="C34" i="2" s="1"/>
  <c r="D21" i="2"/>
  <c r="C21" i="2"/>
  <c r="D14" i="2"/>
  <c r="D22" i="2" s="1"/>
  <c r="C14" i="2"/>
  <c r="D36" i="1"/>
  <c r="C36" i="1"/>
  <c r="D29" i="1"/>
  <c r="C29" i="1"/>
  <c r="D24" i="1"/>
  <c r="C24" i="1"/>
  <c r="D16" i="1"/>
  <c r="C16" i="1"/>
  <c r="D10" i="1"/>
  <c r="D38" i="1" s="1"/>
  <c r="D42" i="1" s="1"/>
  <c r="D46" i="1" s="1"/>
  <c r="D48" i="1" s="1"/>
  <c r="C10" i="1"/>
  <c r="C38" i="1" s="1"/>
  <c r="C42" i="1" s="1"/>
  <c r="C46" i="1" s="1"/>
  <c r="C48" i="1" s="1"/>
  <c r="C42" i="2" l="1"/>
  <c r="C22" i="2"/>
  <c r="C18" i="1"/>
  <c r="D18" i="1"/>
</calcChain>
</file>

<file path=xl/sharedStrings.xml><?xml version="1.0" encoding="utf-8"?>
<sst xmlns="http://schemas.openxmlformats.org/spreadsheetml/2006/main" count="80" uniqueCount="69">
  <si>
    <t>ADMINISTRADORA DE FONDOS DE PENSIONES CRECER. S.A</t>
  </si>
  <si>
    <t>ESTADO DE RESULTADOS DEL 1 DE ENERO AL 31 DE DICIEMBRE</t>
  </si>
  <si>
    <t>(Expresados en dólares de los Estados Unidos de América)</t>
  </si>
  <si>
    <t>DESCRIPCION</t>
  </si>
  <si>
    <t xml:space="preserve">INGRESOS POR ADMINISTRACION DE FONDOS                                 </t>
  </si>
  <si>
    <t xml:space="preserve">INGRESOS POR COMISIONES POR ADMINISTRACION DE FONDOS                  </t>
  </si>
  <si>
    <t xml:space="preserve">                                                                      </t>
  </si>
  <si>
    <t xml:space="preserve">GASTOS POR ADMINISTRACION DE FONDOS DE PENSIONES                      </t>
  </si>
  <si>
    <t xml:space="preserve">PRIMAS DE SEGUROS                                                     </t>
  </si>
  <si>
    <t xml:space="preserve">SUELDOS, COMISIONES Y PRESTACIONES A AGENTES DE SERVICIOS PREV.       </t>
  </si>
  <si>
    <t xml:space="preserve">OTROS COSTOS DIRECTOS POR ADMINISTRACION DE FONDOS                    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</si>
  <si>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</si>
  <si>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</si>
  <si>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</si>
  <si>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</si>
  <si>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</si>
  <si>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</si>
  <si>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</si>
  <si>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</si>
  <si>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</si>
  <si>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</si>
  <si>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</si>
  <si>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</si>
  <si>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</si>
  <si>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</si>
  <si>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</si>
  <si>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CONTRIBUCIONES ESPECIALES POR LEY                                     </t>
  </si>
  <si>
    <t>-</t>
  </si>
  <si>
    <t xml:space="preserve">UTILIDAD DE LAS ACTIVIDADES ORDINARIAS                                </t>
  </si>
  <si>
    <t xml:space="preserve">INGRESOS EXTRAORDINARIOS                                              </t>
  </si>
  <si>
    <t xml:space="preserve">UTILIDAD NETA DEL EJERCICIO                                           </t>
  </si>
  <si>
    <t>UTILIDAD POR ACCION</t>
  </si>
  <si>
    <t>RUTH DEL CASTILLO DE SOLORZANO</t>
  </si>
  <si>
    <t>OSCAR ARMANDO PEREZ MERINO</t>
  </si>
  <si>
    <t>PRESIDENTA EJECUTIVA Y REPRESENTANTE LEGAL</t>
  </si>
  <si>
    <t>CONTADOR GENERAL</t>
  </si>
  <si>
    <t>BALANCE GENERAL AL 31 DE DICIEMBRE DE 2021 Y 2020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</si>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</sst>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#,##0.000000;[Red]\-#,##0.000000"/>
    <numFmt numFmtId="166" formatCode="_(* #,##0.00_);_(* \(#,##0.00\);_(* &quot;-&quot;??_);_(@_)"/>
    <numFmt numFmtId="167" formatCode="_(* #,##0_);_(* \(#,##0\);_(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1E2E6E"/>
        <bgColor indexed="64"/>
      </patternFill>
    </fill>
    <fill>
      <patternFill patternType="solid">
        <fgColor rgb="FF00206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  <xf numFmtId="166" fontId="6" fillId="0" borderId="0" applyFont="0" applyFill="0" applyBorder="0" applyAlignment="0" applyProtection="0"/>
  </cellStyleXfs>
  <cellXfs count="73">
    <xf numFmtId="0" fontId="0" fillId="0" borderId="0" xfId="0"/>
    <xf numFmtId="0" fontId="4" fillId="3" borderId="0" xfId="0" applyFont="1" applyFill="1"/>
    <xf numFmtId="49" fontId="6" fillId="3" borderId="0" xfId="0" applyNumberFormat="1" applyFont="1" applyFill="1"/>
    <xf numFmtId="49" fontId="7" fillId="4" borderId="2" xfId="2" applyNumberFormat="1" applyFont="1" applyFill="1" applyBorder="1" applyAlignment="1">
      <alignment horizontal="center"/>
    </xf>
    <xf numFmtId="0" fontId="8" fillId="4" borderId="3" xfId="2" applyNumberFormat="1" applyFont="1" applyFill="1" applyBorder="1" applyAlignment="1">
      <alignment horizontal="center"/>
    </xf>
    <xf numFmtId="49" fontId="8" fillId="4" borderId="4" xfId="2" applyNumberFormat="1" applyFont="1" applyFill="1" applyBorder="1" applyAlignment="1">
      <alignment horizontal="center"/>
    </xf>
    <xf numFmtId="49" fontId="6" fillId="3" borderId="5" xfId="0" applyNumberFormat="1" applyFont="1" applyFill="1" applyBorder="1" applyAlignment="1">
      <alignment horizontal="left"/>
    </xf>
    <xf numFmtId="38" fontId="6" fillId="3" borderId="6" xfId="0" applyNumberFormat="1" applyFont="1" applyFill="1" applyBorder="1" applyAlignment="1">
      <alignment horizontal="right"/>
    </xf>
    <xf numFmtId="38" fontId="6" fillId="3" borderId="7" xfId="0" applyNumberFormat="1" applyFont="1" applyFill="1" applyBorder="1" applyAlignment="1">
      <alignment horizontal="right"/>
    </xf>
    <xf numFmtId="49" fontId="5" fillId="3" borderId="5" xfId="0" applyNumberFormat="1" applyFont="1" applyFill="1" applyBorder="1" applyAlignment="1">
      <alignment horizontal="left"/>
    </xf>
    <xf numFmtId="38" fontId="5" fillId="3" borderId="6" xfId="0" applyNumberFormat="1" applyFont="1" applyFill="1" applyBorder="1" applyAlignment="1">
      <alignment horizontal="right"/>
    </xf>
    <xf numFmtId="38" fontId="5" fillId="3" borderId="7" xfId="0" applyNumberFormat="1" applyFont="1" applyFill="1" applyBorder="1" applyAlignment="1">
      <alignment horizontal="right"/>
    </xf>
    <xf numFmtId="164" fontId="6" fillId="3" borderId="6" xfId="1" applyNumberFormat="1" applyFont="1" applyFill="1" applyBorder="1" applyAlignment="1">
      <alignment horizontal="right"/>
    </xf>
    <xf numFmtId="164" fontId="6" fillId="3" borderId="7" xfId="1" applyNumberFormat="1" applyFont="1" applyFill="1" applyBorder="1" applyAlignment="1">
      <alignment horizontal="right"/>
    </xf>
    <xf numFmtId="164" fontId="5" fillId="3" borderId="6" xfId="1" applyNumberFormat="1" applyFont="1" applyFill="1" applyBorder="1" applyAlignment="1">
      <alignment horizontal="right"/>
    </xf>
    <xf numFmtId="164" fontId="5" fillId="3" borderId="7" xfId="1" applyNumberFormat="1" applyFont="1" applyFill="1" applyBorder="1" applyAlignment="1">
      <alignment horizontal="right"/>
    </xf>
    <xf numFmtId="164" fontId="4" fillId="3" borderId="0" xfId="0" applyNumberFormat="1" applyFont="1" applyFill="1"/>
    <xf numFmtId="49" fontId="9" fillId="5" borderId="8" xfId="0" applyNumberFormat="1" applyFont="1" applyFill="1" applyBorder="1" applyAlignment="1">
      <alignment horizontal="left"/>
    </xf>
    <xf numFmtId="38" fontId="9" fillId="5" borderId="6" xfId="0" applyNumberFormat="1" applyFont="1" applyFill="1" applyBorder="1" applyAlignment="1">
      <alignment horizontal="right"/>
    </xf>
    <xf numFmtId="38" fontId="9" fillId="5" borderId="7" xfId="0" applyNumberFormat="1" applyFont="1" applyFill="1" applyBorder="1" applyAlignment="1">
      <alignment horizontal="right"/>
    </xf>
    <xf numFmtId="49" fontId="5" fillId="4" borderId="8" xfId="0" applyNumberFormat="1" applyFont="1" applyFill="1" applyBorder="1" applyAlignment="1">
      <alignment horizontal="left"/>
    </xf>
    <xf numFmtId="37" fontId="5" fillId="4" borderId="6" xfId="0" applyNumberFormat="1" applyFont="1" applyFill="1" applyBorder="1" applyAlignment="1">
      <alignment horizontal="right"/>
    </xf>
    <xf numFmtId="37" fontId="5" fillId="4" borderId="7" xfId="0" applyNumberFormat="1" applyFont="1" applyFill="1" applyBorder="1" applyAlignment="1">
      <alignment horizontal="right"/>
    </xf>
    <xf numFmtId="49" fontId="9" fillId="6" borderId="9" xfId="0" applyNumberFormat="1" applyFont="1" applyFill="1" applyBorder="1" applyAlignment="1">
      <alignment horizontal="left"/>
    </xf>
    <xf numFmtId="164" fontId="9" fillId="6" borderId="10" xfId="1" applyNumberFormat="1" applyFont="1" applyFill="1" applyBorder="1" applyAlignment="1">
      <alignment horizontal="right"/>
    </xf>
    <xf numFmtId="164" fontId="9" fillId="6" borderId="11" xfId="1" applyNumberFormat="1" applyFont="1" applyFill="1" applyBorder="1" applyAlignment="1">
      <alignment horizontal="right"/>
    </xf>
    <xf numFmtId="37" fontId="6" fillId="3" borderId="12" xfId="0" applyNumberFormat="1" applyFont="1" applyFill="1" applyBorder="1" applyAlignment="1">
      <alignment horizontal="right"/>
    </xf>
    <xf numFmtId="37" fontId="6" fillId="3" borderId="7" xfId="0" applyNumberFormat="1" applyFont="1" applyFill="1" applyBorder="1" applyAlignment="1">
      <alignment horizontal="right"/>
    </xf>
    <xf numFmtId="49" fontId="5" fillId="3" borderId="0" xfId="0" applyNumberFormat="1" applyFont="1" applyFill="1"/>
    <xf numFmtId="165" fontId="9" fillId="6" borderId="10" xfId="0" applyNumberFormat="1" applyFont="1" applyFill="1" applyBorder="1" applyAlignment="1">
      <alignment horizontal="right"/>
    </xf>
    <xf numFmtId="165" fontId="9" fillId="6" borderId="11" xfId="0" applyNumberFormat="1" applyFont="1" applyFill="1" applyBorder="1" applyAlignment="1">
      <alignment horizontal="right"/>
    </xf>
    <xf numFmtId="49" fontId="6" fillId="3" borderId="0" xfId="0" applyNumberFormat="1" applyFont="1" applyFill="1" applyAlignment="1">
      <alignment horizontal="left"/>
    </xf>
    <xf numFmtId="38" fontId="6" fillId="3" borderId="0" xfId="0" applyNumberFormat="1" applyFont="1" applyFill="1" applyAlignment="1">
      <alignment horizontal="right"/>
    </xf>
    <xf numFmtId="49" fontId="4" fillId="3" borderId="0" xfId="0" applyNumberFormat="1" applyFont="1" applyFill="1"/>
    <xf numFmtId="38" fontId="4" fillId="3" borderId="0" xfId="0" applyNumberFormat="1" applyFont="1" applyFill="1"/>
    <xf numFmtId="49" fontId="6" fillId="3" borderId="13" xfId="0" applyNumberFormat="1" applyFont="1" applyFill="1" applyBorder="1"/>
    <xf numFmtId="49" fontId="10" fillId="3" borderId="0" xfId="0" applyNumberFormat="1" applyFont="1" applyFill="1"/>
    <xf numFmtId="49" fontId="11" fillId="3" borderId="0" xfId="0" applyNumberFormat="1" applyFont="1" applyFill="1" applyAlignment="1">
      <alignment horizontal="center" vertical="top" wrapText="1"/>
    </xf>
    <xf numFmtId="49" fontId="10" fillId="3" borderId="0" xfId="0" applyNumberFormat="1" applyFont="1" applyFill="1" applyAlignment="1">
      <alignment horizontal="center" vertical="top" wrapText="1"/>
    </xf>
    <xf numFmtId="49" fontId="3" fillId="4" borderId="2" xfId="2" applyNumberFormat="1" applyFill="1" applyBorder="1" applyAlignment="1">
      <alignment horizontal="center"/>
    </xf>
    <xf numFmtId="0" fontId="3" fillId="4" borderId="3" xfId="2" applyNumberFormat="1" applyFill="1" applyBorder="1" applyAlignment="1">
      <alignment horizontal="center"/>
    </xf>
    <xf numFmtId="49" fontId="3" fillId="4" borderId="4" xfId="2" applyNumberFormat="1" applyFill="1" applyBorder="1" applyAlignment="1">
      <alignment horizontal="center"/>
    </xf>
    <xf numFmtId="38" fontId="6" fillId="3" borderId="6" xfId="0" applyNumberFormat="1" applyFont="1" applyFill="1" applyBorder="1"/>
    <xf numFmtId="38" fontId="6" fillId="3" borderId="7" xfId="0" applyNumberFormat="1" applyFont="1" applyFill="1" applyBorder="1"/>
    <xf numFmtId="38" fontId="5" fillId="3" borderId="6" xfId="0" applyNumberFormat="1" applyFont="1" applyFill="1" applyBorder="1"/>
    <xf numFmtId="38" fontId="5" fillId="3" borderId="7" xfId="0" applyNumberFormat="1" applyFont="1" applyFill="1" applyBorder="1"/>
    <xf numFmtId="164" fontId="4" fillId="3" borderId="0" xfId="1" applyNumberFormat="1" applyFont="1" applyFill="1"/>
    <xf numFmtId="49" fontId="7" fillId="4" borderId="5" xfId="2" applyNumberFormat="1" applyFont="1" applyFill="1" applyBorder="1" applyAlignment="1">
      <alignment horizontal="left"/>
    </xf>
    <xf numFmtId="167" fontId="7" fillId="4" borderId="6" xfId="4" applyNumberFormat="1" applyFont="1" applyFill="1" applyBorder="1"/>
    <xf numFmtId="38" fontId="7" fillId="4" borderId="7" xfId="2" applyNumberFormat="1" applyFont="1" applyFill="1" applyBorder="1"/>
    <xf numFmtId="38" fontId="7" fillId="4" borderId="14" xfId="2" applyNumberFormat="1" applyFont="1" applyFill="1" applyBorder="1"/>
    <xf numFmtId="49" fontId="9" fillId="5" borderId="5" xfId="2" applyNumberFormat="1" applyFont="1" applyFill="1" applyBorder="1" applyAlignment="1">
      <alignment horizontal="left"/>
    </xf>
    <xf numFmtId="167" fontId="9" fillId="5" borderId="6" xfId="4" applyNumberFormat="1" applyFont="1" applyFill="1" applyBorder="1"/>
    <xf numFmtId="38" fontId="9" fillId="5" borderId="14" xfId="2" applyNumberFormat="1" applyFont="1" applyFill="1" applyBorder="1"/>
    <xf numFmtId="49" fontId="3" fillId="4" borderId="5" xfId="2" applyNumberFormat="1" applyFill="1" applyBorder="1" applyAlignment="1">
      <alignment horizontal="left"/>
    </xf>
    <xf numFmtId="167" fontId="3" fillId="4" borderId="6" xfId="4" applyNumberFormat="1" applyFont="1" applyFill="1" applyBorder="1"/>
    <xf numFmtId="38" fontId="3" fillId="4" borderId="14" xfId="2" applyNumberFormat="1" applyFill="1" applyBorder="1"/>
    <xf numFmtId="49" fontId="2" fillId="5" borderId="5" xfId="2" applyNumberFormat="1" applyFont="1" applyFill="1" applyBorder="1" applyAlignment="1">
      <alignment horizontal="left"/>
    </xf>
    <xf numFmtId="167" fontId="2" fillId="5" borderId="6" xfId="4" applyNumberFormat="1" applyFont="1" applyFill="1" applyBorder="1"/>
    <xf numFmtId="38" fontId="2" fillId="5" borderId="14" xfId="2" applyNumberFormat="1" applyFont="1" applyFill="1" applyBorder="1"/>
    <xf numFmtId="37" fontId="6" fillId="3" borderId="12" xfId="0" applyNumberFormat="1" applyFont="1" applyFill="1" applyBorder="1"/>
    <xf numFmtId="37" fontId="6" fillId="3" borderId="15" xfId="0" applyNumberFormat="1" applyFont="1" applyFill="1" applyBorder="1"/>
    <xf numFmtId="38" fontId="6" fillId="3" borderId="0" xfId="0" applyNumberFormat="1" applyFont="1" applyFill="1"/>
    <xf numFmtId="49" fontId="5" fillId="3" borderId="0" xfId="0" applyNumberFormat="1" applyFont="1" applyFill="1" applyAlignment="1">
      <alignment horizontal="left"/>
    </xf>
    <xf numFmtId="38" fontId="5" fillId="3" borderId="16" xfId="0" applyNumberFormat="1" applyFont="1" applyFill="1" applyBorder="1"/>
    <xf numFmtId="38" fontId="6" fillId="3" borderId="17" xfId="0" applyNumberFormat="1" applyFont="1" applyFill="1" applyBorder="1"/>
    <xf numFmtId="0" fontId="11" fillId="3" borderId="0" xfId="0" applyFont="1" applyFill="1" applyAlignment="1">
      <alignment horizontal="center" vertical="top" wrapText="1"/>
    </xf>
    <xf numFmtId="0" fontId="10" fillId="3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6" fillId="3" borderId="13" xfId="0" applyFont="1" applyFill="1" applyBorder="1" applyAlignment="1">
      <alignment horizontal="center"/>
    </xf>
  </cellXfs>
  <cellStyles count="5">
    <cellStyle name="Millares" xfId="1" builtinId="3"/>
    <cellStyle name="Millares 2" xfId="4" xr:uid="{D54B6558-EB53-480B-856A-9F7E2930F449}"/>
    <cellStyle name="Normal" xfId="0" builtinId="0"/>
    <cellStyle name="Porcentaje 2" xfId="3" xr:uid="{DC1842A6-F8DB-4B45-8586-A6D38FE0714C}"/>
    <cellStyle name="Total" xfId="2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2730500</xdr:colOff>
      <xdr:row>0</xdr:row>
      <xdr:rowOff>60324</xdr:rowOff>
    </xdr:from>
    <xdr:to>
      <xdr:col>1</xdr:col>
      <xdr:colOff>4159250</xdr:colOff>
      <xdr:row>0</xdr:row>
      <xdr:rowOff>603249</xdr:rowOff>
    </xdr:to>
    <xdr:pic>
      <xdr:nvPicPr>
        <xdr:cNvPr id="2" name="2 Imagen" descr="\\hades\Aplicaciones WEB\HISTORIAL_LABORAL\IMAGENES\jpg\Logo2.jpg">
          <a:extLst>
            <a:ext uri="{FF2B5EF4-FFF2-40B4-BE49-F238E27FC236}">
              <a16:creationId xmlns:a16="http://schemas.microsoft.com/office/drawing/2014/main" id="{2D67C6FD-BEAC-4A19-907A-4BE355393CB5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509" r="5762"/>
        <a:stretch/>
      </xdr:blipFill>
      <xdr:spPr bwMode="auto">
        <a:xfrm>
          <a:off x="2851150" y="60324"/>
          <a:ext cx="1428750" cy="542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2451100</xdr:colOff>
      <xdr:row>0</xdr:row>
      <xdr:rowOff>41275</xdr:rowOff>
    </xdr:from>
    <xdr:to>
      <xdr:col>1</xdr:col>
      <xdr:colOff>3937000</xdr:colOff>
      <xdr:row>0</xdr:row>
      <xdr:rowOff>619468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7002799-364D-47A4-ABE3-F8D640C4CD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616" r="4327"/>
        <a:stretch/>
      </xdr:blipFill>
      <xdr:spPr>
        <a:xfrm>
          <a:off x="2571750" y="41275"/>
          <a:ext cx="1485900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E1D1C-6904-411C-ADE3-09507637101E}">
  <dimension ref="A1:F58"/>
  <sheetViews>
    <sheetView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3" customWidth="1"/>
    <col min="2" max="2" width="68.6328125" style="33" customWidth="1"/>
    <col min="3" max="4" width="11.1796875" style="34" bestFit="1" customWidth="1"/>
    <col min="5" max="7" width="11.453125" style="1" customWidth="1"/>
    <col min="8" max="16383" width="11.453125" style="1"/>
    <col min="16384" max="16384" width="1.453125" style="1" customWidth="1"/>
  </cols>
  <sheetData>
    <row r="1" spans="1:6" ht="52.5" customHeight="1" x14ac:dyDescent="0.2">
      <c r="A1" s="68"/>
      <c r="B1" s="68"/>
      <c r="C1" s="68"/>
      <c r="D1" s="68"/>
    </row>
    <row r="2" spans="1:6" ht="13" x14ac:dyDescent="0.3">
      <c r="A2" s="69" t="s">
        <v>0</v>
      </c>
      <c r="B2" s="69"/>
      <c r="C2" s="69"/>
      <c r="D2" s="69"/>
    </row>
    <row r="3" spans="1:6" ht="12.75" customHeight="1" x14ac:dyDescent="0.3">
      <c r="A3" s="69" t="s">
        <v>1</v>
      </c>
      <c r="B3" s="69"/>
      <c r="C3" s="69"/>
      <c r="D3" s="69"/>
    </row>
    <row r="4" spans="1:6" ht="15" customHeight="1" x14ac:dyDescent="0.2">
      <c r="A4" s="70" t="s">
        <v>2</v>
      </c>
      <c r="B4" s="70"/>
      <c r="C4" s="70"/>
      <c r="D4" s="70"/>
    </row>
    <row r="5" spans="1:6" ht="13" thickBot="1" x14ac:dyDescent="0.3">
      <c r="A5" s="2"/>
      <c r="B5" s="71"/>
      <c r="C5" s="71"/>
      <c r="D5" s="71"/>
    </row>
    <row r="6" spans="1:6" ht="13" x14ac:dyDescent="0.3">
      <c r="A6" s="2"/>
      <c r="B6" s="3" t="s">
        <v>3</v>
      </c>
      <c r="C6" s="4">
        <v>2021</v>
      </c>
      <c r="D6" s="5">
        <v>2020</v>
      </c>
    </row>
    <row r="7" spans="1:6" ht="8.25" customHeight="1" x14ac:dyDescent="0.25">
      <c r="A7" s="2"/>
      <c r="B7" s="6"/>
      <c r="C7" s="7"/>
      <c r="D7" s="8"/>
    </row>
    <row r="8" spans="1:6" ht="13" x14ac:dyDescent="0.3">
      <c r="A8" s="2"/>
      <c r="B8" s="9" t="s">
        <v>4</v>
      </c>
      <c r="C8" s="10"/>
      <c r="D8" s="11"/>
    </row>
    <row r="9" spans="1:6" ht="12.5" x14ac:dyDescent="0.25">
      <c r="A9" s="2"/>
      <c r="B9" s="6" t="s">
        <v>5</v>
      </c>
      <c r="C9" s="12">
        <v>66663003</v>
      </c>
      <c r="D9" s="13">
        <v>56730330</v>
      </c>
    </row>
    <row r="10" spans="1:6" ht="13" x14ac:dyDescent="0.3">
      <c r="A10" s="2"/>
      <c r="B10" s="9" t="s">
        <v>6</v>
      </c>
      <c r="C10" s="14">
        <f>SUM(C9)</f>
        <v>66663003</v>
      </c>
      <c r="D10" s="15">
        <f>SUM(D9)</f>
        <v>56730330</v>
      </c>
    </row>
    <row r="11" spans="1:6" ht="12.5" x14ac:dyDescent="0.25">
      <c r="A11" s="2"/>
      <c r="B11" s="6"/>
      <c r="C11" s="12"/>
      <c r="D11" s="13"/>
    </row>
    <row r="12" spans="1:6" ht="13" x14ac:dyDescent="0.3">
      <c r="A12" s="2"/>
      <c r="B12" s="9" t="s">
        <v>7</v>
      </c>
      <c r="C12" s="14"/>
      <c r="D12" s="15"/>
      <c r="F12" s="16"/>
    </row>
    <row r="13" spans="1:6" ht="12.5" x14ac:dyDescent="0.25">
      <c r="A13" s="2"/>
      <c r="B13" s="6" t="s">
        <v>8</v>
      </c>
      <c r="C13" s="12">
        <v>34373993</v>
      </c>
      <c r="D13" s="13">
        <v>26497562</v>
      </c>
    </row>
    <row r="14" spans="1:6" ht="12.5" x14ac:dyDescent="0.25">
      <c r="A14" s="2"/>
      <c r="B14" s="6" t="s">
        <v>9</v>
      </c>
      <c r="C14" s="12">
        <v>1459673</v>
      </c>
      <c r="D14" s="13">
        <v>1064209</v>
      </c>
    </row>
    <row r="15" spans="1:6" ht="12.5" x14ac:dyDescent="0.25">
      <c r="A15" s="2"/>
      <c r="B15" s="6" t="s">
        <v>10</v>
      </c>
      <c r="C15" s="12">
        <v>2423142</v>
      </c>
      <c r="D15" s="13">
        <v>1958107</v>
      </c>
    </row>
    <row r="16" spans="1:6" ht="13" x14ac:dyDescent="0.3">
      <c r="A16" s="2"/>
      <c r="B16" s="9" t="s">
        <v>6</v>
      </c>
      <c r="C16" s="14">
        <f>SUM(C13:C15)</f>
        <v>38256808</v>
      </c>
      <c r="D16" s="15">
        <f>SUM(D13:D15)</f>
        <v>29519878</v>
      </c>
    </row>
    <row r="17" spans="1:4" ht="8.25" customHeight="1" x14ac:dyDescent="0.25">
      <c r="A17" s="2"/>
      <c r="B17" s="6"/>
      <c r="C17" s="7"/>
      <c r="D17" s="8"/>
    </row>
    <row r="18" spans="1:4" ht="13" x14ac:dyDescent="0.3">
      <c r="A18" s="2"/>
      <c r="B18" s="17" t="s">
        <v>11</v>
      </c>
      <c r="C18" s="18">
        <f>C10-C16</f>
        <v>28406195</v>
      </c>
      <c r="D18" s="19">
        <f>D10-D16</f>
        <v>27210452</v>
      </c>
    </row>
    <row r="19" spans="1:4" ht="8.25" customHeight="1" x14ac:dyDescent="0.25">
      <c r="A19" s="2"/>
      <c r="B19" s="6"/>
      <c r="C19" s="12"/>
      <c r="D19" s="13"/>
    </row>
    <row r="20" spans="1:4" ht="13" x14ac:dyDescent="0.3">
      <c r="A20" s="2"/>
      <c r="B20" s="9" t="s">
        <v>12</v>
      </c>
      <c r="C20" s="14"/>
      <c r="D20" s="15"/>
    </row>
    <row r="21" spans="1:4" ht="12.5" x14ac:dyDescent="0.25">
      <c r="A21" s="2"/>
      <c r="B21" s="6" t="s">
        <v>13</v>
      </c>
      <c r="C21" s="12">
        <v>14974038</v>
      </c>
      <c r="D21" s="13">
        <v>12649035</v>
      </c>
    </row>
    <row r="22" spans="1:4" ht="12.5" x14ac:dyDescent="0.25">
      <c r="A22" s="2"/>
      <c r="B22" s="6" t="s">
        <v>14</v>
      </c>
      <c r="C22" s="12">
        <v>1673545</v>
      </c>
      <c r="D22" s="13">
        <v>1471424</v>
      </c>
    </row>
    <row r="23" spans="1:4" ht="12.5" x14ac:dyDescent="0.25">
      <c r="A23" s="2"/>
      <c r="B23" s="6" t="s">
        <v>15</v>
      </c>
      <c r="C23" s="12">
        <v>54134</v>
      </c>
      <c r="D23" s="13">
        <v>51965</v>
      </c>
    </row>
    <row r="24" spans="1:4" ht="13" x14ac:dyDescent="0.3">
      <c r="A24" s="2"/>
      <c r="B24" s="9" t="s">
        <v>6</v>
      </c>
      <c r="C24" s="14">
        <f>SUM(C21:C23)</f>
        <v>16701717</v>
      </c>
      <c r="D24" s="15">
        <f>SUM(D21:D23)</f>
        <v>14172424</v>
      </c>
    </row>
    <row r="25" spans="1:4" ht="8.25" customHeight="1" x14ac:dyDescent="0.25">
      <c r="A25" s="2"/>
      <c r="B25" s="6"/>
      <c r="C25" s="12"/>
      <c r="D25" s="13"/>
    </row>
    <row r="26" spans="1:4" ht="13" x14ac:dyDescent="0.3">
      <c r="A26" s="2"/>
      <c r="B26" s="9" t="s">
        <v>16</v>
      </c>
      <c r="C26" s="14"/>
      <c r="D26" s="15"/>
    </row>
    <row r="27" spans="1:4" ht="12.5" x14ac:dyDescent="0.25">
      <c r="A27" s="2"/>
      <c r="B27" s="6" t="s">
        <v>17</v>
      </c>
      <c r="C27" s="12">
        <v>940</v>
      </c>
      <c r="D27" s="13">
        <v>1755</v>
      </c>
    </row>
    <row r="28" spans="1:4" ht="12.5" x14ac:dyDescent="0.25">
      <c r="A28" s="2"/>
      <c r="B28" s="6" t="s">
        <v>18</v>
      </c>
      <c r="C28" s="12">
        <v>-878894</v>
      </c>
      <c r="D28" s="13">
        <v>-960155</v>
      </c>
    </row>
    <row r="29" spans="1:4" ht="13" x14ac:dyDescent="0.3">
      <c r="A29" s="2"/>
      <c r="B29" s="9" t="s">
        <v>6</v>
      </c>
      <c r="C29" s="14">
        <f>SUM(C27:C28)</f>
        <v>-877954</v>
      </c>
      <c r="D29" s="15">
        <f>SUM(D27:D28)</f>
        <v>-958400</v>
      </c>
    </row>
    <row r="30" spans="1:4" ht="8.25" customHeight="1" x14ac:dyDescent="0.25">
      <c r="A30" s="2"/>
      <c r="B30" s="6"/>
      <c r="C30" s="12"/>
      <c r="D30" s="13"/>
    </row>
    <row r="31" spans="1:4" ht="13" x14ac:dyDescent="0.3">
      <c r="A31" s="2"/>
      <c r="B31" s="9" t="s">
        <v>19</v>
      </c>
      <c r="C31" s="14"/>
      <c r="D31" s="15"/>
    </row>
    <row r="32" spans="1:4" ht="12.5" x14ac:dyDescent="0.25">
      <c r="A32" s="2"/>
      <c r="B32" s="6" t="s">
        <v>20</v>
      </c>
      <c r="C32" s="12">
        <v>78214</v>
      </c>
      <c r="D32" s="13">
        <v>32178</v>
      </c>
    </row>
    <row r="33" spans="1:4" ht="12.5" x14ac:dyDescent="0.25">
      <c r="A33" s="2"/>
      <c r="B33" s="6" t="s">
        <v>21</v>
      </c>
      <c r="C33" s="12">
        <v>-5665</v>
      </c>
      <c r="D33" s="13">
        <v>-14933</v>
      </c>
    </row>
    <row r="34" spans="1:4" ht="12.5" x14ac:dyDescent="0.25">
      <c r="A34" s="2"/>
      <c r="B34" s="6" t="s">
        <v>22</v>
      </c>
      <c r="C34" s="12">
        <v>77258</v>
      </c>
      <c r="D34" s="13">
        <v>24894</v>
      </c>
    </row>
    <row r="35" spans="1:4" ht="12.5" x14ac:dyDescent="0.25">
      <c r="A35" s="2"/>
      <c r="B35" s="6" t="s">
        <v>23</v>
      </c>
      <c r="C35" s="12">
        <v>-3208272</v>
      </c>
      <c r="D35" s="13">
        <v>-35224</v>
      </c>
    </row>
    <row r="36" spans="1:4" ht="13" x14ac:dyDescent="0.3">
      <c r="A36" s="2"/>
      <c r="B36" s="9" t="s">
        <v>6</v>
      </c>
      <c r="C36" s="14">
        <f>SUM(C32:C35)</f>
        <v>-3058465</v>
      </c>
      <c r="D36" s="15">
        <f>SUM(D32:D35)</f>
        <v>6915</v>
      </c>
    </row>
    <row r="37" spans="1:4" ht="8.25" customHeight="1" x14ac:dyDescent="0.25">
      <c r="A37" s="2"/>
      <c r="B37" s="6"/>
      <c r="C37" s="7"/>
      <c r="D37" s="8"/>
    </row>
    <row r="38" spans="1:4" ht="13" x14ac:dyDescent="0.3">
      <c r="A38" s="2"/>
      <c r="B38" s="20" t="s">
        <v>24</v>
      </c>
      <c r="C38" s="21">
        <f>C10-C16-C24-C29-C36</f>
        <v>15640897</v>
      </c>
      <c r="D38" s="22">
        <f>D10-D16-D24-D29-D36</f>
        <v>13989513</v>
      </c>
    </row>
    <row r="39" spans="1:4" ht="12.5" x14ac:dyDescent="0.25">
      <c r="A39" s="2"/>
      <c r="B39" s="6"/>
      <c r="C39" s="7"/>
      <c r="D39" s="8"/>
    </row>
    <row r="40" spans="1:4" ht="12.5" x14ac:dyDescent="0.25">
      <c r="A40" s="2"/>
      <c r="B40" s="6" t="s">
        <v>25</v>
      </c>
      <c r="C40" s="12">
        <v>4859204</v>
      </c>
      <c r="D40" s="13">
        <v>4468168</v>
      </c>
    </row>
    <row r="41" spans="1:4" ht="12.5" x14ac:dyDescent="0.25">
      <c r="A41" s="2"/>
      <c r="B41" s="6" t="s">
        <v>26</v>
      </c>
      <c r="C41" s="12" t="s">
        <v>27</v>
      </c>
      <c r="D41" s="13">
        <v>467635</v>
      </c>
    </row>
    <row r="42" spans="1:4" ht="12.5" x14ac:dyDescent="0.25">
      <c r="A42" s="2"/>
      <c r="B42" s="6" t="s">
        <v>28</v>
      </c>
      <c r="C42" s="12">
        <f>C38-C40</f>
        <v>10781693</v>
      </c>
      <c r="D42" s="13">
        <f>D38-D40-D41</f>
        <v>9053710</v>
      </c>
    </row>
    <row r="43" spans="1:4" ht="12.5" x14ac:dyDescent="0.25">
      <c r="A43" s="2"/>
      <c r="B43" s="6"/>
      <c r="C43" s="12"/>
      <c r="D43" s="13"/>
    </row>
    <row r="44" spans="1:4" ht="12.5" x14ac:dyDescent="0.25">
      <c r="A44" s="2"/>
      <c r="B44" s="6" t="s">
        <v>29</v>
      </c>
      <c r="C44" s="12">
        <v>-680</v>
      </c>
      <c r="D44" s="13">
        <v>-1187</v>
      </c>
    </row>
    <row r="45" spans="1:4" ht="12.5" x14ac:dyDescent="0.25">
      <c r="A45" s="2"/>
      <c r="B45" s="6"/>
      <c r="C45" s="12"/>
      <c r="D45" s="13"/>
    </row>
    <row r="46" spans="1:4" ht="13.5" thickBot="1" x14ac:dyDescent="0.35">
      <c r="A46" s="2"/>
      <c r="B46" s="23" t="s">
        <v>30</v>
      </c>
      <c r="C46" s="24">
        <f>C42-C44</f>
        <v>10782373</v>
      </c>
      <c r="D46" s="25">
        <f>D42-D44</f>
        <v>9054897</v>
      </c>
    </row>
    <row r="47" spans="1:4" ht="12.5" x14ac:dyDescent="0.25">
      <c r="A47" s="2"/>
      <c r="B47" s="6"/>
      <c r="C47" s="26"/>
      <c r="D47" s="27"/>
    </row>
    <row r="48" spans="1:4" ht="13.5" thickBot="1" x14ac:dyDescent="0.35">
      <c r="A48" s="28"/>
      <c r="B48" s="23" t="s">
        <v>31</v>
      </c>
      <c r="C48" s="29">
        <f>C46/1000000</f>
        <v>10.782373</v>
      </c>
      <c r="D48" s="30">
        <f>D46/1000000</f>
        <v>9.0548970000000004</v>
      </c>
    </row>
    <row r="49" spans="1:4" ht="12.5" x14ac:dyDescent="0.25">
      <c r="A49" s="2"/>
      <c r="B49" s="31"/>
      <c r="C49" s="32"/>
      <c r="D49" s="32"/>
    </row>
    <row r="50" spans="1:4" ht="12.5" x14ac:dyDescent="0.25">
      <c r="A50" s="2"/>
      <c r="B50" s="31"/>
      <c r="C50" s="32"/>
      <c r="D50" s="32"/>
    </row>
    <row r="51" spans="1:4" ht="10" x14ac:dyDescent="0.2"/>
    <row r="52" spans="1:4" ht="10" x14ac:dyDescent="0.2"/>
    <row r="53" spans="1:4" ht="10" x14ac:dyDescent="0.2"/>
    <row r="54" spans="1:4" ht="12.5" x14ac:dyDescent="0.25">
      <c r="A54" s="2"/>
      <c r="B54" s="35"/>
      <c r="C54" s="72"/>
      <c r="D54" s="72"/>
    </row>
    <row r="55" spans="1:4" ht="11.5" x14ac:dyDescent="0.25">
      <c r="A55" s="36"/>
      <c r="B55" s="37" t="s">
        <v>32</v>
      </c>
      <c r="C55" s="66" t="s">
        <v>33</v>
      </c>
      <c r="D55" s="66"/>
    </row>
    <row r="56" spans="1:4" ht="11.5" x14ac:dyDescent="0.25">
      <c r="A56" s="36"/>
      <c r="B56" s="38" t="s">
        <v>34</v>
      </c>
      <c r="C56" s="67" t="s">
        <v>35</v>
      </c>
      <c r="D56" s="67"/>
    </row>
    <row r="57" spans="1:4" ht="10" x14ac:dyDescent="0.2"/>
    <row r="58" spans="1:4" ht="10" x14ac:dyDescent="0.2"/>
  </sheetData>
  <sheetProtection algorithmName="SHA-512" hashValue="MCIkjUYLM1uTc9CPKCj5UNaiVx6nJ10RA/KyQfIifmVSHXsqA8Gjy9cwPpo9T2ANnNsTAZqJmk7JZQlp4Gt0bw==" saltValue="Sw2ahn6JzFewRho06ylKFA==" spinCount="100000" sheet="1" objects="1" scenarios="1" selectLockedCells="1" selectUnlockedCells="1"/>
  <mergeCells count="8">
    <mergeCell ref="C55:D55"/>
    <mergeCell ref="C56:D56"/>
    <mergeCell ref="A1:D1"/>
    <mergeCell ref="A2:D2"/>
    <mergeCell ref="A3:D3"/>
    <mergeCell ref="A4:D4"/>
    <mergeCell ref="B5:D5"/>
    <mergeCell ref="C54:D54"/>
  </mergeCells>
  <printOptions horizontalCentered="1"/>
  <pageMargins left="0.74803149606299213" right="0.74803149606299213" top="0.98425196850393704" bottom="0.98425196850393704" header="0" footer="0"/>
  <pageSetup scale="84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99534-8A21-4CFA-AC13-0B60AACE363E}">
  <dimension ref="A1:G58"/>
  <sheetViews>
    <sheetView tabSelected="1" workbookViewId="0">
      <selection sqref="A1:XFD1048576"/>
    </sheetView>
  </sheetViews>
  <sheetFormatPr baseColWidth="10" defaultColWidth="11.453125" defaultRowHeight="0" customHeight="1" zeroHeight="1" x14ac:dyDescent="0.2"/>
  <cols>
    <col min="1" max="1" width="1.7265625" style="33" customWidth="1"/>
    <col min="2" max="2" width="64" style="33" bestFit="1" customWidth="1"/>
    <col min="3" max="3" width="11.1796875" style="34" bestFit="1" customWidth="1"/>
    <col min="4" max="4" width="9.90625" style="34" bestFit="1" customWidth="1"/>
    <col min="5" max="7" width="11.453125" style="1" customWidth="1"/>
    <col min="8" max="16383" width="11.453125" style="1"/>
    <col min="16384" max="16384" width="2.36328125" style="1" customWidth="1"/>
  </cols>
  <sheetData>
    <row r="1" spans="1:7" ht="52.5" customHeight="1" x14ac:dyDescent="0.2">
      <c r="A1" s="68"/>
      <c r="B1" s="68"/>
      <c r="C1" s="68"/>
      <c r="D1" s="68"/>
    </row>
    <row r="2" spans="1:7" ht="13" x14ac:dyDescent="0.3">
      <c r="A2" s="69" t="s">
        <v>0</v>
      </c>
      <c r="B2" s="69"/>
      <c r="C2" s="69"/>
      <c r="D2" s="69"/>
    </row>
    <row r="3" spans="1:7" ht="12.75" customHeight="1" x14ac:dyDescent="0.3">
      <c r="A3" s="69" t="s">
        <v>36</v>
      </c>
      <c r="B3" s="69"/>
      <c r="C3" s="69"/>
      <c r="D3" s="69"/>
    </row>
    <row r="4" spans="1:7" ht="15" customHeight="1" x14ac:dyDescent="0.2">
      <c r="A4" s="70" t="s">
        <v>2</v>
      </c>
      <c r="B4" s="70"/>
      <c r="C4" s="70"/>
      <c r="D4" s="70"/>
    </row>
    <row r="5" spans="1:7" ht="13" thickBot="1" x14ac:dyDescent="0.3">
      <c r="A5" s="2"/>
      <c r="B5" s="71"/>
      <c r="C5" s="71"/>
      <c r="D5" s="71"/>
    </row>
    <row r="6" spans="1:7" ht="14.5" x14ac:dyDescent="0.35">
      <c r="A6" s="2"/>
      <c r="B6" s="39" t="s">
        <v>3</v>
      </c>
      <c r="C6" s="40">
        <v>2021</v>
      </c>
      <c r="D6" s="41">
        <v>2020</v>
      </c>
    </row>
    <row r="7" spans="1:7" ht="8.25" customHeight="1" x14ac:dyDescent="0.25">
      <c r="A7" s="2"/>
      <c r="B7" s="6"/>
      <c r="C7" s="42"/>
      <c r="D7" s="43"/>
    </row>
    <row r="8" spans="1:7" ht="13" x14ac:dyDescent="0.3">
      <c r="A8" s="2"/>
      <c r="B8" s="9" t="s">
        <v>37</v>
      </c>
      <c r="C8" s="44"/>
      <c r="D8" s="45"/>
    </row>
    <row r="9" spans="1:7" ht="13" x14ac:dyDescent="0.3">
      <c r="A9" s="2"/>
      <c r="B9" s="6" t="s">
        <v>38</v>
      </c>
      <c r="C9" s="44"/>
      <c r="D9" s="45"/>
    </row>
    <row r="10" spans="1:7" ht="12.5" x14ac:dyDescent="0.25">
      <c r="A10" s="2"/>
      <c r="B10" s="6" t="s">
        <v>39</v>
      </c>
      <c r="C10" s="42">
        <v>6931214</v>
      </c>
      <c r="D10" s="43">
        <v>10736459</v>
      </c>
      <c r="E10" s="46"/>
      <c r="F10" s="46"/>
      <c r="G10" s="46"/>
    </row>
    <row r="11" spans="1:7" ht="12.5" x14ac:dyDescent="0.25">
      <c r="A11" s="2"/>
      <c r="B11" s="6" t="s">
        <v>40</v>
      </c>
      <c r="C11" s="42">
        <v>12945804</v>
      </c>
      <c r="D11" s="43">
        <v>14926141</v>
      </c>
      <c r="E11" s="46"/>
      <c r="F11" s="46"/>
      <c r="G11" s="46"/>
    </row>
    <row r="12" spans="1:7" ht="12.5" x14ac:dyDescent="0.25">
      <c r="A12" s="2"/>
      <c r="B12" s="6" t="s">
        <v>41</v>
      </c>
      <c r="C12" s="42">
        <v>8722505</v>
      </c>
      <c r="D12" s="43">
        <v>1645808</v>
      </c>
      <c r="E12" s="46"/>
      <c r="F12" s="46"/>
      <c r="G12" s="46"/>
    </row>
    <row r="13" spans="1:7" ht="12.5" x14ac:dyDescent="0.25">
      <c r="A13" s="2"/>
      <c r="B13" s="6" t="s">
        <v>42</v>
      </c>
      <c r="C13" s="42">
        <v>21484</v>
      </c>
      <c r="D13" s="43">
        <v>17510</v>
      </c>
      <c r="E13" s="46"/>
      <c r="F13" s="46"/>
      <c r="G13" s="46"/>
    </row>
    <row r="14" spans="1:7" ht="13" x14ac:dyDescent="0.3">
      <c r="A14" s="2"/>
      <c r="B14" s="47" t="s">
        <v>43</v>
      </c>
      <c r="C14" s="48">
        <f>SUM(C10:C13)</f>
        <v>28621007</v>
      </c>
      <c r="D14" s="49">
        <f>SUM(D10:D13)</f>
        <v>27325918</v>
      </c>
      <c r="E14" s="46"/>
      <c r="F14" s="46"/>
      <c r="G14" s="46"/>
    </row>
    <row r="15" spans="1:7" ht="8.25" customHeight="1" x14ac:dyDescent="0.25">
      <c r="A15" s="2"/>
      <c r="B15" s="6"/>
      <c r="C15" s="42"/>
      <c r="D15" s="43"/>
      <c r="E15" s="46"/>
      <c r="F15" s="46"/>
      <c r="G15" s="46"/>
    </row>
    <row r="16" spans="1:7" ht="13" x14ac:dyDescent="0.3">
      <c r="A16" s="2"/>
      <c r="B16" s="9" t="s">
        <v>44</v>
      </c>
      <c r="C16" s="44"/>
      <c r="D16" s="45"/>
      <c r="E16" s="46"/>
      <c r="F16" s="46"/>
      <c r="G16" s="46"/>
    </row>
    <row r="17" spans="1:7" ht="12.5" x14ac:dyDescent="0.25">
      <c r="A17" s="2"/>
      <c r="B17" s="6" t="s">
        <v>45</v>
      </c>
      <c r="C17" s="42">
        <v>3126</v>
      </c>
      <c r="D17" s="43">
        <v>2940</v>
      </c>
      <c r="E17" s="46"/>
      <c r="F17" s="46"/>
      <c r="G17" s="46"/>
    </row>
    <row r="18" spans="1:7" ht="12.5" x14ac:dyDescent="0.25">
      <c r="A18" s="2"/>
      <c r="B18" s="6" t="s">
        <v>46</v>
      </c>
      <c r="C18" s="42">
        <v>732944</v>
      </c>
      <c r="D18" s="43">
        <v>1151205</v>
      </c>
      <c r="E18" s="46"/>
      <c r="F18" s="46"/>
      <c r="G18" s="46"/>
    </row>
    <row r="19" spans="1:7" ht="12.5" x14ac:dyDescent="0.25">
      <c r="A19" s="2"/>
      <c r="B19" s="6" t="s">
        <v>47</v>
      </c>
      <c r="C19" s="42">
        <v>3187907</v>
      </c>
      <c r="D19" s="43">
        <v>3249155</v>
      </c>
      <c r="E19" s="46"/>
      <c r="F19" s="46"/>
      <c r="G19" s="46"/>
    </row>
    <row r="20" spans="1:7" ht="12.5" x14ac:dyDescent="0.25">
      <c r="A20" s="2"/>
      <c r="B20" s="6" t="s">
        <v>48</v>
      </c>
      <c r="C20" s="42">
        <v>859942</v>
      </c>
      <c r="D20" s="43">
        <v>1557141</v>
      </c>
      <c r="E20" s="46"/>
      <c r="F20" s="46"/>
      <c r="G20" s="46"/>
    </row>
    <row r="21" spans="1:7" ht="13" x14ac:dyDescent="0.3">
      <c r="A21" s="2"/>
      <c r="B21" s="47" t="s">
        <v>49</v>
      </c>
      <c r="C21" s="48">
        <f>SUM(C17:C20)</f>
        <v>4783919</v>
      </c>
      <c r="D21" s="50">
        <f>SUM(D17:D20)</f>
        <v>5960441</v>
      </c>
      <c r="E21" s="46"/>
      <c r="F21" s="46"/>
      <c r="G21" s="46"/>
    </row>
    <row r="22" spans="1:7" ht="13" x14ac:dyDescent="0.3">
      <c r="A22" s="2"/>
      <c r="B22" s="51" t="s">
        <v>50</v>
      </c>
      <c r="C22" s="52">
        <f>C14+C21</f>
        <v>33404926</v>
      </c>
      <c r="D22" s="53">
        <f>D14+D21</f>
        <v>33286359</v>
      </c>
      <c r="E22" s="46"/>
      <c r="F22" s="46"/>
      <c r="G22" s="46"/>
    </row>
    <row r="23" spans="1:7" ht="8.25" customHeight="1" x14ac:dyDescent="0.25">
      <c r="A23" s="2"/>
      <c r="B23" s="6"/>
      <c r="C23" s="42"/>
      <c r="D23" s="43"/>
      <c r="E23" s="46"/>
      <c r="F23" s="46"/>
      <c r="G23" s="46"/>
    </row>
    <row r="24" spans="1:7" ht="13" x14ac:dyDescent="0.3">
      <c r="A24" s="2"/>
      <c r="B24" s="9" t="s">
        <v>51</v>
      </c>
      <c r="C24" s="44"/>
      <c r="D24" s="45"/>
      <c r="E24" s="46"/>
      <c r="F24" s="46"/>
      <c r="G24" s="46"/>
    </row>
    <row r="25" spans="1:7" ht="8.25" customHeight="1" x14ac:dyDescent="0.25">
      <c r="A25" s="2"/>
      <c r="B25" s="6"/>
      <c r="C25" s="42"/>
      <c r="D25" s="43"/>
      <c r="E25" s="46"/>
      <c r="F25" s="46"/>
      <c r="G25" s="46"/>
    </row>
    <row r="26" spans="1:7" ht="13" x14ac:dyDescent="0.3">
      <c r="A26" s="2"/>
      <c r="B26" s="6" t="s">
        <v>52</v>
      </c>
      <c r="C26" s="44"/>
      <c r="D26" s="45"/>
      <c r="E26" s="46"/>
      <c r="F26" s="46"/>
      <c r="G26" s="46"/>
    </row>
    <row r="27" spans="1:7" ht="12.5" x14ac:dyDescent="0.25">
      <c r="A27" s="2"/>
      <c r="B27" s="6" t="s">
        <v>53</v>
      </c>
      <c r="C27" s="42">
        <v>6016168</v>
      </c>
      <c r="D27" s="43">
        <v>3602730</v>
      </c>
      <c r="E27" s="46"/>
      <c r="F27" s="46"/>
      <c r="G27" s="46"/>
    </row>
    <row r="28" spans="1:7" ht="12.5" x14ac:dyDescent="0.25">
      <c r="A28" s="2"/>
      <c r="B28" s="6" t="s">
        <v>54</v>
      </c>
      <c r="C28" s="42">
        <v>3573886</v>
      </c>
      <c r="D28" s="43">
        <v>4705991</v>
      </c>
      <c r="E28" s="46"/>
      <c r="F28" s="46"/>
      <c r="G28" s="46"/>
    </row>
    <row r="29" spans="1:7" ht="14.5" x14ac:dyDescent="0.35">
      <c r="A29" s="2"/>
      <c r="B29" s="54" t="s">
        <v>55</v>
      </c>
      <c r="C29" s="55">
        <f>SUM(C27:C28)</f>
        <v>9590054</v>
      </c>
      <c r="D29" s="56">
        <f>SUM(D27:D28)</f>
        <v>8308721</v>
      </c>
      <c r="E29" s="46"/>
      <c r="F29" s="46"/>
      <c r="G29" s="46"/>
    </row>
    <row r="30" spans="1:7" ht="8.25" customHeight="1" x14ac:dyDescent="0.25">
      <c r="A30" s="2"/>
      <c r="B30" s="6"/>
      <c r="C30" s="42"/>
      <c r="D30" s="43"/>
      <c r="E30" s="46"/>
      <c r="F30" s="46"/>
      <c r="G30" s="46"/>
    </row>
    <row r="31" spans="1:7" ht="13" x14ac:dyDescent="0.3">
      <c r="A31" s="2"/>
      <c r="B31" s="6" t="s">
        <v>56</v>
      </c>
      <c r="C31" s="44"/>
      <c r="D31" s="45"/>
      <c r="E31" s="46"/>
      <c r="F31" s="46"/>
      <c r="G31" s="46"/>
    </row>
    <row r="32" spans="1:7" ht="12.5" x14ac:dyDescent="0.25">
      <c r="A32" s="2"/>
      <c r="B32" s="6" t="s">
        <v>57</v>
      </c>
      <c r="C32" s="42">
        <v>1030507</v>
      </c>
      <c r="D32" s="43">
        <v>3927327</v>
      </c>
      <c r="E32" s="46"/>
      <c r="F32" s="46"/>
      <c r="G32" s="46"/>
    </row>
    <row r="33" spans="1:7" ht="14.5" x14ac:dyDescent="0.35">
      <c r="A33" s="2"/>
      <c r="B33" s="54" t="s">
        <v>58</v>
      </c>
      <c r="C33" s="55">
        <f>SUM(C32)</f>
        <v>1030507</v>
      </c>
      <c r="D33" s="56">
        <f>SUM(D32)</f>
        <v>3927327</v>
      </c>
      <c r="E33" s="46"/>
      <c r="F33" s="46"/>
      <c r="G33" s="46"/>
    </row>
    <row r="34" spans="1:7" ht="14.5" x14ac:dyDescent="0.35">
      <c r="A34" s="2"/>
      <c r="B34" s="57" t="s">
        <v>59</v>
      </c>
      <c r="C34" s="58">
        <f>C29+C33</f>
        <v>10620561</v>
      </c>
      <c r="D34" s="59">
        <f>D29+D33</f>
        <v>12236048</v>
      </c>
      <c r="E34" s="46"/>
      <c r="F34" s="46"/>
      <c r="G34" s="46"/>
    </row>
    <row r="35" spans="1:7" ht="8.25" customHeight="1" x14ac:dyDescent="0.25">
      <c r="A35" s="2"/>
      <c r="B35" s="6"/>
      <c r="C35" s="42"/>
      <c r="D35" s="43"/>
      <c r="E35" s="46"/>
      <c r="F35" s="46"/>
      <c r="G35" s="46"/>
    </row>
    <row r="36" spans="1:7" ht="13" x14ac:dyDescent="0.3">
      <c r="A36" s="2"/>
      <c r="B36" s="9" t="s">
        <v>60</v>
      </c>
      <c r="C36" s="44"/>
      <c r="D36" s="45"/>
      <c r="E36" s="46"/>
      <c r="F36" s="46"/>
      <c r="G36" s="46"/>
    </row>
    <row r="37" spans="1:7" ht="12.5" x14ac:dyDescent="0.25">
      <c r="A37" s="2"/>
      <c r="B37" s="6" t="s">
        <v>61</v>
      </c>
      <c r="C37" s="42">
        <v>10000000</v>
      </c>
      <c r="D37" s="43">
        <v>10000000</v>
      </c>
      <c r="E37" s="46"/>
      <c r="F37" s="46"/>
      <c r="G37" s="46"/>
    </row>
    <row r="38" spans="1:7" ht="12.5" x14ac:dyDescent="0.25">
      <c r="A38" s="2"/>
      <c r="B38" s="6" t="s">
        <v>62</v>
      </c>
      <c r="C38" s="42">
        <v>2000000</v>
      </c>
      <c r="D38" s="43">
        <v>2000000</v>
      </c>
      <c r="E38" s="46"/>
      <c r="F38" s="46"/>
      <c r="G38" s="46"/>
    </row>
    <row r="39" spans="1:7" ht="12.5" x14ac:dyDescent="0.25">
      <c r="A39" s="2"/>
      <c r="B39" s="6" t="s">
        <v>63</v>
      </c>
      <c r="C39" s="60">
        <v>1992</v>
      </c>
      <c r="D39" s="61">
        <v>-4586</v>
      </c>
      <c r="E39" s="46"/>
      <c r="F39" s="46"/>
      <c r="G39" s="46"/>
    </row>
    <row r="40" spans="1:7" ht="12.5" x14ac:dyDescent="0.25">
      <c r="A40" s="2"/>
      <c r="B40" s="6" t="s">
        <v>64</v>
      </c>
      <c r="C40" s="42">
        <v>10782373</v>
      </c>
      <c r="D40" s="43">
        <v>9054897</v>
      </c>
      <c r="E40" s="46"/>
      <c r="F40" s="46"/>
      <c r="G40" s="46"/>
    </row>
    <row r="41" spans="1:7" ht="12.5" x14ac:dyDescent="0.25">
      <c r="A41" s="2"/>
      <c r="B41" s="6" t="s">
        <v>65</v>
      </c>
      <c r="C41" s="42">
        <f>SUM(C37:C40)</f>
        <v>22784365</v>
      </c>
      <c r="D41" s="43">
        <f>SUM(D37:D40)</f>
        <v>21050311</v>
      </c>
      <c r="E41" s="46"/>
      <c r="F41" s="46"/>
      <c r="G41" s="46"/>
    </row>
    <row r="42" spans="1:7" ht="14.5" x14ac:dyDescent="0.35">
      <c r="A42" s="2"/>
      <c r="B42" s="54" t="s">
        <v>66</v>
      </c>
      <c r="C42" s="55">
        <f>C34+C41</f>
        <v>33404926</v>
      </c>
      <c r="D42" s="56">
        <f>D34+D41</f>
        <v>33286359</v>
      </c>
      <c r="E42" s="46"/>
      <c r="F42" s="46"/>
      <c r="G42" s="46"/>
    </row>
    <row r="43" spans="1:7" ht="12.5" x14ac:dyDescent="0.25">
      <c r="A43" s="2"/>
      <c r="B43" s="31"/>
      <c r="C43" s="62"/>
      <c r="D43" s="62"/>
    </row>
    <row r="44" spans="1:7" ht="13.5" thickBot="1" x14ac:dyDescent="0.35">
      <c r="A44" s="2"/>
      <c r="B44" s="63" t="s">
        <v>67</v>
      </c>
      <c r="C44" s="64">
        <v>4073222</v>
      </c>
      <c r="D44" s="64">
        <v>3893441</v>
      </c>
    </row>
    <row r="45" spans="1:7" ht="13" thickTop="1" x14ac:dyDescent="0.25">
      <c r="A45" s="2"/>
      <c r="B45" s="31"/>
      <c r="C45" s="62"/>
      <c r="D45" s="62"/>
    </row>
    <row r="46" spans="1:7" ht="13.5" thickBot="1" x14ac:dyDescent="0.35">
      <c r="A46" s="2"/>
      <c r="B46" s="63" t="s">
        <v>68</v>
      </c>
      <c r="C46" s="64">
        <v>1061643</v>
      </c>
      <c r="D46" s="64">
        <v>1247977</v>
      </c>
    </row>
    <row r="47" spans="1:7" ht="13" thickTop="1" x14ac:dyDescent="0.25">
      <c r="A47" s="2"/>
      <c r="B47" s="31"/>
      <c r="C47" s="65"/>
      <c r="D47" s="65"/>
    </row>
    <row r="48" spans="1:7" ht="12.5" x14ac:dyDescent="0.25">
      <c r="A48" s="2"/>
      <c r="B48" s="31"/>
      <c r="C48" s="62"/>
      <c r="D48" s="62"/>
    </row>
    <row r="49" spans="1:4" ht="12.5" x14ac:dyDescent="0.25">
      <c r="A49" s="2"/>
      <c r="B49" s="31"/>
      <c r="C49" s="62"/>
      <c r="D49" s="62"/>
    </row>
    <row r="50" spans="1:4" ht="12.5" x14ac:dyDescent="0.25">
      <c r="A50" s="2"/>
      <c r="B50" s="31"/>
      <c r="C50" s="62"/>
      <c r="D50" s="62"/>
    </row>
    <row r="51" spans="1:4" ht="12.5" x14ac:dyDescent="0.25">
      <c r="A51" s="2"/>
      <c r="B51" s="31"/>
      <c r="C51" s="62"/>
      <c r="D51" s="62"/>
    </row>
    <row r="52" spans="1:4" ht="10" x14ac:dyDescent="0.2"/>
    <row r="53" spans="1:4" ht="10" x14ac:dyDescent="0.2"/>
    <row r="54" spans="1:4" ht="10" x14ac:dyDescent="0.2"/>
    <row r="55" spans="1:4" ht="12.5" x14ac:dyDescent="0.25">
      <c r="A55" s="2"/>
      <c r="B55" s="35"/>
      <c r="C55" s="72"/>
      <c r="D55" s="72"/>
    </row>
    <row r="56" spans="1:4" ht="11.5" x14ac:dyDescent="0.25">
      <c r="A56" s="36"/>
      <c r="B56" s="37" t="s">
        <v>32</v>
      </c>
      <c r="C56" s="66" t="s">
        <v>33</v>
      </c>
      <c r="D56" s="66"/>
    </row>
    <row r="57" spans="1:4" ht="11.5" x14ac:dyDescent="0.25">
      <c r="A57" s="36"/>
      <c r="B57" s="38" t="s">
        <v>34</v>
      </c>
      <c r="C57" s="67" t="s">
        <v>35</v>
      </c>
      <c r="D57" s="67"/>
    </row>
    <row r="58" spans="1:4" ht="10" x14ac:dyDescent="0.2"/>
  </sheetData>
  <sheetProtection algorithmName="SHA-512" hashValue="OS8lQ8jQBPx1KSHxlp7n+Y05RIciSeFf4y6hfAkrCek8FRx5Vwa8h1T7zs8KuW9roqU0UoODlw6Lvg88wB3weQ==" saltValue="Z/MT2dOJFsXnxb4WGGp6vg==" spinCount="100000" sheet="1" objects="1" scenarios="1" selectLockedCells="1" selectUnlockedCells="1"/>
  <mergeCells count="8">
    <mergeCell ref="C56:D56"/>
    <mergeCell ref="C57:D57"/>
    <mergeCell ref="A1:D1"/>
    <mergeCell ref="A2:D2"/>
    <mergeCell ref="A3:D3"/>
    <mergeCell ref="A4:D4"/>
    <mergeCell ref="B5:D5"/>
    <mergeCell ref="C55:D55"/>
  </mergeCells>
  <printOptions horizontalCentered="1"/>
  <pageMargins left="0.19685039370078741" right="0.19685039370078741" top="0.39370078740157483" bottom="0.39370078740157483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er</vt:lpstr>
      <vt:lpstr>bg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2022-01-19T20:46:25Z</dcterms:created>
  <dcterms:modified xsi:type="dcterms:W3CDTF">2022-01-19T21:22:54Z</dcterms:modified>
</cp:coreProperties>
</file>