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ROPBOX\Docs\CCSV\CONTABILIDAD\ESTADOS FINANCIEROS MENSUALES\BAL SIT\"/>
    </mc:Choice>
  </mc:AlternateContent>
  <xr:revisionPtr revIDLastSave="0" documentId="8_{AA185F7B-A795-46E2-AE4C-9C5A83CC9904}" xr6:coauthVersionLast="47" xr6:coauthVersionMax="47" xr10:uidLastSave="{00000000-0000-0000-0000-000000000000}"/>
  <bookViews>
    <workbookView xWindow="-120" yWindow="-120" windowWidth="29040" windowHeight="15720" xr2:uid="{38F1E329-6225-411D-A8DB-87E420E8E4BB}"/>
  </bookViews>
  <sheets>
    <sheet name="BALANCE JUN 2021-2020" sheetId="1" r:id="rId1"/>
  </sheets>
  <externalReferences>
    <externalReference r:id="rId2"/>
  </externalReferences>
  <definedNames>
    <definedName name="A_impresión_IM" localSheetId="0">#REF!</definedName>
    <definedName name="A_impresión_IM">#REF!</definedName>
    <definedName name="_xlnm.Print_Area" localSheetId="0">'BALANCE JUN 2021-2020'!$B$1:$J$84</definedName>
    <definedName name="IMPRIMIR" localSheetId="0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H73" i="1"/>
  <c r="J73" i="1" s="1"/>
  <c r="J72" i="1"/>
  <c r="H72" i="1"/>
  <c r="H71" i="1"/>
  <c r="J71" i="1" s="1"/>
  <c r="H70" i="1"/>
  <c r="J70" i="1" s="1"/>
  <c r="F69" i="1"/>
  <c r="D69" i="1"/>
  <c r="D74" i="1" s="1"/>
  <c r="H68" i="1"/>
  <c r="J68" i="1" s="1"/>
  <c r="H67" i="1"/>
  <c r="J66" i="1"/>
  <c r="H66" i="1"/>
  <c r="H65" i="1"/>
  <c r="J65" i="1" s="1"/>
  <c r="H64" i="1"/>
  <c r="J64" i="1" s="1"/>
  <c r="H63" i="1"/>
  <c r="H62" i="1"/>
  <c r="J62" i="1" s="1"/>
  <c r="F61" i="1"/>
  <c r="F74" i="1" s="1"/>
  <c r="D61" i="1"/>
  <c r="D56" i="1"/>
  <c r="D76" i="1" s="1"/>
  <c r="H54" i="1"/>
  <c r="J53" i="1"/>
  <c r="H53" i="1"/>
  <c r="H52" i="1"/>
  <c r="H51" i="1"/>
  <c r="H50" i="1"/>
  <c r="J49" i="1"/>
  <c r="H49" i="1"/>
  <c r="J48" i="1"/>
  <c r="H48" i="1"/>
  <c r="F47" i="1"/>
  <c r="H47" i="1" s="1"/>
  <c r="J47" i="1" s="1"/>
  <c r="D47" i="1"/>
  <c r="H42" i="1"/>
  <c r="J42" i="1" s="1"/>
  <c r="F42" i="1"/>
  <c r="D42" i="1"/>
  <c r="D80" i="1" s="1"/>
  <c r="H80" i="1" s="1"/>
  <c r="J80" i="1" s="1"/>
  <c r="J40" i="1"/>
  <c r="H40" i="1"/>
  <c r="J39" i="1"/>
  <c r="H39" i="1"/>
  <c r="H33" i="1"/>
  <c r="J33" i="1" s="1"/>
  <c r="H32" i="1"/>
  <c r="J32" i="1" s="1"/>
  <c r="J31" i="1"/>
  <c r="H31" i="1"/>
  <c r="J29" i="1"/>
  <c r="H29" i="1"/>
  <c r="H23" i="1"/>
  <c r="J23" i="1" s="1"/>
  <c r="J14" i="1"/>
  <c r="H14" i="1"/>
  <c r="F13" i="1"/>
  <c r="F9" i="1" s="1"/>
  <c r="F35" i="1" s="1"/>
  <c r="D13" i="1"/>
  <c r="H13" i="1" s="1"/>
  <c r="J13" i="1" s="1"/>
  <c r="H12" i="1"/>
  <c r="H11" i="1"/>
  <c r="J10" i="1"/>
  <c r="H10" i="1"/>
  <c r="H74" i="1" l="1"/>
  <c r="J74" i="1" s="1"/>
  <c r="H76" i="1"/>
  <c r="J76" i="1" s="1"/>
  <c r="D9" i="1"/>
  <c r="H69" i="1"/>
  <c r="J69" i="1" s="1"/>
  <c r="H61" i="1"/>
  <c r="J61" i="1" s="1"/>
  <c r="F56" i="1"/>
  <c r="F76" i="1" s="1"/>
  <c r="F87" i="1" s="1"/>
  <c r="H9" i="1" l="1"/>
  <c r="D35" i="1"/>
  <c r="D87" i="1" s="1"/>
  <c r="H56" i="1"/>
  <c r="J56" i="1" s="1"/>
  <c r="H35" i="1" l="1"/>
  <c r="J35" i="1" s="1"/>
  <c r="J9" i="1"/>
</calcChain>
</file>

<file path=xl/sharedStrings.xml><?xml version="1.0" encoding="utf-8"?>
<sst xmlns="http://schemas.openxmlformats.org/spreadsheetml/2006/main" count="70" uniqueCount="50">
  <si>
    <t>CAJA DE CREDITO DE SAN VICENTE, S.C. DE R.L. DE C.V.</t>
  </si>
  <si>
    <t>BALANCE DE SITUACIÓN</t>
  </si>
  <si>
    <t>COMPARATIVO AL 30 DE JUNIO DE 2021 Y 2020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</si>
  <si>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</si>
  <si>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</si>
  <si>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</si>
  <si>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</si>
  <si>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</si>
  <si>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</si>
  <si>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>ACTIVOS  DE INTERMEDIACIÓN</t>
  </si>
  <si>
    <t>FONDOS DISPONIBLES</t>
  </si>
  <si>
    <t>OPERACIONES REPORTO ENTIDADES ESTADO</t>
  </si>
  <si>
    <t>INVERSIONES FINANCIERAS</t>
  </si>
  <si>
    <t>PRÉSTAMOS</t>
  </si>
  <si>
    <t>CAPITAL</t>
  </si>
  <si>
    <t>INTERESES</t>
  </si>
  <si>
    <t>PROVISIÓN PARA INCOBRABILIDAD DE PREST.</t>
  </si>
  <si>
    <t>OTROS ACTIVOS  (NETO)</t>
  </si>
  <si>
    <t>DERECHOS Y PARTICIPACIONES</t>
  </si>
  <si>
    <t>ACTIVO FIJO (NETO)</t>
  </si>
  <si>
    <t>TOTAL ACTIVO</t>
  </si>
  <si>
    <t>INFORMACION FINANCIERA</t>
  </si>
  <si>
    <t>EXISTENCIAS EN LA BOVEDA</t>
  </si>
  <si>
    <t>TOTAL CUENTAS  DE ORDEN</t>
  </si>
  <si>
    <t>PASIVO</t>
  </si>
  <si>
    <t>PASIVOS DE INTERMEDIACIÓN</t>
  </si>
  <si>
    <t>DEPÓSITOS</t>
  </si>
  <si>
    <t>OBLIGACIONES A LA VISTA</t>
  </si>
  <si>
    <t>TÍTULOS DE EMISIÓN PROPIA</t>
  </si>
  <si>
    <t>CÁMARA DE COMPENSACIÓN</t>
  </si>
  <si>
    <t>OTROS PASIVOS</t>
  </si>
  <si>
    <t>DEUDA SUBORDINADA</t>
  </si>
  <si>
    <t>TOTAL PASIVO</t>
  </si>
  <si>
    <t>PATRIMONIO</t>
  </si>
  <si>
    <t>CAPITAL SOCIAL PAGADO</t>
  </si>
  <si>
    <t>CAPITAL SUSCRITO</t>
  </si>
  <si>
    <t>CAPITAL SUSCRITO NO PAGADO</t>
  </si>
  <si>
    <t>RESERVAS DE CAPITAL</t>
  </si>
  <si>
    <t>UTILIDADES NO DISTRIBUIBLES</t>
  </si>
  <si>
    <t>REVALUACIONES</t>
  </si>
  <si>
    <t>DONACIONES</t>
  </si>
  <si>
    <t>PROVISIONES</t>
  </si>
  <si>
    <t>RESULTADOS POR APLICAR</t>
  </si>
  <si>
    <t>UTILIDAD DISTRIBUIBLE DE EJERCICIOS ANT</t>
  </si>
  <si>
    <t>RECUPERACION DE ACTIVOS CASTIGADOS</t>
  </si>
  <si>
    <t xml:space="preserve">PROVISIONES </t>
  </si>
  <si>
    <t>RESULTADOS DEL PRESENTE EJERCICIO</t>
  </si>
  <si>
    <t>TOTAL PATRIMONIO</t>
  </si>
  <si>
    <t>TOTAL PASIVO Y PATRIMONIO</t>
  </si>
  <si>
    <t>CUENTAS DE ORDEN POR 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</si>
</sst>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"/>
    <numFmt numFmtId="165" formatCode="_-* #,##0.00\ _P_t_s_-;\-* #,##0.00\ _P_t_s_-;_-* &quot;-&quot;??\ _P_t_s_-;_-@_-"/>
    <numFmt numFmtId="166" formatCode="#,##0.0_);\(#,##0.0\)"/>
    <numFmt numFmtId="167" formatCode="_-* #,##0.00\ &quot;Pts&quot;_-;\-* #,##0.00\ &quot;Pts&quot;_-;_-* &quot;-&quot;??\ &quot;Pts&quot;_-;_-@_-"/>
    <numFmt numFmtId="168" formatCode="#,##0;[Red]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6"/>
      <name val="Tahoma"/>
      <family val="2"/>
    </font>
    <font>
      <b/>
      <sz val="16"/>
      <color rgb="FFFF0000"/>
      <name val="Tahoma"/>
      <family val="2"/>
    </font>
    <font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b/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sz val="12"/>
      <name val="Tahoma"/>
      <family val="2"/>
    </font>
    <font>
      <b/>
      <u val="double"/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0" fontId="1" fillId="0" borderId="0" xfId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65" fontId="4" fillId="0" borderId="9" xfId="2" applyFont="1" applyFill="1" applyBorder="1" applyAlignment="1" applyProtection="1">
      <alignment horizontal="center"/>
    </xf>
    <xf numFmtId="165" fontId="4" fillId="0" borderId="10" xfId="2" applyFont="1" applyFill="1" applyBorder="1" applyAlignment="1" applyProtection="1">
      <alignment horizontal="center"/>
    </xf>
    <xf numFmtId="165" fontId="4" fillId="0" borderId="11" xfId="2" applyFont="1" applyFill="1" applyBorder="1" applyAlignment="1" applyProtection="1">
      <alignment horizontal="center"/>
    </xf>
    <xf numFmtId="0" fontId="5" fillId="0" borderId="4" xfId="1" applyFont="1" applyBorder="1"/>
    <xf numFmtId="0" fontId="5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5" xfId="1" applyFont="1" applyBorder="1"/>
    <xf numFmtId="0" fontId="6" fillId="0" borderId="4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3" fillId="0" borderId="12" xfId="1" quotePrefix="1" applyFont="1" applyBorder="1" applyAlignment="1">
      <alignment horizontal="center"/>
    </xf>
    <xf numFmtId="0" fontId="7" fillId="0" borderId="0" xfId="1" quotePrefix="1" applyFont="1" applyAlignment="1">
      <alignment horizontal="center"/>
    </xf>
    <xf numFmtId="0" fontId="3" fillId="0" borderId="12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3" fillId="0" borderId="13" xfId="1" applyFont="1" applyBorder="1" applyAlignment="1">
      <alignment horizontal="right"/>
    </xf>
    <xf numFmtId="0" fontId="6" fillId="0" borderId="0" xfId="1" quotePrefix="1" applyFont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4" xfId="1" applyFont="1" applyBorder="1"/>
    <xf numFmtId="0" fontId="6" fillId="0" borderId="0" xfId="1" applyFont="1"/>
    <xf numFmtId="166" fontId="3" fillId="0" borderId="12" xfId="1" applyNumberFormat="1" applyFont="1" applyBorder="1"/>
    <xf numFmtId="166" fontId="7" fillId="0" borderId="0" xfId="1" applyNumberFormat="1" applyFont="1"/>
    <xf numFmtId="166" fontId="3" fillId="0" borderId="13" xfId="1" applyNumberFormat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166" fontId="5" fillId="0" borderId="0" xfId="1" applyNumberFormat="1" applyFont="1"/>
    <xf numFmtId="166" fontId="5" fillId="0" borderId="5" xfId="1" applyNumberFormat="1" applyFont="1" applyBorder="1"/>
    <xf numFmtId="166" fontId="5" fillId="0" borderId="12" xfId="1" applyNumberFormat="1" applyFont="1" applyBorder="1"/>
    <xf numFmtId="166" fontId="6" fillId="0" borderId="0" xfId="1" applyNumberFormat="1" applyFont="1"/>
    <xf numFmtId="166" fontId="5" fillId="0" borderId="13" xfId="1" applyNumberFormat="1" applyFont="1" applyBorder="1"/>
    <xf numFmtId="0" fontId="8" fillId="0" borderId="4" xfId="1" applyFont="1" applyBorder="1" applyAlignment="1">
      <alignment horizontal="left"/>
    </xf>
    <xf numFmtId="166" fontId="3" fillId="0" borderId="0" xfId="1" applyNumberFormat="1" applyFont="1"/>
    <xf numFmtId="166" fontId="3" fillId="0" borderId="5" xfId="1" applyNumberFormat="1" applyFont="1" applyBorder="1"/>
    <xf numFmtId="0" fontId="5" fillId="0" borderId="5" xfId="1" applyFont="1" applyBorder="1"/>
    <xf numFmtId="0" fontId="3" fillId="0" borderId="4" xfId="1" applyFont="1" applyBorder="1" applyAlignment="1">
      <alignment horizontal="left"/>
    </xf>
    <xf numFmtId="166" fontId="3" fillId="0" borderId="14" xfId="1" applyNumberFormat="1" applyFont="1" applyBorder="1"/>
    <xf numFmtId="166" fontId="3" fillId="0" borderId="15" xfId="1" applyNumberFormat="1" applyFont="1" applyBorder="1"/>
    <xf numFmtId="166" fontId="9" fillId="0" borderId="0" xfId="1" applyNumberFormat="1" applyFont="1" applyAlignment="1">
      <alignment horizontal="right"/>
    </xf>
    <xf numFmtId="166" fontId="9" fillId="0" borderId="5" xfId="1" applyNumberFormat="1" applyFont="1" applyBorder="1" applyAlignment="1">
      <alignment horizontal="right"/>
    </xf>
    <xf numFmtId="166" fontId="5" fillId="0" borderId="5" xfId="1" applyNumberFormat="1" applyFont="1" applyBorder="1" applyAlignment="1">
      <alignment horizontal="lef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5" fillId="0" borderId="5" xfId="1" applyNumberFormat="1" applyFont="1" applyBorder="1" applyAlignment="1">
      <alignment horizontal="right"/>
    </xf>
    <xf numFmtId="0" fontId="5" fillId="0" borderId="5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10" fillId="0" borderId="0" xfId="1" applyFont="1"/>
    <xf numFmtId="0" fontId="11" fillId="0" borderId="0" xfId="1" applyFont="1"/>
    <xf numFmtId="166" fontId="5" fillId="0" borderId="0" xfId="1" applyNumberFormat="1" applyFont="1" applyAlignment="1">
      <alignment horizontal="left"/>
    </xf>
    <xf numFmtId="0" fontId="12" fillId="0" borderId="4" xfId="1" applyFont="1" applyBorder="1" applyAlignment="1">
      <alignment horizontal="left"/>
    </xf>
    <xf numFmtId="168" fontId="7" fillId="0" borderId="0" xfId="3" applyNumberFormat="1" applyFont="1" applyBorder="1" applyAlignment="1" applyProtection="1"/>
    <xf numFmtId="166" fontId="13" fillId="0" borderId="0" xfId="1" applyNumberFormat="1" applyFont="1" applyAlignment="1">
      <alignment horizontal="right"/>
    </xf>
    <xf numFmtId="166" fontId="13" fillId="0" borderId="5" xfId="1" applyNumberFormat="1" applyFont="1" applyBorder="1" applyAlignment="1">
      <alignment horizontal="right"/>
    </xf>
    <xf numFmtId="166" fontId="3" fillId="0" borderId="7" xfId="1" applyNumberFormat="1" applyFont="1" applyBorder="1"/>
    <xf numFmtId="166" fontId="3" fillId="0" borderId="8" xfId="1" applyNumberFormat="1" applyFont="1" applyBorder="1"/>
    <xf numFmtId="166" fontId="5" fillId="0" borderId="0" xfId="1" applyNumberFormat="1" applyFont="1" applyAlignment="1">
      <alignment horizontal="right"/>
    </xf>
    <xf numFmtId="166" fontId="5" fillId="0" borderId="7" xfId="1" applyNumberFormat="1" applyFont="1" applyBorder="1"/>
    <xf numFmtId="166" fontId="5" fillId="0" borderId="8" xfId="1" applyNumberFormat="1" applyFont="1" applyBorder="1"/>
    <xf numFmtId="14" fontId="5" fillId="0" borderId="16" xfId="1" quotePrefix="1" applyNumberFormat="1" applyFont="1" applyBorder="1" applyAlignment="1">
      <alignment horizontal="left"/>
    </xf>
    <xf numFmtId="14" fontId="5" fillId="0" borderId="17" xfId="1" quotePrefix="1" applyNumberFormat="1" applyFont="1" applyBorder="1" applyAlignment="1">
      <alignment horizontal="left"/>
    </xf>
    <xf numFmtId="166" fontId="9" fillId="0" borderId="17" xfId="1" applyNumberFormat="1" applyFont="1" applyBorder="1" applyAlignment="1">
      <alignment horizontal="right"/>
    </xf>
    <xf numFmtId="166" fontId="9" fillId="0" borderId="18" xfId="1" applyNumberFormat="1" applyFont="1" applyBorder="1" applyAlignment="1">
      <alignment horizontal="right"/>
    </xf>
    <xf numFmtId="0" fontId="5" fillId="0" borderId="19" xfId="1" applyFont="1" applyBorder="1"/>
    <xf numFmtId="0" fontId="5" fillId="0" borderId="7" xfId="1" applyFont="1" applyBorder="1"/>
    <xf numFmtId="39" fontId="5" fillId="0" borderId="7" xfId="1" applyNumberFormat="1" applyFont="1" applyBorder="1"/>
    <xf numFmtId="0" fontId="5" fillId="0" borderId="20" xfId="1" applyFont="1" applyBorder="1"/>
  </cellXfs>
  <cellStyles count="4">
    <cellStyle name="Millares 3" xfId="2" xr:uid="{230F3131-783F-439A-9113-B986D2C38046}"/>
    <cellStyle name="Moneda 2" xfId="3" xr:uid="{D04159A8-3CD3-49ED-BE30-30F0EABDFA6A}"/>
    <cellStyle name="Normal" xfId="0" builtinId="0"/>
    <cellStyle name="Normal 4" xfId="1" xr:uid="{A22748D9-E38A-4289-BBE7-3C51DCBBAC7A}"/>
  </cellStyles>
  <dxfs count="0"/>
  <tableStyles count="1" defaultTableStyle="TableStyleMedium2" defaultPivotStyle="PivotStyleLight16">
    <tableStyle name="Invisible" pivot="0" table="0" count="0" xr9:uid="{D01D6DE8-E7D2-45BB-AA8A-9E0AA6CE3C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\AppData\Local\Microsoft\Windows\INetCache\Content.Outlook\69T0U7U7\COMPARATIVOS%20BS%20Y%20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JUN 2020-2019"/>
      <sheetName val="ESTAD.RESULT. JUN 2020-2019"/>
      <sheetName val="BALANCE DIC 2020-2019 "/>
      <sheetName val="ESTAD.RESULT. DIC 2020-2019"/>
      <sheetName val="BALANCE JUN 2021-2020"/>
      <sheetName val="ESTAD.RESULT. JUN 2021-2020"/>
      <sheetName val="PRINC.INDIC.FINANC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8B37-909A-405D-A2E1-FD6EC0EE088E}">
  <sheetPr>
    <pageSetUpPr fitToPage="1"/>
  </sheetPr>
  <dimension ref="A1:K87"/>
  <sheetViews>
    <sheetView showGridLines="0" tabSelected="1" zoomScale="60" zoomScaleNormal="60" zoomScaleSheetLayoutView="70" workbookViewId="0">
      <selection activeCell="M12" sqref="M12"/>
    </sheetView>
  </sheetViews>
  <sheetFormatPr baseColWidth="10" defaultRowHeight="19.5" x14ac:dyDescent="0.25"/>
  <cols>
    <col min="1" max="1" width="38.28515625" style="1" customWidth="1"/>
    <col min="2" max="2" width="63" style="16" customWidth="1"/>
    <col min="3" max="3" width="1.140625" style="16" customWidth="1"/>
    <col min="4" max="4" width="24" style="16" customWidth="1"/>
    <col min="5" max="5" width="1" style="16" customWidth="1"/>
    <col min="6" max="6" width="21.5703125" style="16" bestFit="1" customWidth="1"/>
    <col min="7" max="7" width="1" style="16" customWidth="1"/>
    <col min="8" max="8" width="23.28515625" style="16" bestFit="1" customWidth="1"/>
    <col min="9" max="9" width="0.7109375" style="16" customWidth="1"/>
    <col min="10" max="10" width="26.7109375" style="16" bestFit="1" customWidth="1"/>
    <col min="11" max="11" width="2" style="5" bestFit="1" customWidth="1"/>
    <col min="12" max="12" width="14.7109375" style="5" customWidth="1"/>
    <col min="13" max="252" width="11.42578125" style="5"/>
    <col min="253" max="253" width="63" style="5" customWidth="1"/>
    <col min="254" max="254" width="1.140625" style="5" customWidth="1"/>
    <col min="255" max="255" width="18" style="5" bestFit="1" customWidth="1"/>
    <col min="256" max="256" width="1" style="5" customWidth="1"/>
    <col min="257" max="257" width="18.28515625" style="5" bestFit="1" customWidth="1"/>
    <col min="258" max="258" width="1" style="5" customWidth="1"/>
    <col min="259" max="259" width="23.5703125" style="5" bestFit="1" customWidth="1"/>
    <col min="260" max="260" width="0.7109375" style="5" customWidth="1"/>
    <col min="261" max="261" width="26.7109375" style="5" bestFit="1" customWidth="1"/>
    <col min="262" max="262" width="2" style="5" bestFit="1" customWidth="1"/>
    <col min="263" max="263" width="24.140625" style="5" customWidth="1"/>
    <col min="264" max="264" width="16.28515625" style="5" bestFit="1" customWidth="1"/>
    <col min="265" max="265" width="11.42578125" style="5"/>
    <col min="266" max="266" width="14.7109375" style="5" bestFit="1" customWidth="1"/>
    <col min="267" max="267" width="11.42578125" style="5"/>
    <col min="268" max="268" width="14.7109375" style="5" customWidth="1"/>
    <col min="269" max="508" width="11.42578125" style="5"/>
    <col min="509" max="509" width="63" style="5" customWidth="1"/>
    <col min="510" max="510" width="1.140625" style="5" customWidth="1"/>
    <col min="511" max="511" width="18" style="5" bestFit="1" customWidth="1"/>
    <col min="512" max="512" width="1" style="5" customWidth="1"/>
    <col min="513" max="513" width="18.28515625" style="5" bestFit="1" customWidth="1"/>
    <col min="514" max="514" width="1" style="5" customWidth="1"/>
    <col min="515" max="515" width="23.5703125" style="5" bestFit="1" customWidth="1"/>
    <col min="516" max="516" width="0.7109375" style="5" customWidth="1"/>
    <col min="517" max="517" width="26.7109375" style="5" bestFit="1" customWidth="1"/>
    <col min="518" max="518" width="2" style="5" bestFit="1" customWidth="1"/>
    <col min="519" max="519" width="24.140625" style="5" customWidth="1"/>
    <col min="520" max="520" width="16.28515625" style="5" bestFit="1" customWidth="1"/>
    <col min="521" max="521" width="11.42578125" style="5"/>
    <col min="522" max="522" width="14.7109375" style="5" bestFit="1" customWidth="1"/>
    <col min="523" max="523" width="11.42578125" style="5"/>
    <col min="524" max="524" width="14.7109375" style="5" customWidth="1"/>
    <col min="525" max="764" width="11.42578125" style="5"/>
    <col min="765" max="765" width="63" style="5" customWidth="1"/>
    <col min="766" max="766" width="1.140625" style="5" customWidth="1"/>
    <col min="767" max="767" width="18" style="5" bestFit="1" customWidth="1"/>
    <col min="768" max="768" width="1" style="5" customWidth="1"/>
    <col min="769" max="769" width="18.28515625" style="5" bestFit="1" customWidth="1"/>
    <col min="770" max="770" width="1" style="5" customWidth="1"/>
    <col min="771" max="771" width="23.5703125" style="5" bestFit="1" customWidth="1"/>
    <col min="772" max="772" width="0.7109375" style="5" customWidth="1"/>
    <col min="773" max="773" width="26.7109375" style="5" bestFit="1" customWidth="1"/>
    <col min="774" max="774" width="2" style="5" bestFit="1" customWidth="1"/>
    <col min="775" max="775" width="24.140625" style="5" customWidth="1"/>
    <col min="776" max="776" width="16.28515625" style="5" bestFit="1" customWidth="1"/>
    <col min="777" max="777" width="11.42578125" style="5"/>
    <col min="778" max="778" width="14.7109375" style="5" bestFit="1" customWidth="1"/>
    <col min="779" max="779" width="11.42578125" style="5"/>
    <col min="780" max="780" width="14.7109375" style="5" customWidth="1"/>
    <col min="781" max="1020" width="11.42578125" style="5"/>
    <col min="1021" max="1021" width="63" style="5" customWidth="1"/>
    <col min="1022" max="1022" width="1.140625" style="5" customWidth="1"/>
    <col min="1023" max="1023" width="18" style="5" bestFit="1" customWidth="1"/>
    <col min="1024" max="1024" width="1" style="5" customWidth="1"/>
    <col min="1025" max="1025" width="18.28515625" style="5" bestFit="1" customWidth="1"/>
    <col min="1026" max="1026" width="1" style="5" customWidth="1"/>
    <col min="1027" max="1027" width="23.5703125" style="5" bestFit="1" customWidth="1"/>
    <col min="1028" max="1028" width="0.7109375" style="5" customWidth="1"/>
    <col min="1029" max="1029" width="26.7109375" style="5" bestFit="1" customWidth="1"/>
    <col min="1030" max="1030" width="2" style="5" bestFit="1" customWidth="1"/>
    <col min="1031" max="1031" width="24.140625" style="5" customWidth="1"/>
    <col min="1032" max="1032" width="16.28515625" style="5" bestFit="1" customWidth="1"/>
    <col min="1033" max="1033" width="11.42578125" style="5"/>
    <col min="1034" max="1034" width="14.7109375" style="5" bestFit="1" customWidth="1"/>
    <col min="1035" max="1035" width="11.42578125" style="5"/>
    <col min="1036" max="1036" width="14.7109375" style="5" customWidth="1"/>
    <col min="1037" max="1276" width="11.42578125" style="5"/>
    <col min="1277" max="1277" width="63" style="5" customWidth="1"/>
    <col min="1278" max="1278" width="1.140625" style="5" customWidth="1"/>
    <col min="1279" max="1279" width="18" style="5" bestFit="1" customWidth="1"/>
    <col min="1280" max="1280" width="1" style="5" customWidth="1"/>
    <col min="1281" max="1281" width="18.28515625" style="5" bestFit="1" customWidth="1"/>
    <col min="1282" max="1282" width="1" style="5" customWidth="1"/>
    <col min="1283" max="1283" width="23.5703125" style="5" bestFit="1" customWidth="1"/>
    <col min="1284" max="1284" width="0.7109375" style="5" customWidth="1"/>
    <col min="1285" max="1285" width="26.7109375" style="5" bestFit="1" customWidth="1"/>
    <col min="1286" max="1286" width="2" style="5" bestFit="1" customWidth="1"/>
    <col min="1287" max="1287" width="24.140625" style="5" customWidth="1"/>
    <col min="1288" max="1288" width="16.28515625" style="5" bestFit="1" customWidth="1"/>
    <col min="1289" max="1289" width="11.42578125" style="5"/>
    <col min="1290" max="1290" width="14.7109375" style="5" bestFit="1" customWidth="1"/>
    <col min="1291" max="1291" width="11.42578125" style="5"/>
    <col min="1292" max="1292" width="14.7109375" style="5" customWidth="1"/>
    <col min="1293" max="1532" width="11.42578125" style="5"/>
    <col min="1533" max="1533" width="63" style="5" customWidth="1"/>
    <col min="1534" max="1534" width="1.140625" style="5" customWidth="1"/>
    <col min="1535" max="1535" width="18" style="5" bestFit="1" customWidth="1"/>
    <col min="1536" max="1536" width="1" style="5" customWidth="1"/>
    <col min="1537" max="1537" width="18.28515625" style="5" bestFit="1" customWidth="1"/>
    <col min="1538" max="1538" width="1" style="5" customWidth="1"/>
    <col min="1539" max="1539" width="23.5703125" style="5" bestFit="1" customWidth="1"/>
    <col min="1540" max="1540" width="0.7109375" style="5" customWidth="1"/>
    <col min="1541" max="1541" width="26.7109375" style="5" bestFit="1" customWidth="1"/>
    <col min="1542" max="1542" width="2" style="5" bestFit="1" customWidth="1"/>
    <col min="1543" max="1543" width="24.140625" style="5" customWidth="1"/>
    <col min="1544" max="1544" width="16.28515625" style="5" bestFit="1" customWidth="1"/>
    <col min="1545" max="1545" width="11.42578125" style="5"/>
    <col min="1546" max="1546" width="14.7109375" style="5" bestFit="1" customWidth="1"/>
    <col min="1547" max="1547" width="11.42578125" style="5"/>
    <col min="1548" max="1548" width="14.7109375" style="5" customWidth="1"/>
    <col min="1549" max="1788" width="11.42578125" style="5"/>
    <col min="1789" max="1789" width="63" style="5" customWidth="1"/>
    <col min="1790" max="1790" width="1.140625" style="5" customWidth="1"/>
    <col min="1791" max="1791" width="18" style="5" bestFit="1" customWidth="1"/>
    <col min="1792" max="1792" width="1" style="5" customWidth="1"/>
    <col min="1793" max="1793" width="18.28515625" style="5" bestFit="1" customWidth="1"/>
    <col min="1794" max="1794" width="1" style="5" customWidth="1"/>
    <col min="1795" max="1795" width="23.5703125" style="5" bestFit="1" customWidth="1"/>
    <col min="1796" max="1796" width="0.7109375" style="5" customWidth="1"/>
    <col min="1797" max="1797" width="26.7109375" style="5" bestFit="1" customWidth="1"/>
    <col min="1798" max="1798" width="2" style="5" bestFit="1" customWidth="1"/>
    <col min="1799" max="1799" width="24.140625" style="5" customWidth="1"/>
    <col min="1800" max="1800" width="16.28515625" style="5" bestFit="1" customWidth="1"/>
    <col min="1801" max="1801" width="11.42578125" style="5"/>
    <col min="1802" max="1802" width="14.7109375" style="5" bestFit="1" customWidth="1"/>
    <col min="1803" max="1803" width="11.42578125" style="5"/>
    <col min="1804" max="1804" width="14.7109375" style="5" customWidth="1"/>
    <col min="1805" max="2044" width="11.42578125" style="5"/>
    <col min="2045" max="2045" width="63" style="5" customWidth="1"/>
    <col min="2046" max="2046" width="1.140625" style="5" customWidth="1"/>
    <col min="2047" max="2047" width="18" style="5" bestFit="1" customWidth="1"/>
    <col min="2048" max="2048" width="1" style="5" customWidth="1"/>
    <col min="2049" max="2049" width="18.28515625" style="5" bestFit="1" customWidth="1"/>
    <col min="2050" max="2050" width="1" style="5" customWidth="1"/>
    <col min="2051" max="2051" width="23.5703125" style="5" bestFit="1" customWidth="1"/>
    <col min="2052" max="2052" width="0.7109375" style="5" customWidth="1"/>
    <col min="2053" max="2053" width="26.7109375" style="5" bestFit="1" customWidth="1"/>
    <col min="2054" max="2054" width="2" style="5" bestFit="1" customWidth="1"/>
    <col min="2055" max="2055" width="24.140625" style="5" customWidth="1"/>
    <col min="2056" max="2056" width="16.28515625" style="5" bestFit="1" customWidth="1"/>
    <col min="2057" max="2057" width="11.42578125" style="5"/>
    <col min="2058" max="2058" width="14.7109375" style="5" bestFit="1" customWidth="1"/>
    <col min="2059" max="2059" width="11.42578125" style="5"/>
    <col min="2060" max="2060" width="14.7109375" style="5" customWidth="1"/>
    <col min="2061" max="2300" width="11.42578125" style="5"/>
    <col min="2301" max="2301" width="63" style="5" customWidth="1"/>
    <col min="2302" max="2302" width="1.140625" style="5" customWidth="1"/>
    <col min="2303" max="2303" width="18" style="5" bestFit="1" customWidth="1"/>
    <col min="2304" max="2304" width="1" style="5" customWidth="1"/>
    <col min="2305" max="2305" width="18.28515625" style="5" bestFit="1" customWidth="1"/>
    <col min="2306" max="2306" width="1" style="5" customWidth="1"/>
    <col min="2307" max="2307" width="23.5703125" style="5" bestFit="1" customWidth="1"/>
    <col min="2308" max="2308" width="0.7109375" style="5" customWidth="1"/>
    <col min="2309" max="2309" width="26.7109375" style="5" bestFit="1" customWidth="1"/>
    <col min="2310" max="2310" width="2" style="5" bestFit="1" customWidth="1"/>
    <col min="2311" max="2311" width="24.140625" style="5" customWidth="1"/>
    <col min="2312" max="2312" width="16.28515625" style="5" bestFit="1" customWidth="1"/>
    <col min="2313" max="2313" width="11.42578125" style="5"/>
    <col min="2314" max="2314" width="14.7109375" style="5" bestFit="1" customWidth="1"/>
    <col min="2315" max="2315" width="11.42578125" style="5"/>
    <col min="2316" max="2316" width="14.7109375" style="5" customWidth="1"/>
    <col min="2317" max="2556" width="11.42578125" style="5"/>
    <col min="2557" max="2557" width="63" style="5" customWidth="1"/>
    <col min="2558" max="2558" width="1.140625" style="5" customWidth="1"/>
    <col min="2559" max="2559" width="18" style="5" bestFit="1" customWidth="1"/>
    <col min="2560" max="2560" width="1" style="5" customWidth="1"/>
    <col min="2561" max="2561" width="18.28515625" style="5" bestFit="1" customWidth="1"/>
    <col min="2562" max="2562" width="1" style="5" customWidth="1"/>
    <col min="2563" max="2563" width="23.5703125" style="5" bestFit="1" customWidth="1"/>
    <col min="2564" max="2564" width="0.7109375" style="5" customWidth="1"/>
    <col min="2565" max="2565" width="26.7109375" style="5" bestFit="1" customWidth="1"/>
    <col min="2566" max="2566" width="2" style="5" bestFit="1" customWidth="1"/>
    <col min="2567" max="2567" width="24.140625" style="5" customWidth="1"/>
    <col min="2568" max="2568" width="16.28515625" style="5" bestFit="1" customWidth="1"/>
    <col min="2569" max="2569" width="11.42578125" style="5"/>
    <col min="2570" max="2570" width="14.7109375" style="5" bestFit="1" customWidth="1"/>
    <col min="2571" max="2571" width="11.42578125" style="5"/>
    <col min="2572" max="2572" width="14.7109375" style="5" customWidth="1"/>
    <col min="2573" max="2812" width="11.42578125" style="5"/>
    <col min="2813" max="2813" width="63" style="5" customWidth="1"/>
    <col min="2814" max="2814" width="1.140625" style="5" customWidth="1"/>
    <col min="2815" max="2815" width="18" style="5" bestFit="1" customWidth="1"/>
    <col min="2816" max="2816" width="1" style="5" customWidth="1"/>
    <col min="2817" max="2817" width="18.28515625" style="5" bestFit="1" customWidth="1"/>
    <col min="2818" max="2818" width="1" style="5" customWidth="1"/>
    <col min="2819" max="2819" width="23.5703125" style="5" bestFit="1" customWidth="1"/>
    <col min="2820" max="2820" width="0.7109375" style="5" customWidth="1"/>
    <col min="2821" max="2821" width="26.7109375" style="5" bestFit="1" customWidth="1"/>
    <col min="2822" max="2822" width="2" style="5" bestFit="1" customWidth="1"/>
    <col min="2823" max="2823" width="24.140625" style="5" customWidth="1"/>
    <col min="2824" max="2824" width="16.28515625" style="5" bestFit="1" customWidth="1"/>
    <col min="2825" max="2825" width="11.42578125" style="5"/>
    <col min="2826" max="2826" width="14.7109375" style="5" bestFit="1" customWidth="1"/>
    <col min="2827" max="2827" width="11.42578125" style="5"/>
    <col min="2828" max="2828" width="14.7109375" style="5" customWidth="1"/>
    <col min="2829" max="3068" width="11.42578125" style="5"/>
    <col min="3069" max="3069" width="63" style="5" customWidth="1"/>
    <col min="3070" max="3070" width="1.140625" style="5" customWidth="1"/>
    <col min="3071" max="3071" width="18" style="5" bestFit="1" customWidth="1"/>
    <col min="3072" max="3072" width="1" style="5" customWidth="1"/>
    <col min="3073" max="3073" width="18.28515625" style="5" bestFit="1" customWidth="1"/>
    <col min="3074" max="3074" width="1" style="5" customWidth="1"/>
    <col min="3075" max="3075" width="23.5703125" style="5" bestFit="1" customWidth="1"/>
    <col min="3076" max="3076" width="0.7109375" style="5" customWidth="1"/>
    <col min="3077" max="3077" width="26.7109375" style="5" bestFit="1" customWidth="1"/>
    <col min="3078" max="3078" width="2" style="5" bestFit="1" customWidth="1"/>
    <col min="3079" max="3079" width="24.140625" style="5" customWidth="1"/>
    <col min="3080" max="3080" width="16.28515625" style="5" bestFit="1" customWidth="1"/>
    <col min="3081" max="3081" width="11.42578125" style="5"/>
    <col min="3082" max="3082" width="14.7109375" style="5" bestFit="1" customWidth="1"/>
    <col min="3083" max="3083" width="11.42578125" style="5"/>
    <col min="3084" max="3084" width="14.7109375" style="5" customWidth="1"/>
    <col min="3085" max="3324" width="11.42578125" style="5"/>
    <col min="3325" max="3325" width="63" style="5" customWidth="1"/>
    <col min="3326" max="3326" width="1.140625" style="5" customWidth="1"/>
    <col min="3327" max="3327" width="18" style="5" bestFit="1" customWidth="1"/>
    <col min="3328" max="3328" width="1" style="5" customWidth="1"/>
    <col min="3329" max="3329" width="18.28515625" style="5" bestFit="1" customWidth="1"/>
    <col min="3330" max="3330" width="1" style="5" customWidth="1"/>
    <col min="3331" max="3331" width="23.5703125" style="5" bestFit="1" customWidth="1"/>
    <col min="3332" max="3332" width="0.7109375" style="5" customWidth="1"/>
    <col min="3333" max="3333" width="26.7109375" style="5" bestFit="1" customWidth="1"/>
    <col min="3334" max="3334" width="2" style="5" bestFit="1" customWidth="1"/>
    <col min="3335" max="3335" width="24.140625" style="5" customWidth="1"/>
    <col min="3336" max="3336" width="16.28515625" style="5" bestFit="1" customWidth="1"/>
    <col min="3337" max="3337" width="11.42578125" style="5"/>
    <col min="3338" max="3338" width="14.7109375" style="5" bestFit="1" customWidth="1"/>
    <col min="3339" max="3339" width="11.42578125" style="5"/>
    <col min="3340" max="3340" width="14.7109375" style="5" customWidth="1"/>
    <col min="3341" max="3580" width="11.42578125" style="5"/>
    <col min="3581" max="3581" width="63" style="5" customWidth="1"/>
    <col min="3582" max="3582" width="1.140625" style="5" customWidth="1"/>
    <col min="3583" max="3583" width="18" style="5" bestFit="1" customWidth="1"/>
    <col min="3584" max="3584" width="1" style="5" customWidth="1"/>
    <col min="3585" max="3585" width="18.28515625" style="5" bestFit="1" customWidth="1"/>
    <col min="3586" max="3586" width="1" style="5" customWidth="1"/>
    <col min="3587" max="3587" width="23.5703125" style="5" bestFit="1" customWidth="1"/>
    <col min="3588" max="3588" width="0.7109375" style="5" customWidth="1"/>
    <col min="3589" max="3589" width="26.7109375" style="5" bestFit="1" customWidth="1"/>
    <col min="3590" max="3590" width="2" style="5" bestFit="1" customWidth="1"/>
    <col min="3591" max="3591" width="24.140625" style="5" customWidth="1"/>
    <col min="3592" max="3592" width="16.28515625" style="5" bestFit="1" customWidth="1"/>
    <col min="3593" max="3593" width="11.42578125" style="5"/>
    <col min="3594" max="3594" width="14.7109375" style="5" bestFit="1" customWidth="1"/>
    <col min="3595" max="3595" width="11.42578125" style="5"/>
    <col min="3596" max="3596" width="14.7109375" style="5" customWidth="1"/>
    <col min="3597" max="3836" width="11.42578125" style="5"/>
    <col min="3837" max="3837" width="63" style="5" customWidth="1"/>
    <col min="3838" max="3838" width="1.140625" style="5" customWidth="1"/>
    <col min="3839" max="3839" width="18" style="5" bestFit="1" customWidth="1"/>
    <col min="3840" max="3840" width="1" style="5" customWidth="1"/>
    <col min="3841" max="3841" width="18.28515625" style="5" bestFit="1" customWidth="1"/>
    <col min="3842" max="3842" width="1" style="5" customWidth="1"/>
    <col min="3843" max="3843" width="23.5703125" style="5" bestFit="1" customWidth="1"/>
    <col min="3844" max="3844" width="0.7109375" style="5" customWidth="1"/>
    <col min="3845" max="3845" width="26.7109375" style="5" bestFit="1" customWidth="1"/>
    <col min="3846" max="3846" width="2" style="5" bestFit="1" customWidth="1"/>
    <col min="3847" max="3847" width="24.140625" style="5" customWidth="1"/>
    <col min="3848" max="3848" width="16.28515625" style="5" bestFit="1" customWidth="1"/>
    <col min="3849" max="3849" width="11.42578125" style="5"/>
    <col min="3850" max="3850" width="14.7109375" style="5" bestFit="1" customWidth="1"/>
    <col min="3851" max="3851" width="11.42578125" style="5"/>
    <col min="3852" max="3852" width="14.7109375" style="5" customWidth="1"/>
    <col min="3853" max="4092" width="11.42578125" style="5"/>
    <col min="4093" max="4093" width="63" style="5" customWidth="1"/>
    <col min="4094" max="4094" width="1.140625" style="5" customWidth="1"/>
    <col min="4095" max="4095" width="18" style="5" bestFit="1" customWidth="1"/>
    <col min="4096" max="4096" width="1" style="5" customWidth="1"/>
    <col min="4097" max="4097" width="18.28515625" style="5" bestFit="1" customWidth="1"/>
    <col min="4098" max="4098" width="1" style="5" customWidth="1"/>
    <col min="4099" max="4099" width="23.5703125" style="5" bestFit="1" customWidth="1"/>
    <col min="4100" max="4100" width="0.7109375" style="5" customWidth="1"/>
    <col min="4101" max="4101" width="26.7109375" style="5" bestFit="1" customWidth="1"/>
    <col min="4102" max="4102" width="2" style="5" bestFit="1" customWidth="1"/>
    <col min="4103" max="4103" width="24.140625" style="5" customWidth="1"/>
    <col min="4104" max="4104" width="16.28515625" style="5" bestFit="1" customWidth="1"/>
    <col min="4105" max="4105" width="11.42578125" style="5"/>
    <col min="4106" max="4106" width="14.7109375" style="5" bestFit="1" customWidth="1"/>
    <col min="4107" max="4107" width="11.42578125" style="5"/>
    <col min="4108" max="4108" width="14.7109375" style="5" customWidth="1"/>
    <col min="4109" max="4348" width="11.42578125" style="5"/>
    <col min="4349" max="4349" width="63" style="5" customWidth="1"/>
    <col min="4350" max="4350" width="1.140625" style="5" customWidth="1"/>
    <col min="4351" max="4351" width="18" style="5" bestFit="1" customWidth="1"/>
    <col min="4352" max="4352" width="1" style="5" customWidth="1"/>
    <col min="4353" max="4353" width="18.28515625" style="5" bestFit="1" customWidth="1"/>
    <col min="4354" max="4354" width="1" style="5" customWidth="1"/>
    <col min="4355" max="4355" width="23.5703125" style="5" bestFit="1" customWidth="1"/>
    <col min="4356" max="4356" width="0.7109375" style="5" customWidth="1"/>
    <col min="4357" max="4357" width="26.7109375" style="5" bestFit="1" customWidth="1"/>
    <col min="4358" max="4358" width="2" style="5" bestFit="1" customWidth="1"/>
    <col min="4359" max="4359" width="24.140625" style="5" customWidth="1"/>
    <col min="4360" max="4360" width="16.28515625" style="5" bestFit="1" customWidth="1"/>
    <col min="4361" max="4361" width="11.42578125" style="5"/>
    <col min="4362" max="4362" width="14.7109375" style="5" bestFit="1" customWidth="1"/>
    <col min="4363" max="4363" width="11.42578125" style="5"/>
    <col min="4364" max="4364" width="14.7109375" style="5" customWidth="1"/>
    <col min="4365" max="4604" width="11.42578125" style="5"/>
    <col min="4605" max="4605" width="63" style="5" customWidth="1"/>
    <col min="4606" max="4606" width="1.140625" style="5" customWidth="1"/>
    <col min="4607" max="4607" width="18" style="5" bestFit="1" customWidth="1"/>
    <col min="4608" max="4608" width="1" style="5" customWidth="1"/>
    <col min="4609" max="4609" width="18.28515625" style="5" bestFit="1" customWidth="1"/>
    <col min="4610" max="4610" width="1" style="5" customWidth="1"/>
    <col min="4611" max="4611" width="23.5703125" style="5" bestFit="1" customWidth="1"/>
    <col min="4612" max="4612" width="0.7109375" style="5" customWidth="1"/>
    <col min="4613" max="4613" width="26.7109375" style="5" bestFit="1" customWidth="1"/>
    <col min="4614" max="4614" width="2" style="5" bestFit="1" customWidth="1"/>
    <col min="4615" max="4615" width="24.140625" style="5" customWidth="1"/>
    <col min="4616" max="4616" width="16.28515625" style="5" bestFit="1" customWidth="1"/>
    <col min="4617" max="4617" width="11.42578125" style="5"/>
    <col min="4618" max="4618" width="14.7109375" style="5" bestFit="1" customWidth="1"/>
    <col min="4619" max="4619" width="11.42578125" style="5"/>
    <col min="4620" max="4620" width="14.7109375" style="5" customWidth="1"/>
    <col min="4621" max="4860" width="11.42578125" style="5"/>
    <col min="4861" max="4861" width="63" style="5" customWidth="1"/>
    <col min="4862" max="4862" width="1.140625" style="5" customWidth="1"/>
    <col min="4863" max="4863" width="18" style="5" bestFit="1" customWidth="1"/>
    <col min="4864" max="4864" width="1" style="5" customWidth="1"/>
    <col min="4865" max="4865" width="18.28515625" style="5" bestFit="1" customWidth="1"/>
    <col min="4866" max="4866" width="1" style="5" customWidth="1"/>
    <col min="4867" max="4867" width="23.5703125" style="5" bestFit="1" customWidth="1"/>
    <col min="4868" max="4868" width="0.7109375" style="5" customWidth="1"/>
    <col min="4869" max="4869" width="26.7109375" style="5" bestFit="1" customWidth="1"/>
    <col min="4870" max="4870" width="2" style="5" bestFit="1" customWidth="1"/>
    <col min="4871" max="4871" width="24.140625" style="5" customWidth="1"/>
    <col min="4872" max="4872" width="16.28515625" style="5" bestFit="1" customWidth="1"/>
    <col min="4873" max="4873" width="11.42578125" style="5"/>
    <col min="4874" max="4874" width="14.7109375" style="5" bestFit="1" customWidth="1"/>
    <col min="4875" max="4875" width="11.42578125" style="5"/>
    <col min="4876" max="4876" width="14.7109375" style="5" customWidth="1"/>
    <col min="4877" max="5116" width="11.42578125" style="5"/>
    <col min="5117" max="5117" width="63" style="5" customWidth="1"/>
    <col min="5118" max="5118" width="1.140625" style="5" customWidth="1"/>
    <col min="5119" max="5119" width="18" style="5" bestFit="1" customWidth="1"/>
    <col min="5120" max="5120" width="1" style="5" customWidth="1"/>
    <col min="5121" max="5121" width="18.28515625" style="5" bestFit="1" customWidth="1"/>
    <col min="5122" max="5122" width="1" style="5" customWidth="1"/>
    <col min="5123" max="5123" width="23.5703125" style="5" bestFit="1" customWidth="1"/>
    <col min="5124" max="5124" width="0.7109375" style="5" customWidth="1"/>
    <col min="5125" max="5125" width="26.7109375" style="5" bestFit="1" customWidth="1"/>
    <col min="5126" max="5126" width="2" style="5" bestFit="1" customWidth="1"/>
    <col min="5127" max="5127" width="24.140625" style="5" customWidth="1"/>
    <col min="5128" max="5128" width="16.28515625" style="5" bestFit="1" customWidth="1"/>
    <col min="5129" max="5129" width="11.42578125" style="5"/>
    <col min="5130" max="5130" width="14.7109375" style="5" bestFit="1" customWidth="1"/>
    <col min="5131" max="5131" width="11.42578125" style="5"/>
    <col min="5132" max="5132" width="14.7109375" style="5" customWidth="1"/>
    <col min="5133" max="5372" width="11.42578125" style="5"/>
    <col min="5373" max="5373" width="63" style="5" customWidth="1"/>
    <col min="5374" max="5374" width="1.140625" style="5" customWidth="1"/>
    <col min="5375" max="5375" width="18" style="5" bestFit="1" customWidth="1"/>
    <col min="5376" max="5376" width="1" style="5" customWidth="1"/>
    <col min="5377" max="5377" width="18.28515625" style="5" bestFit="1" customWidth="1"/>
    <col min="5378" max="5378" width="1" style="5" customWidth="1"/>
    <col min="5379" max="5379" width="23.5703125" style="5" bestFit="1" customWidth="1"/>
    <col min="5380" max="5380" width="0.7109375" style="5" customWidth="1"/>
    <col min="5381" max="5381" width="26.7109375" style="5" bestFit="1" customWidth="1"/>
    <col min="5382" max="5382" width="2" style="5" bestFit="1" customWidth="1"/>
    <col min="5383" max="5383" width="24.140625" style="5" customWidth="1"/>
    <col min="5384" max="5384" width="16.28515625" style="5" bestFit="1" customWidth="1"/>
    <col min="5385" max="5385" width="11.42578125" style="5"/>
    <col min="5386" max="5386" width="14.7109375" style="5" bestFit="1" customWidth="1"/>
    <col min="5387" max="5387" width="11.42578125" style="5"/>
    <col min="5388" max="5388" width="14.7109375" style="5" customWidth="1"/>
    <col min="5389" max="5628" width="11.42578125" style="5"/>
    <col min="5629" max="5629" width="63" style="5" customWidth="1"/>
    <col min="5630" max="5630" width="1.140625" style="5" customWidth="1"/>
    <col min="5631" max="5631" width="18" style="5" bestFit="1" customWidth="1"/>
    <col min="5632" max="5632" width="1" style="5" customWidth="1"/>
    <col min="5633" max="5633" width="18.28515625" style="5" bestFit="1" customWidth="1"/>
    <col min="5634" max="5634" width="1" style="5" customWidth="1"/>
    <col min="5635" max="5635" width="23.5703125" style="5" bestFit="1" customWidth="1"/>
    <col min="5636" max="5636" width="0.7109375" style="5" customWidth="1"/>
    <col min="5637" max="5637" width="26.7109375" style="5" bestFit="1" customWidth="1"/>
    <col min="5638" max="5638" width="2" style="5" bestFit="1" customWidth="1"/>
    <col min="5639" max="5639" width="24.140625" style="5" customWidth="1"/>
    <col min="5640" max="5640" width="16.28515625" style="5" bestFit="1" customWidth="1"/>
    <col min="5641" max="5641" width="11.42578125" style="5"/>
    <col min="5642" max="5642" width="14.7109375" style="5" bestFit="1" customWidth="1"/>
    <col min="5643" max="5643" width="11.42578125" style="5"/>
    <col min="5644" max="5644" width="14.7109375" style="5" customWidth="1"/>
    <col min="5645" max="5884" width="11.42578125" style="5"/>
    <col min="5885" max="5885" width="63" style="5" customWidth="1"/>
    <col min="5886" max="5886" width="1.140625" style="5" customWidth="1"/>
    <col min="5887" max="5887" width="18" style="5" bestFit="1" customWidth="1"/>
    <col min="5888" max="5888" width="1" style="5" customWidth="1"/>
    <col min="5889" max="5889" width="18.28515625" style="5" bestFit="1" customWidth="1"/>
    <col min="5890" max="5890" width="1" style="5" customWidth="1"/>
    <col min="5891" max="5891" width="23.5703125" style="5" bestFit="1" customWidth="1"/>
    <col min="5892" max="5892" width="0.7109375" style="5" customWidth="1"/>
    <col min="5893" max="5893" width="26.7109375" style="5" bestFit="1" customWidth="1"/>
    <col min="5894" max="5894" width="2" style="5" bestFit="1" customWidth="1"/>
    <col min="5895" max="5895" width="24.140625" style="5" customWidth="1"/>
    <col min="5896" max="5896" width="16.28515625" style="5" bestFit="1" customWidth="1"/>
    <col min="5897" max="5897" width="11.42578125" style="5"/>
    <col min="5898" max="5898" width="14.7109375" style="5" bestFit="1" customWidth="1"/>
    <col min="5899" max="5899" width="11.42578125" style="5"/>
    <col min="5900" max="5900" width="14.7109375" style="5" customWidth="1"/>
    <col min="5901" max="6140" width="11.42578125" style="5"/>
    <col min="6141" max="6141" width="63" style="5" customWidth="1"/>
    <col min="6142" max="6142" width="1.140625" style="5" customWidth="1"/>
    <col min="6143" max="6143" width="18" style="5" bestFit="1" customWidth="1"/>
    <col min="6144" max="6144" width="1" style="5" customWidth="1"/>
    <col min="6145" max="6145" width="18.28515625" style="5" bestFit="1" customWidth="1"/>
    <col min="6146" max="6146" width="1" style="5" customWidth="1"/>
    <col min="6147" max="6147" width="23.5703125" style="5" bestFit="1" customWidth="1"/>
    <col min="6148" max="6148" width="0.7109375" style="5" customWidth="1"/>
    <col min="6149" max="6149" width="26.7109375" style="5" bestFit="1" customWidth="1"/>
    <col min="6150" max="6150" width="2" style="5" bestFit="1" customWidth="1"/>
    <col min="6151" max="6151" width="24.140625" style="5" customWidth="1"/>
    <col min="6152" max="6152" width="16.28515625" style="5" bestFit="1" customWidth="1"/>
    <col min="6153" max="6153" width="11.42578125" style="5"/>
    <col min="6154" max="6154" width="14.7109375" style="5" bestFit="1" customWidth="1"/>
    <col min="6155" max="6155" width="11.42578125" style="5"/>
    <col min="6156" max="6156" width="14.7109375" style="5" customWidth="1"/>
    <col min="6157" max="6396" width="11.42578125" style="5"/>
    <col min="6397" max="6397" width="63" style="5" customWidth="1"/>
    <col min="6398" max="6398" width="1.140625" style="5" customWidth="1"/>
    <col min="6399" max="6399" width="18" style="5" bestFit="1" customWidth="1"/>
    <col min="6400" max="6400" width="1" style="5" customWidth="1"/>
    <col min="6401" max="6401" width="18.28515625" style="5" bestFit="1" customWidth="1"/>
    <col min="6402" max="6402" width="1" style="5" customWidth="1"/>
    <col min="6403" max="6403" width="23.5703125" style="5" bestFit="1" customWidth="1"/>
    <col min="6404" max="6404" width="0.7109375" style="5" customWidth="1"/>
    <col min="6405" max="6405" width="26.7109375" style="5" bestFit="1" customWidth="1"/>
    <col min="6406" max="6406" width="2" style="5" bestFit="1" customWidth="1"/>
    <col min="6407" max="6407" width="24.140625" style="5" customWidth="1"/>
    <col min="6408" max="6408" width="16.28515625" style="5" bestFit="1" customWidth="1"/>
    <col min="6409" max="6409" width="11.42578125" style="5"/>
    <col min="6410" max="6410" width="14.7109375" style="5" bestFit="1" customWidth="1"/>
    <col min="6411" max="6411" width="11.42578125" style="5"/>
    <col min="6412" max="6412" width="14.7109375" style="5" customWidth="1"/>
    <col min="6413" max="6652" width="11.42578125" style="5"/>
    <col min="6653" max="6653" width="63" style="5" customWidth="1"/>
    <col min="6654" max="6654" width="1.140625" style="5" customWidth="1"/>
    <col min="6655" max="6655" width="18" style="5" bestFit="1" customWidth="1"/>
    <col min="6656" max="6656" width="1" style="5" customWidth="1"/>
    <col min="6657" max="6657" width="18.28515625" style="5" bestFit="1" customWidth="1"/>
    <col min="6658" max="6658" width="1" style="5" customWidth="1"/>
    <col min="6659" max="6659" width="23.5703125" style="5" bestFit="1" customWidth="1"/>
    <col min="6660" max="6660" width="0.7109375" style="5" customWidth="1"/>
    <col min="6661" max="6661" width="26.7109375" style="5" bestFit="1" customWidth="1"/>
    <col min="6662" max="6662" width="2" style="5" bestFit="1" customWidth="1"/>
    <col min="6663" max="6663" width="24.140625" style="5" customWidth="1"/>
    <col min="6664" max="6664" width="16.28515625" style="5" bestFit="1" customWidth="1"/>
    <col min="6665" max="6665" width="11.42578125" style="5"/>
    <col min="6666" max="6666" width="14.7109375" style="5" bestFit="1" customWidth="1"/>
    <col min="6667" max="6667" width="11.42578125" style="5"/>
    <col min="6668" max="6668" width="14.7109375" style="5" customWidth="1"/>
    <col min="6669" max="6908" width="11.42578125" style="5"/>
    <col min="6909" max="6909" width="63" style="5" customWidth="1"/>
    <col min="6910" max="6910" width="1.140625" style="5" customWidth="1"/>
    <col min="6911" max="6911" width="18" style="5" bestFit="1" customWidth="1"/>
    <col min="6912" max="6912" width="1" style="5" customWidth="1"/>
    <col min="6913" max="6913" width="18.28515625" style="5" bestFit="1" customWidth="1"/>
    <col min="6914" max="6914" width="1" style="5" customWidth="1"/>
    <col min="6915" max="6915" width="23.5703125" style="5" bestFit="1" customWidth="1"/>
    <col min="6916" max="6916" width="0.7109375" style="5" customWidth="1"/>
    <col min="6917" max="6917" width="26.7109375" style="5" bestFit="1" customWidth="1"/>
    <col min="6918" max="6918" width="2" style="5" bestFit="1" customWidth="1"/>
    <col min="6919" max="6919" width="24.140625" style="5" customWidth="1"/>
    <col min="6920" max="6920" width="16.28515625" style="5" bestFit="1" customWidth="1"/>
    <col min="6921" max="6921" width="11.42578125" style="5"/>
    <col min="6922" max="6922" width="14.7109375" style="5" bestFit="1" customWidth="1"/>
    <col min="6923" max="6923" width="11.42578125" style="5"/>
    <col min="6924" max="6924" width="14.7109375" style="5" customWidth="1"/>
    <col min="6925" max="7164" width="11.42578125" style="5"/>
    <col min="7165" max="7165" width="63" style="5" customWidth="1"/>
    <col min="7166" max="7166" width="1.140625" style="5" customWidth="1"/>
    <col min="7167" max="7167" width="18" style="5" bestFit="1" customWidth="1"/>
    <col min="7168" max="7168" width="1" style="5" customWidth="1"/>
    <col min="7169" max="7169" width="18.28515625" style="5" bestFit="1" customWidth="1"/>
    <col min="7170" max="7170" width="1" style="5" customWidth="1"/>
    <col min="7171" max="7171" width="23.5703125" style="5" bestFit="1" customWidth="1"/>
    <col min="7172" max="7172" width="0.7109375" style="5" customWidth="1"/>
    <col min="7173" max="7173" width="26.7109375" style="5" bestFit="1" customWidth="1"/>
    <col min="7174" max="7174" width="2" style="5" bestFit="1" customWidth="1"/>
    <col min="7175" max="7175" width="24.140625" style="5" customWidth="1"/>
    <col min="7176" max="7176" width="16.28515625" style="5" bestFit="1" customWidth="1"/>
    <col min="7177" max="7177" width="11.42578125" style="5"/>
    <col min="7178" max="7178" width="14.7109375" style="5" bestFit="1" customWidth="1"/>
    <col min="7179" max="7179" width="11.42578125" style="5"/>
    <col min="7180" max="7180" width="14.7109375" style="5" customWidth="1"/>
    <col min="7181" max="7420" width="11.42578125" style="5"/>
    <col min="7421" max="7421" width="63" style="5" customWidth="1"/>
    <col min="7422" max="7422" width="1.140625" style="5" customWidth="1"/>
    <col min="7423" max="7423" width="18" style="5" bestFit="1" customWidth="1"/>
    <col min="7424" max="7424" width="1" style="5" customWidth="1"/>
    <col min="7425" max="7425" width="18.28515625" style="5" bestFit="1" customWidth="1"/>
    <col min="7426" max="7426" width="1" style="5" customWidth="1"/>
    <col min="7427" max="7427" width="23.5703125" style="5" bestFit="1" customWidth="1"/>
    <col min="7428" max="7428" width="0.7109375" style="5" customWidth="1"/>
    <col min="7429" max="7429" width="26.7109375" style="5" bestFit="1" customWidth="1"/>
    <col min="7430" max="7430" width="2" style="5" bestFit="1" customWidth="1"/>
    <col min="7431" max="7431" width="24.140625" style="5" customWidth="1"/>
    <col min="7432" max="7432" width="16.28515625" style="5" bestFit="1" customWidth="1"/>
    <col min="7433" max="7433" width="11.42578125" style="5"/>
    <col min="7434" max="7434" width="14.7109375" style="5" bestFit="1" customWidth="1"/>
    <col min="7435" max="7435" width="11.42578125" style="5"/>
    <col min="7436" max="7436" width="14.7109375" style="5" customWidth="1"/>
    <col min="7437" max="7676" width="11.42578125" style="5"/>
    <col min="7677" max="7677" width="63" style="5" customWidth="1"/>
    <col min="7678" max="7678" width="1.140625" style="5" customWidth="1"/>
    <col min="7679" max="7679" width="18" style="5" bestFit="1" customWidth="1"/>
    <col min="7680" max="7680" width="1" style="5" customWidth="1"/>
    <col min="7681" max="7681" width="18.28515625" style="5" bestFit="1" customWidth="1"/>
    <col min="7682" max="7682" width="1" style="5" customWidth="1"/>
    <col min="7683" max="7683" width="23.5703125" style="5" bestFit="1" customWidth="1"/>
    <col min="7684" max="7684" width="0.7109375" style="5" customWidth="1"/>
    <col min="7685" max="7685" width="26.7109375" style="5" bestFit="1" customWidth="1"/>
    <col min="7686" max="7686" width="2" style="5" bestFit="1" customWidth="1"/>
    <col min="7687" max="7687" width="24.140625" style="5" customWidth="1"/>
    <col min="7688" max="7688" width="16.28515625" style="5" bestFit="1" customWidth="1"/>
    <col min="7689" max="7689" width="11.42578125" style="5"/>
    <col min="7690" max="7690" width="14.7109375" style="5" bestFit="1" customWidth="1"/>
    <col min="7691" max="7691" width="11.42578125" style="5"/>
    <col min="7692" max="7692" width="14.7109375" style="5" customWidth="1"/>
    <col min="7693" max="7932" width="11.42578125" style="5"/>
    <col min="7933" max="7933" width="63" style="5" customWidth="1"/>
    <col min="7934" max="7934" width="1.140625" style="5" customWidth="1"/>
    <col min="7935" max="7935" width="18" style="5" bestFit="1" customWidth="1"/>
    <col min="7936" max="7936" width="1" style="5" customWidth="1"/>
    <col min="7937" max="7937" width="18.28515625" style="5" bestFit="1" customWidth="1"/>
    <col min="7938" max="7938" width="1" style="5" customWidth="1"/>
    <col min="7939" max="7939" width="23.5703125" style="5" bestFit="1" customWidth="1"/>
    <col min="7940" max="7940" width="0.7109375" style="5" customWidth="1"/>
    <col min="7941" max="7941" width="26.7109375" style="5" bestFit="1" customWidth="1"/>
    <col min="7942" max="7942" width="2" style="5" bestFit="1" customWidth="1"/>
    <col min="7943" max="7943" width="24.140625" style="5" customWidth="1"/>
    <col min="7944" max="7944" width="16.28515625" style="5" bestFit="1" customWidth="1"/>
    <col min="7945" max="7945" width="11.42578125" style="5"/>
    <col min="7946" max="7946" width="14.7109375" style="5" bestFit="1" customWidth="1"/>
    <col min="7947" max="7947" width="11.42578125" style="5"/>
    <col min="7948" max="7948" width="14.7109375" style="5" customWidth="1"/>
    <col min="7949" max="8188" width="11.42578125" style="5"/>
    <col min="8189" max="8189" width="63" style="5" customWidth="1"/>
    <col min="8190" max="8190" width="1.140625" style="5" customWidth="1"/>
    <col min="8191" max="8191" width="18" style="5" bestFit="1" customWidth="1"/>
    <col min="8192" max="8192" width="1" style="5" customWidth="1"/>
    <col min="8193" max="8193" width="18.28515625" style="5" bestFit="1" customWidth="1"/>
    <col min="8194" max="8194" width="1" style="5" customWidth="1"/>
    <col min="8195" max="8195" width="23.5703125" style="5" bestFit="1" customWidth="1"/>
    <col min="8196" max="8196" width="0.7109375" style="5" customWidth="1"/>
    <col min="8197" max="8197" width="26.7109375" style="5" bestFit="1" customWidth="1"/>
    <col min="8198" max="8198" width="2" style="5" bestFit="1" customWidth="1"/>
    <col min="8199" max="8199" width="24.140625" style="5" customWidth="1"/>
    <col min="8200" max="8200" width="16.28515625" style="5" bestFit="1" customWidth="1"/>
    <col min="8201" max="8201" width="11.42578125" style="5"/>
    <col min="8202" max="8202" width="14.7109375" style="5" bestFit="1" customWidth="1"/>
    <col min="8203" max="8203" width="11.42578125" style="5"/>
    <col min="8204" max="8204" width="14.7109375" style="5" customWidth="1"/>
    <col min="8205" max="8444" width="11.42578125" style="5"/>
    <col min="8445" max="8445" width="63" style="5" customWidth="1"/>
    <col min="8446" max="8446" width="1.140625" style="5" customWidth="1"/>
    <col min="8447" max="8447" width="18" style="5" bestFit="1" customWidth="1"/>
    <col min="8448" max="8448" width="1" style="5" customWidth="1"/>
    <col min="8449" max="8449" width="18.28515625" style="5" bestFit="1" customWidth="1"/>
    <col min="8450" max="8450" width="1" style="5" customWidth="1"/>
    <col min="8451" max="8451" width="23.5703125" style="5" bestFit="1" customWidth="1"/>
    <col min="8452" max="8452" width="0.7109375" style="5" customWidth="1"/>
    <col min="8453" max="8453" width="26.7109375" style="5" bestFit="1" customWidth="1"/>
    <col min="8454" max="8454" width="2" style="5" bestFit="1" customWidth="1"/>
    <col min="8455" max="8455" width="24.140625" style="5" customWidth="1"/>
    <col min="8456" max="8456" width="16.28515625" style="5" bestFit="1" customWidth="1"/>
    <col min="8457" max="8457" width="11.42578125" style="5"/>
    <col min="8458" max="8458" width="14.7109375" style="5" bestFit="1" customWidth="1"/>
    <col min="8459" max="8459" width="11.42578125" style="5"/>
    <col min="8460" max="8460" width="14.7109375" style="5" customWidth="1"/>
    <col min="8461" max="8700" width="11.42578125" style="5"/>
    <col min="8701" max="8701" width="63" style="5" customWidth="1"/>
    <col min="8702" max="8702" width="1.140625" style="5" customWidth="1"/>
    <col min="8703" max="8703" width="18" style="5" bestFit="1" customWidth="1"/>
    <col min="8704" max="8704" width="1" style="5" customWidth="1"/>
    <col min="8705" max="8705" width="18.28515625" style="5" bestFit="1" customWidth="1"/>
    <col min="8706" max="8706" width="1" style="5" customWidth="1"/>
    <col min="8707" max="8707" width="23.5703125" style="5" bestFit="1" customWidth="1"/>
    <col min="8708" max="8708" width="0.7109375" style="5" customWidth="1"/>
    <col min="8709" max="8709" width="26.7109375" style="5" bestFit="1" customWidth="1"/>
    <col min="8710" max="8710" width="2" style="5" bestFit="1" customWidth="1"/>
    <col min="8711" max="8711" width="24.140625" style="5" customWidth="1"/>
    <col min="8712" max="8712" width="16.28515625" style="5" bestFit="1" customWidth="1"/>
    <col min="8713" max="8713" width="11.42578125" style="5"/>
    <col min="8714" max="8714" width="14.7109375" style="5" bestFit="1" customWidth="1"/>
    <col min="8715" max="8715" width="11.42578125" style="5"/>
    <col min="8716" max="8716" width="14.7109375" style="5" customWidth="1"/>
    <col min="8717" max="8956" width="11.42578125" style="5"/>
    <col min="8957" max="8957" width="63" style="5" customWidth="1"/>
    <col min="8958" max="8958" width="1.140625" style="5" customWidth="1"/>
    <col min="8959" max="8959" width="18" style="5" bestFit="1" customWidth="1"/>
    <col min="8960" max="8960" width="1" style="5" customWidth="1"/>
    <col min="8961" max="8961" width="18.28515625" style="5" bestFit="1" customWidth="1"/>
    <col min="8962" max="8962" width="1" style="5" customWidth="1"/>
    <col min="8963" max="8963" width="23.5703125" style="5" bestFit="1" customWidth="1"/>
    <col min="8964" max="8964" width="0.7109375" style="5" customWidth="1"/>
    <col min="8965" max="8965" width="26.7109375" style="5" bestFit="1" customWidth="1"/>
    <col min="8966" max="8966" width="2" style="5" bestFit="1" customWidth="1"/>
    <col min="8967" max="8967" width="24.140625" style="5" customWidth="1"/>
    <col min="8968" max="8968" width="16.28515625" style="5" bestFit="1" customWidth="1"/>
    <col min="8969" max="8969" width="11.42578125" style="5"/>
    <col min="8970" max="8970" width="14.7109375" style="5" bestFit="1" customWidth="1"/>
    <col min="8971" max="8971" width="11.42578125" style="5"/>
    <col min="8972" max="8972" width="14.7109375" style="5" customWidth="1"/>
    <col min="8973" max="9212" width="11.42578125" style="5"/>
    <col min="9213" max="9213" width="63" style="5" customWidth="1"/>
    <col min="9214" max="9214" width="1.140625" style="5" customWidth="1"/>
    <col min="9215" max="9215" width="18" style="5" bestFit="1" customWidth="1"/>
    <col min="9216" max="9216" width="1" style="5" customWidth="1"/>
    <col min="9217" max="9217" width="18.28515625" style="5" bestFit="1" customWidth="1"/>
    <col min="9218" max="9218" width="1" style="5" customWidth="1"/>
    <col min="9219" max="9219" width="23.5703125" style="5" bestFit="1" customWidth="1"/>
    <col min="9220" max="9220" width="0.7109375" style="5" customWidth="1"/>
    <col min="9221" max="9221" width="26.7109375" style="5" bestFit="1" customWidth="1"/>
    <col min="9222" max="9222" width="2" style="5" bestFit="1" customWidth="1"/>
    <col min="9223" max="9223" width="24.140625" style="5" customWidth="1"/>
    <col min="9224" max="9224" width="16.28515625" style="5" bestFit="1" customWidth="1"/>
    <col min="9225" max="9225" width="11.42578125" style="5"/>
    <col min="9226" max="9226" width="14.7109375" style="5" bestFit="1" customWidth="1"/>
    <col min="9227" max="9227" width="11.42578125" style="5"/>
    <col min="9228" max="9228" width="14.7109375" style="5" customWidth="1"/>
    <col min="9229" max="9468" width="11.42578125" style="5"/>
    <col min="9469" max="9469" width="63" style="5" customWidth="1"/>
    <col min="9470" max="9470" width="1.140625" style="5" customWidth="1"/>
    <col min="9471" max="9471" width="18" style="5" bestFit="1" customWidth="1"/>
    <col min="9472" max="9472" width="1" style="5" customWidth="1"/>
    <col min="9473" max="9473" width="18.28515625" style="5" bestFit="1" customWidth="1"/>
    <col min="9474" max="9474" width="1" style="5" customWidth="1"/>
    <col min="9475" max="9475" width="23.5703125" style="5" bestFit="1" customWidth="1"/>
    <col min="9476" max="9476" width="0.7109375" style="5" customWidth="1"/>
    <col min="9477" max="9477" width="26.7109375" style="5" bestFit="1" customWidth="1"/>
    <col min="9478" max="9478" width="2" style="5" bestFit="1" customWidth="1"/>
    <col min="9479" max="9479" width="24.140625" style="5" customWidth="1"/>
    <col min="9480" max="9480" width="16.28515625" style="5" bestFit="1" customWidth="1"/>
    <col min="9481" max="9481" width="11.42578125" style="5"/>
    <col min="9482" max="9482" width="14.7109375" style="5" bestFit="1" customWidth="1"/>
    <col min="9483" max="9483" width="11.42578125" style="5"/>
    <col min="9484" max="9484" width="14.7109375" style="5" customWidth="1"/>
    <col min="9485" max="9724" width="11.42578125" style="5"/>
    <col min="9725" max="9725" width="63" style="5" customWidth="1"/>
    <col min="9726" max="9726" width="1.140625" style="5" customWidth="1"/>
    <col min="9727" max="9727" width="18" style="5" bestFit="1" customWidth="1"/>
    <col min="9728" max="9728" width="1" style="5" customWidth="1"/>
    <col min="9729" max="9729" width="18.28515625" style="5" bestFit="1" customWidth="1"/>
    <col min="9730" max="9730" width="1" style="5" customWidth="1"/>
    <col min="9731" max="9731" width="23.5703125" style="5" bestFit="1" customWidth="1"/>
    <col min="9732" max="9732" width="0.7109375" style="5" customWidth="1"/>
    <col min="9733" max="9733" width="26.7109375" style="5" bestFit="1" customWidth="1"/>
    <col min="9734" max="9734" width="2" style="5" bestFit="1" customWidth="1"/>
    <col min="9735" max="9735" width="24.140625" style="5" customWidth="1"/>
    <col min="9736" max="9736" width="16.28515625" style="5" bestFit="1" customWidth="1"/>
    <col min="9737" max="9737" width="11.42578125" style="5"/>
    <col min="9738" max="9738" width="14.7109375" style="5" bestFit="1" customWidth="1"/>
    <col min="9739" max="9739" width="11.42578125" style="5"/>
    <col min="9740" max="9740" width="14.7109375" style="5" customWidth="1"/>
    <col min="9741" max="9980" width="11.42578125" style="5"/>
    <col min="9981" max="9981" width="63" style="5" customWidth="1"/>
    <col min="9982" max="9982" width="1.140625" style="5" customWidth="1"/>
    <col min="9983" max="9983" width="18" style="5" bestFit="1" customWidth="1"/>
    <col min="9984" max="9984" width="1" style="5" customWidth="1"/>
    <col min="9985" max="9985" width="18.28515625" style="5" bestFit="1" customWidth="1"/>
    <col min="9986" max="9986" width="1" style="5" customWidth="1"/>
    <col min="9987" max="9987" width="23.5703125" style="5" bestFit="1" customWidth="1"/>
    <col min="9988" max="9988" width="0.7109375" style="5" customWidth="1"/>
    <col min="9989" max="9989" width="26.7109375" style="5" bestFit="1" customWidth="1"/>
    <col min="9990" max="9990" width="2" style="5" bestFit="1" customWidth="1"/>
    <col min="9991" max="9991" width="24.140625" style="5" customWidth="1"/>
    <col min="9992" max="9992" width="16.28515625" style="5" bestFit="1" customWidth="1"/>
    <col min="9993" max="9993" width="11.42578125" style="5"/>
    <col min="9994" max="9994" width="14.7109375" style="5" bestFit="1" customWidth="1"/>
    <col min="9995" max="9995" width="11.42578125" style="5"/>
    <col min="9996" max="9996" width="14.7109375" style="5" customWidth="1"/>
    <col min="9997" max="10236" width="11.42578125" style="5"/>
    <col min="10237" max="10237" width="63" style="5" customWidth="1"/>
    <col min="10238" max="10238" width="1.140625" style="5" customWidth="1"/>
    <col min="10239" max="10239" width="18" style="5" bestFit="1" customWidth="1"/>
    <col min="10240" max="10240" width="1" style="5" customWidth="1"/>
    <col min="10241" max="10241" width="18.28515625" style="5" bestFit="1" customWidth="1"/>
    <col min="10242" max="10242" width="1" style="5" customWidth="1"/>
    <col min="10243" max="10243" width="23.5703125" style="5" bestFit="1" customWidth="1"/>
    <col min="10244" max="10244" width="0.7109375" style="5" customWidth="1"/>
    <col min="10245" max="10245" width="26.7109375" style="5" bestFit="1" customWidth="1"/>
    <col min="10246" max="10246" width="2" style="5" bestFit="1" customWidth="1"/>
    <col min="10247" max="10247" width="24.140625" style="5" customWidth="1"/>
    <col min="10248" max="10248" width="16.28515625" style="5" bestFit="1" customWidth="1"/>
    <col min="10249" max="10249" width="11.42578125" style="5"/>
    <col min="10250" max="10250" width="14.7109375" style="5" bestFit="1" customWidth="1"/>
    <col min="10251" max="10251" width="11.42578125" style="5"/>
    <col min="10252" max="10252" width="14.7109375" style="5" customWidth="1"/>
    <col min="10253" max="10492" width="11.42578125" style="5"/>
    <col min="10493" max="10493" width="63" style="5" customWidth="1"/>
    <col min="10494" max="10494" width="1.140625" style="5" customWidth="1"/>
    <col min="10495" max="10495" width="18" style="5" bestFit="1" customWidth="1"/>
    <col min="10496" max="10496" width="1" style="5" customWidth="1"/>
    <col min="10497" max="10497" width="18.28515625" style="5" bestFit="1" customWidth="1"/>
    <col min="10498" max="10498" width="1" style="5" customWidth="1"/>
    <col min="10499" max="10499" width="23.5703125" style="5" bestFit="1" customWidth="1"/>
    <col min="10500" max="10500" width="0.7109375" style="5" customWidth="1"/>
    <col min="10501" max="10501" width="26.7109375" style="5" bestFit="1" customWidth="1"/>
    <col min="10502" max="10502" width="2" style="5" bestFit="1" customWidth="1"/>
    <col min="10503" max="10503" width="24.140625" style="5" customWidth="1"/>
    <col min="10504" max="10504" width="16.28515625" style="5" bestFit="1" customWidth="1"/>
    <col min="10505" max="10505" width="11.42578125" style="5"/>
    <col min="10506" max="10506" width="14.7109375" style="5" bestFit="1" customWidth="1"/>
    <col min="10507" max="10507" width="11.42578125" style="5"/>
    <col min="10508" max="10508" width="14.7109375" style="5" customWidth="1"/>
    <col min="10509" max="10748" width="11.42578125" style="5"/>
    <col min="10749" max="10749" width="63" style="5" customWidth="1"/>
    <col min="10750" max="10750" width="1.140625" style="5" customWidth="1"/>
    <col min="10751" max="10751" width="18" style="5" bestFit="1" customWidth="1"/>
    <col min="10752" max="10752" width="1" style="5" customWidth="1"/>
    <col min="10753" max="10753" width="18.28515625" style="5" bestFit="1" customWidth="1"/>
    <col min="10754" max="10754" width="1" style="5" customWidth="1"/>
    <col min="10755" max="10755" width="23.5703125" style="5" bestFit="1" customWidth="1"/>
    <col min="10756" max="10756" width="0.7109375" style="5" customWidth="1"/>
    <col min="10757" max="10757" width="26.7109375" style="5" bestFit="1" customWidth="1"/>
    <col min="10758" max="10758" width="2" style="5" bestFit="1" customWidth="1"/>
    <col min="10759" max="10759" width="24.140625" style="5" customWidth="1"/>
    <col min="10760" max="10760" width="16.28515625" style="5" bestFit="1" customWidth="1"/>
    <col min="10761" max="10761" width="11.42578125" style="5"/>
    <col min="10762" max="10762" width="14.7109375" style="5" bestFit="1" customWidth="1"/>
    <col min="10763" max="10763" width="11.42578125" style="5"/>
    <col min="10764" max="10764" width="14.7109375" style="5" customWidth="1"/>
    <col min="10765" max="11004" width="11.42578125" style="5"/>
    <col min="11005" max="11005" width="63" style="5" customWidth="1"/>
    <col min="11006" max="11006" width="1.140625" style="5" customWidth="1"/>
    <col min="11007" max="11007" width="18" style="5" bestFit="1" customWidth="1"/>
    <col min="11008" max="11008" width="1" style="5" customWidth="1"/>
    <col min="11009" max="11009" width="18.28515625" style="5" bestFit="1" customWidth="1"/>
    <col min="11010" max="11010" width="1" style="5" customWidth="1"/>
    <col min="11011" max="11011" width="23.5703125" style="5" bestFit="1" customWidth="1"/>
    <col min="11012" max="11012" width="0.7109375" style="5" customWidth="1"/>
    <col min="11013" max="11013" width="26.7109375" style="5" bestFit="1" customWidth="1"/>
    <col min="11014" max="11014" width="2" style="5" bestFit="1" customWidth="1"/>
    <col min="11015" max="11015" width="24.140625" style="5" customWidth="1"/>
    <col min="11016" max="11016" width="16.28515625" style="5" bestFit="1" customWidth="1"/>
    <col min="11017" max="11017" width="11.42578125" style="5"/>
    <col min="11018" max="11018" width="14.7109375" style="5" bestFit="1" customWidth="1"/>
    <col min="11019" max="11019" width="11.42578125" style="5"/>
    <col min="11020" max="11020" width="14.7109375" style="5" customWidth="1"/>
    <col min="11021" max="11260" width="11.42578125" style="5"/>
    <col min="11261" max="11261" width="63" style="5" customWidth="1"/>
    <col min="11262" max="11262" width="1.140625" style="5" customWidth="1"/>
    <col min="11263" max="11263" width="18" style="5" bestFit="1" customWidth="1"/>
    <col min="11264" max="11264" width="1" style="5" customWidth="1"/>
    <col min="11265" max="11265" width="18.28515625" style="5" bestFit="1" customWidth="1"/>
    <col min="11266" max="11266" width="1" style="5" customWidth="1"/>
    <col min="11267" max="11267" width="23.5703125" style="5" bestFit="1" customWidth="1"/>
    <col min="11268" max="11268" width="0.7109375" style="5" customWidth="1"/>
    <col min="11269" max="11269" width="26.7109375" style="5" bestFit="1" customWidth="1"/>
    <col min="11270" max="11270" width="2" style="5" bestFit="1" customWidth="1"/>
    <col min="11271" max="11271" width="24.140625" style="5" customWidth="1"/>
    <col min="11272" max="11272" width="16.28515625" style="5" bestFit="1" customWidth="1"/>
    <col min="11273" max="11273" width="11.42578125" style="5"/>
    <col min="11274" max="11274" width="14.7109375" style="5" bestFit="1" customWidth="1"/>
    <col min="11275" max="11275" width="11.42578125" style="5"/>
    <col min="11276" max="11276" width="14.7109375" style="5" customWidth="1"/>
    <col min="11277" max="11516" width="11.42578125" style="5"/>
    <col min="11517" max="11517" width="63" style="5" customWidth="1"/>
    <col min="11518" max="11518" width="1.140625" style="5" customWidth="1"/>
    <col min="11519" max="11519" width="18" style="5" bestFit="1" customWidth="1"/>
    <col min="11520" max="11520" width="1" style="5" customWidth="1"/>
    <col min="11521" max="11521" width="18.28515625" style="5" bestFit="1" customWidth="1"/>
    <col min="11522" max="11522" width="1" style="5" customWidth="1"/>
    <col min="11523" max="11523" width="23.5703125" style="5" bestFit="1" customWidth="1"/>
    <col min="11524" max="11524" width="0.7109375" style="5" customWidth="1"/>
    <col min="11525" max="11525" width="26.7109375" style="5" bestFit="1" customWidth="1"/>
    <col min="11526" max="11526" width="2" style="5" bestFit="1" customWidth="1"/>
    <col min="11527" max="11527" width="24.140625" style="5" customWidth="1"/>
    <col min="11528" max="11528" width="16.28515625" style="5" bestFit="1" customWidth="1"/>
    <col min="11529" max="11529" width="11.42578125" style="5"/>
    <col min="11530" max="11530" width="14.7109375" style="5" bestFit="1" customWidth="1"/>
    <col min="11531" max="11531" width="11.42578125" style="5"/>
    <col min="11532" max="11532" width="14.7109375" style="5" customWidth="1"/>
    <col min="11533" max="11772" width="11.42578125" style="5"/>
    <col min="11773" max="11773" width="63" style="5" customWidth="1"/>
    <col min="11774" max="11774" width="1.140625" style="5" customWidth="1"/>
    <col min="11775" max="11775" width="18" style="5" bestFit="1" customWidth="1"/>
    <col min="11776" max="11776" width="1" style="5" customWidth="1"/>
    <col min="11777" max="11777" width="18.28515625" style="5" bestFit="1" customWidth="1"/>
    <col min="11778" max="11778" width="1" style="5" customWidth="1"/>
    <col min="11779" max="11779" width="23.5703125" style="5" bestFit="1" customWidth="1"/>
    <col min="11780" max="11780" width="0.7109375" style="5" customWidth="1"/>
    <col min="11781" max="11781" width="26.7109375" style="5" bestFit="1" customWidth="1"/>
    <col min="11782" max="11782" width="2" style="5" bestFit="1" customWidth="1"/>
    <col min="11783" max="11783" width="24.140625" style="5" customWidth="1"/>
    <col min="11784" max="11784" width="16.28515625" style="5" bestFit="1" customWidth="1"/>
    <col min="11785" max="11785" width="11.42578125" style="5"/>
    <col min="11786" max="11786" width="14.7109375" style="5" bestFit="1" customWidth="1"/>
    <col min="11787" max="11787" width="11.42578125" style="5"/>
    <col min="11788" max="11788" width="14.7109375" style="5" customWidth="1"/>
    <col min="11789" max="12028" width="11.42578125" style="5"/>
    <col min="12029" max="12029" width="63" style="5" customWidth="1"/>
    <col min="12030" max="12030" width="1.140625" style="5" customWidth="1"/>
    <col min="12031" max="12031" width="18" style="5" bestFit="1" customWidth="1"/>
    <col min="12032" max="12032" width="1" style="5" customWidth="1"/>
    <col min="12033" max="12033" width="18.28515625" style="5" bestFit="1" customWidth="1"/>
    <col min="12034" max="12034" width="1" style="5" customWidth="1"/>
    <col min="12035" max="12035" width="23.5703125" style="5" bestFit="1" customWidth="1"/>
    <col min="12036" max="12036" width="0.7109375" style="5" customWidth="1"/>
    <col min="12037" max="12037" width="26.7109375" style="5" bestFit="1" customWidth="1"/>
    <col min="12038" max="12038" width="2" style="5" bestFit="1" customWidth="1"/>
    <col min="12039" max="12039" width="24.140625" style="5" customWidth="1"/>
    <col min="12040" max="12040" width="16.28515625" style="5" bestFit="1" customWidth="1"/>
    <col min="12041" max="12041" width="11.42578125" style="5"/>
    <col min="12042" max="12042" width="14.7109375" style="5" bestFit="1" customWidth="1"/>
    <col min="12043" max="12043" width="11.42578125" style="5"/>
    <col min="12044" max="12044" width="14.7109375" style="5" customWidth="1"/>
    <col min="12045" max="12284" width="11.42578125" style="5"/>
    <col min="12285" max="12285" width="63" style="5" customWidth="1"/>
    <col min="12286" max="12286" width="1.140625" style="5" customWidth="1"/>
    <col min="12287" max="12287" width="18" style="5" bestFit="1" customWidth="1"/>
    <col min="12288" max="12288" width="1" style="5" customWidth="1"/>
    <col min="12289" max="12289" width="18.28515625" style="5" bestFit="1" customWidth="1"/>
    <col min="12290" max="12290" width="1" style="5" customWidth="1"/>
    <col min="12291" max="12291" width="23.5703125" style="5" bestFit="1" customWidth="1"/>
    <col min="12292" max="12292" width="0.7109375" style="5" customWidth="1"/>
    <col min="12293" max="12293" width="26.7109375" style="5" bestFit="1" customWidth="1"/>
    <col min="12294" max="12294" width="2" style="5" bestFit="1" customWidth="1"/>
    <col min="12295" max="12295" width="24.140625" style="5" customWidth="1"/>
    <col min="12296" max="12296" width="16.28515625" style="5" bestFit="1" customWidth="1"/>
    <col min="12297" max="12297" width="11.42578125" style="5"/>
    <col min="12298" max="12298" width="14.7109375" style="5" bestFit="1" customWidth="1"/>
    <col min="12299" max="12299" width="11.42578125" style="5"/>
    <col min="12300" max="12300" width="14.7109375" style="5" customWidth="1"/>
    <col min="12301" max="12540" width="11.42578125" style="5"/>
    <col min="12541" max="12541" width="63" style="5" customWidth="1"/>
    <col min="12542" max="12542" width="1.140625" style="5" customWidth="1"/>
    <col min="12543" max="12543" width="18" style="5" bestFit="1" customWidth="1"/>
    <col min="12544" max="12544" width="1" style="5" customWidth="1"/>
    <col min="12545" max="12545" width="18.28515625" style="5" bestFit="1" customWidth="1"/>
    <col min="12546" max="12546" width="1" style="5" customWidth="1"/>
    <col min="12547" max="12547" width="23.5703125" style="5" bestFit="1" customWidth="1"/>
    <col min="12548" max="12548" width="0.7109375" style="5" customWidth="1"/>
    <col min="12549" max="12549" width="26.7109375" style="5" bestFit="1" customWidth="1"/>
    <col min="12550" max="12550" width="2" style="5" bestFit="1" customWidth="1"/>
    <col min="12551" max="12551" width="24.140625" style="5" customWidth="1"/>
    <col min="12552" max="12552" width="16.28515625" style="5" bestFit="1" customWidth="1"/>
    <col min="12553" max="12553" width="11.42578125" style="5"/>
    <col min="12554" max="12554" width="14.7109375" style="5" bestFit="1" customWidth="1"/>
    <col min="12555" max="12555" width="11.42578125" style="5"/>
    <col min="12556" max="12556" width="14.7109375" style="5" customWidth="1"/>
    <col min="12557" max="12796" width="11.42578125" style="5"/>
    <col min="12797" max="12797" width="63" style="5" customWidth="1"/>
    <col min="12798" max="12798" width="1.140625" style="5" customWidth="1"/>
    <col min="12799" max="12799" width="18" style="5" bestFit="1" customWidth="1"/>
    <col min="12800" max="12800" width="1" style="5" customWidth="1"/>
    <col min="12801" max="12801" width="18.28515625" style="5" bestFit="1" customWidth="1"/>
    <col min="12802" max="12802" width="1" style="5" customWidth="1"/>
    <col min="12803" max="12803" width="23.5703125" style="5" bestFit="1" customWidth="1"/>
    <col min="12804" max="12804" width="0.7109375" style="5" customWidth="1"/>
    <col min="12805" max="12805" width="26.7109375" style="5" bestFit="1" customWidth="1"/>
    <col min="12806" max="12806" width="2" style="5" bestFit="1" customWidth="1"/>
    <col min="12807" max="12807" width="24.140625" style="5" customWidth="1"/>
    <col min="12808" max="12808" width="16.28515625" style="5" bestFit="1" customWidth="1"/>
    <col min="12809" max="12809" width="11.42578125" style="5"/>
    <col min="12810" max="12810" width="14.7109375" style="5" bestFit="1" customWidth="1"/>
    <col min="12811" max="12811" width="11.42578125" style="5"/>
    <col min="12812" max="12812" width="14.7109375" style="5" customWidth="1"/>
    <col min="12813" max="13052" width="11.42578125" style="5"/>
    <col min="13053" max="13053" width="63" style="5" customWidth="1"/>
    <col min="13054" max="13054" width="1.140625" style="5" customWidth="1"/>
    <col min="13055" max="13055" width="18" style="5" bestFit="1" customWidth="1"/>
    <col min="13056" max="13056" width="1" style="5" customWidth="1"/>
    <col min="13057" max="13057" width="18.28515625" style="5" bestFit="1" customWidth="1"/>
    <col min="13058" max="13058" width="1" style="5" customWidth="1"/>
    <col min="13059" max="13059" width="23.5703125" style="5" bestFit="1" customWidth="1"/>
    <col min="13060" max="13060" width="0.7109375" style="5" customWidth="1"/>
    <col min="13061" max="13061" width="26.7109375" style="5" bestFit="1" customWidth="1"/>
    <col min="13062" max="13062" width="2" style="5" bestFit="1" customWidth="1"/>
    <col min="13063" max="13063" width="24.140625" style="5" customWidth="1"/>
    <col min="13064" max="13064" width="16.28515625" style="5" bestFit="1" customWidth="1"/>
    <col min="13065" max="13065" width="11.42578125" style="5"/>
    <col min="13066" max="13066" width="14.7109375" style="5" bestFit="1" customWidth="1"/>
    <col min="13067" max="13067" width="11.42578125" style="5"/>
    <col min="13068" max="13068" width="14.7109375" style="5" customWidth="1"/>
    <col min="13069" max="13308" width="11.42578125" style="5"/>
    <col min="13309" max="13309" width="63" style="5" customWidth="1"/>
    <col min="13310" max="13310" width="1.140625" style="5" customWidth="1"/>
    <col min="13311" max="13311" width="18" style="5" bestFit="1" customWidth="1"/>
    <col min="13312" max="13312" width="1" style="5" customWidth="1"/>
    <col min="13313" max="13313" width="18.28515625" style="5" bestFit="1" customWidth="1"/>
    <col min="13314" max="13314" width="1" style="5" customWidth="1"/>
    <col min="13315" max="13315" width="23.5703125" style="5" bestFit="1" customWidth="1"/>
    <col min="13316" max="13316" width="0.7109375" style="5" customWidth="1"/>
    <col min="13317" max="13317" width="26.7109375" style="5" bestFit="1" customWidth="1"/>
    <col min="13318" max="13318" width="2" style="5" bestFit="1" customWidth="1"/>
    <col min="13319" max="13319" width="24.140625" style="5" customWidth="1"/>
    <col min="13320" max="13320" width="16.28515625" style="5" bestFit="1" customWidth="1"/>
    <col min="13321" max="13321" width="11.42578125" style="5"/>
    <col min="13322" max="13322" width="14.7109375" style="5" bestFit="1" customWidth="1"/>
    <col min="13323" max="13323" width="11.42578125" style="5"/>
    <col min="13324" max="13324" width="14.7109375" style="5" customWidth="1"/>
    <col min="13325" max="13564" width="11.42578125" style="5"/>
    <col min="13565" max="13565" width="63" style="5" customWidth="1"/>
    <col min="13566" max="13566" width="1.140625" style="5" customWidth="1"/>
    <col min="13567" max="13567" width="18" style="5" bestFit="1" customWidth="1"/>
    <col min="13568" max="13568" width="1" style="5" customWidth="1"/>
    <col min="13569" max="13569" width="18.28515625" style="5" bestFit="1" customWidth="1"/>
    <col min="13570" max="13570" width="1" style="5" customWidth="1"/>
    <col min="13571" max="13571" width="23.5703125" style="5" bestFit="1" customWidth="1"/>
    <col min="13572" max="13572" width="0.7109375" style="5" customWidth="1"/>
    <col min="13573" max="13573" width="26.7109375" style="5" bestFit="1" customWidth="1"/>
    <col min="13574" max="13574" width="2" style="5" bestFit="1" customWidth="1"/>
    <col min="13575" max="13575" width="24.140625" style="5" customWidth="1"/>
    <col min="13576" max="13576" width="16.28515625" style="5" bestFit="1" customWidth="1"/>
    <col min="13577" max="13577" width="11.42578125" style="5"/>
    <col min="13578" max="13578" width="14.7109375" style="5" bestFit="1" customWidth="1"/>
    <col min="13579" max="13579" width="11.42578125" style="5"/>
    <col min="13580" max="13580" width="14.7109375" style="5" customWidth="1"/>
    <col min="13581" max="13820" width="11.42578125" style="5"/>
    <col min="13821" max="13821" width="63" style="5" customWidth="1"/>
    <col min="13822" max="13822" width="1.140625" style="5" customWidth="1"/>
    <col min="13823" max="13823" width="18" style="5" bestFit="1" customWidth="1"/>
    <col min="13824" max="13824" width="1" style="5" customWidth="1"/>
    <col min="13825" max="13825" width="18.28515625" style="5" bestFit="1" customWidth="1"/>
    <col min="13826" max="13826" width="1" style="5" customWidth="1"/>
    <col min="13827" max="13827" width="23.5703125" style="5" bestFit="1" customWidth="1"/>
    <col min="13828" max="13828" width="0.7109375" style="5" customWidth="1"/>
    <col min="13829" max="13829" width="26.7109375" style="5" bestFit="1" customWidth="1"/>
    <col min="13830" max="13830" width="2" style="5" bestFit="1" customWidth="1"/>
    <col min="13831" max="13831" width="24.140625" style="5" customWidth="1"/>
    <col min="13832" max="13832" width="16.28515625" style="5" bestFit="1" customWidth="1"/>
    <col min="13833" max="13833" width="11.42578125" style="5"/>
    <col min="13834" max="13834" width="14.7109375" style="5" bestFit="1" customWidth="1"/>
    <col min="13835" max="13835" width="11.42578125" style="5"/>
    <col min="13836" max="13836" width="14.7109375" style="5" customWidth="1"/>
    <col min="13837" max="14076" width="11.42578125" style="5"/>
    <col min="14077" max="14077" width="63" style="5" customWidth="1"/>
    <col min="14078" max="14078" width="1.140625" style="5" customWidth="1"/>
    <col min="14079" max="14079" width="18" style="5" bestFit="1" customWidth="1"/>
    <col min="14080" max="14080" width="1" style="5" customWidth="1"/>
    <col min="14081" max="14081" width="18.28515625" style="5" bestFit="1" customWidth="1"/>
    <col min="14082" max="14082" width="1" style="5" customWidth="1"/>
    <col min="14083" max="14083" width="23.5703125" style="5" bestFit="1" customWidth="1"/>
    <col min="14084" max="14084" width="0.7109375" style="5" customWidth="1"/>
    <col min="14085" max="14085" width="26.7109375" style="5" bestFit="1" customWidth="1"/>
    <col min="14086" max="14086" width="2" style="5" bestFit="1" customWidth="1"/>
    <col min="14087" max="14087" width="24.140625" style="5" customWidth="1"/>
    <col min="14088" max="14088" width="16.28515625" style="5" bestFit="1" customWidth="1"/>
    <col min="14089" max="14089" width="11.42578125" style="5"/>
    <col min="14090" max="14090" width="14.7109375" style="5" bestFit="1" customWidth="1"/>
    <col min="14091" max="14091" width="11.42578125" style="5"/>
    <col min="14092" max="14092" width="14.7109375" style="5" customWidth="1"/>
    <col min="14093" max="14332" width="11.42578125" style="5"/>
    <col min="14333" max="14333" width="63" style="5" customWidth="1"/>
    <col min="14334" max="14334" width="1.140625" style="5" customWidth="1"/>
    <col min="14335" max="14335" width="18" style="5" bestFit="1" customWidth="1"/>
    <col min="14336" max="14336" width="1" style="5" customWidth="1"/>
    <col min="14337" max="14337" width="18.28515625" style="5" bestFit="1" customWidth="1"/>
    <col min="14338" max="14338" width="1" style="5" customWidth="1"/>
    <col min="14339" max="14339" width="23.5703125" style="5" bestFit="1" customWidth="1"/>
    <col min="14340" max="14340" width="0.7109375" style="5" customWidth="1"/>
    <col min="14341" max="14341" width="26.7109375" style="5" bestFit="1" customWidth="1"/>
    <col min="14342" max="14342" width="2" style="5" bestFit="1" customWidth="1"/>
    <col min="14343" max="14343" width="24.140625" style="5" customWidth="1"/>
    <col min="14344" max="14344" width="16.28515625" style="5" bestFit="1" customWidth="1"/>
    <col min="14345" max="14345" width="11.42578125" style="5"/>
    <col min="14346" max="14346" width="14.7109375" style="5" bestFit="1" customWidth="1"/>
    <col min="14347" max="14347" width="11.42578125" style="5"/>
    <col min="14348" max="14348" width="14.7109375" style="5" customWidth="1"/>
    <col min="14349" max="14588" width="11.42578125" style="5"/>
    <col min="14589" max="14589" width="63" style="5" customWidth="1"/>
    <col min="14590" max="14590" width="1.140625" style="5" customWidth="1"/>
    <col min="14591" max="14591" width="18" style="5" bestFit="1" customWidth="1"/>
    <col min="14592" max="14592" width="1" style="5" customWidth="1"/>
    <col min="14593" max="14593" width="18.28515625" style="5" bestFit="1" customWidth="1"/>
    <col min="14594" max="14594" width="1" style="5" customWidth="1"/>
    <col min="14595" max="14595" width="23.5703125" style="5" bestFit="1" customWidth="1"/>
    <col min="14596" max="14596" width="0.7109375" style="5" customWidth="1"/>
    <col min="14597" max="14597" width="26.7109375" style="5" bestFit="1" customWidth="1"/>
    <col min="14598" max="14598" width="2" style="5" bestFit="1" customWidth="1"/>
    <col min="14599" max="14599" width="24.140625" style="5" customWidth="1"/>
    <col min="14600" max="14600" width="16.28515625" style="5" bestFit="1" customWidth="1"/>
    <col min="14601" max="14601" width="11.42578125" style="5"/>
    <col min="14602" max="14602" width="14.7109375" style="5" bestFit="1" customWidth="1"/>
    <col min="14603" max="14603" width="11.42578125" style="5"/>
    <col min="14604" max="14604" width="14.7109375" style="5" customWidth="1"/>
    <col min="14605" max="14844" width="11.42578125" style="5"/>
    <col min="14845" max="14845" width="63" style="5" customWidth="1"/>
    <col min="14846" max="14846" width="1.140625" style="5" customWidth="1"/>
    <col min="14847" max="14847" width="18" style="5" bestFit="1" customWidth="1"/>
    <col min="14848" max="14848" width="1" style="5" customWidth="1"/>
    <col min="14849" max="14849" width="18.28515625" style="5" bestFit="1" customWidth="1"/>
    <col min="14850" max="14850" width="1" style="5" customWidth="1"/>
    <col min="14851" max="14851" width="23.5703125" style="5" bestFit="1" customWidth="1"/>
    <col min="14852" max="14852" width="0.7109375" style="5" customWidth="1"/>
    <col min="14853" max="14853" width="26.7109375" style="5" bestFit="1" customWidth="1"/>
    <col min="14854" max="14854" width="2" style="5" bestFit="1" customWidth="1"/>
    <col min="14855" max="14855" width="24.140625" style="5" customWidth="1"/>
    <col min="14856" max="14856" width="16.28515625" style="5" bestFit="1" customWidth="1"/>
    <col min="14857" max="14857" width="11.42578125" style="5"/>
    <col min="14858" max="14858" width="14.7109375" style="5" bestFit="1" customWidth="1"/>
    <col min="14859" max="14859" width="11.42578125" style="5"/>
    <col min="14860" max="14860" width="14.7109375" style="5" customWidth="1"/>
    <col min="14861" max="15100" width="11.42578125" style="5"/>
    <col min="15101" max="15101" width="63" style="5" customWidth="1"/>
    <col min="15102" max="15102" width="1.140625" style="5" customWidth="1"/>
    <col min="15103" max="15103" width="18" style="5" bestFit="1" customWidth="1"/>
    <col min="15104" max="15104" width="1" style="5" customWidth="1"/>
    <col min="15105" max="15105" width="18.28515625" style="5" bestFit="1" customWidth="1"/>
    <col min="15106" max="15106" width="1" style="5" customWidth="1"/>
    <col min="15107" max="15107" width="23.5703125" style="5" bestFit="1" customWidth="1"/>
    <col min="15108" max="15108" width="0.7109375" style="5" customWidth="1"/>
    <col min="15109" max="15109" width="26.7109375" style="5" bestFit="1" customWidth="1"/>
    <col min="15110" max="15110" width="2" style="5" bestFit="1" customWidth="1"/>
    <col min="15111" max="15111" width="24.140625" style="5" customWidth="1"/>
    <col min="15112" max="15112" width="16.28515625" style="5" bestFit="1" customWidth="1"/>
    <col min="15113" max="15113" width="11.42578125" style="5"/>
    <col min="15114" max="15114" width="14.7109375" style="5" bestFit="1" customWidth="1"/>
    <col min="15115" max="15115" width="11.42578125" style="5"/>
    <col min="15116" max="15116" width="14.7109375" style="5" customWidth="1"/>
    <col min="15117" max="15356" width="11.42578125" style="5"/>
    <col min="15357" max="15357" width="63" style="5" customWidth="1"/>
    <col min="15358" max="15358" width="1.140625" style="5" customWidth="1"/>
    <col min="15359" max="15359" width="18" style="5" bestFit="1" customWidth="1"/>
    <col min="15360" max="15360" width="1" style="5" customWidth="1"/>
    <col min="15361" max="15361" width="18.28515625" style="5" bestFit="1" customWidth="1"/>
    <col min="15362" max="15362" width="1" style="5" customWidth="1"/>
    <col min="15363" max="15363" width="23.5703125" style="5" bestFit="1" customWidth="1"/>
    <col min="15364" max="15364" width="0.7109375" style="5" customWidth="1"/>
    <col min="15365" max="15365" width="26.7109375" style="5" bestFit="1" customWidth="1"/>
    <col min="15366" max="15366" width="2" style="5" bestFit="1" customWidth="1"/>
    <col min="15367" max="15367" width="24.140625" style="5" customWidth="1"/>
    <col min="15368" max="15368" width="16.28515625" style="5" bestFit="1" customWidth="1"/>
    <col min="15369" max="15369" width="11.42578125" style="5"/>
    <col min="15370" max="15370" width="14.7109375" style="5" bestFit="1" customWidth="1"/>
    <col min="15371" max="15371" width="11.42578125" style="5"/>
    <col min="15372" max="15372" width="14.7109375" style="5" customWidth="1"/>
    <col min="15373" max="15612" width="11.42578125" style="5"/>
    <col min="15613" max="15613" width="63" style="5" customWidth="1"/>
    <col min="15614" max="15614" width="1.140625" style="5" customWidth="1"/>
    <col min="15615" max="15615" width="18" style="5" bestFit="1" customWidth="1"/>
    <col min="15616" max="15616" width="1" style="5" customWidth="1"/>
    <col min="15617" max="15617" width="18.28515625" style="5" bestFit="1" customWidth="1"/>
    <col min="15618" max="15618" width="1" style="5" customWidth="1"/>
    <col min="15619" max="15619" width="23.5703125" style="5" bestFit="1" customWidth="1"/>
    <col min="15620" max="15620" width="0.7109375" style="5" customWidth="1"/>
    <col min="15621" max="15621" width="26.7109375" style="5" bestFit="1" customWidth="1"/>
    <col min="15622" max="15622" width="2" style="5" bestFit="1" customWidth="1"/>
    <col min="15623" max="15623" width="24.140625" style="5" customWidth="1"/>
    <col min="15624" max="15624" width="16.28515625" style="5" bestFit="1" customWidth="1"/>
    <col min="15625" max="15625" width="11.42578125" style="5"/>
    <col min="15626" max="15626" width="14.7109375" style="5" bestFit="1" customWidth="1"/>
    <col min="15627" max="15627" width="11.42578125" style="5"/>
    <col min="15628" max="15628" width="14.7109375" style="5" customWidth="1"/>
    <col min="15629" max="15868" width="11.42578125" style="5"/>
    <col min="15869" max="15869" width="63" style="5" customWidth="1"/>
    <col min="15870" max="15870" width="1.140625" style="5" customWidth="1"/>
    <col min="15871" max="15871" width="18" style="5" bestFit="1" customWidth="1"/>
    <col min="15872" max="15872" width="1" style="5" customWidth="1"/>
    <col min="15873" max="15873" width="18.28515625" style="5" bestFit="1" customWidth="1"/>
    <col min="15874" max="15874" width="1" style="5" customWidth="1"/>
    <col min="15875" max="15875" width="23.5703125" style="5" bestFit="1" customWidth="1"/>
    <col min="15876" max="15876" width="0.7109375" style="5" customWidth="1"/>
    <col min="15877" max="15877" width="26.7109375" style="5" bestFit="1" customWidth="1"/>
    <col min="15878" max="15878" width="2" style="5" bestFit="1" customWidth="1"/>
    <col min="15879" max="15879" width="24.140625" style="5" customWidth="1"/>
    <col min="15880" max="15880" width="16.28515625" style="5" bestFit="1" customWidth="1"/>
    <col min="15881" max="15881" width="11.42578125" style="5"/>
    <col min="15882" max="15882" width="14.7109375" style="5" bestFit="1" customWidth="1"/>
    <col min="15883" max="15883" width="11.42578125" style="5"/>
    <col min="15884" max="15884" width="14.7109375" style="5" customWidth="1"/>
    <col min="15885" max="16124" width="11.42578125" style="5"/>
    <col min="16125" max="16125" width="63" style="5" customWidth="1"/>
    <col min="16126" max="16126" width="1.140625" style="5" customWidth="1"/>
    <col min="16127" max="16127" width="18" style="5" bestFit="1" customWidth="1"/>
    <col min="16128" max="16128" width="1" style="5" customWidth="1"/>
    <col min="16129" max="16129" width="18.28515625" style="5" bestFit="1" customWidth="1"/>
    <col min="16130" max="16130" width="1" style="5" customWidth="1"/>
    <col min="16131" max="16131" width="23.5703125" style="5" bestFit="1" customWidth="1"/>
    <col min="16132" max="16132" width="0.7109375" style="5" customWidth="1"/>
    <col min="16133" max="16133" width="26.7109375" style="5" bestFit="1" customWidth="1"/>
    <col min="16134" max="16134" width="2" style="5" bestFit="1" customWidth="1"/>
    <col min="16135" max="16135" width="24.140625" style="5" customWidth="1"/>
    <col min="16136" max="16136" width="16.28515625" style="5" bestFit="1" customWidth="1"/>
    <col min="16137" max="16137" width="11.42578125" style="5"/>
    <col min="16138" max="16138" width="14.7109375" style="5" bestFit="1" customWidth="1"/>
    <col min="16139" max="16139" width="11.42578125" style="5"/>
    <col min="16140" max="16140" width="14.7109375" style="5" customWidth="1"/>
    <col min="16141" max="16384" width="11.42578125" style="5"/>
  </cols>
  <sheetData>
    <row r="1" spans="1:10" ht="20.25" thickTop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25">
      <c r="B2" s="6" t="s">
        <v>1</v>
      </c>
      <c r="C2" s="7"/>
      <c r="D2" s="7"/>
      <c r="E2" s="7"/>
      <c r="F2" s="7"/>
      <c r="G2" s="7"/>
      <c r="H2" s="7"/>
      <c r="I2" s="7"/>
      <c r="J2" s="8"/>
    </row>
    <row r="3" spans="1:10" x14ac:dyDescent="0.25">
      <c r="B3" s="6" t="s">
        <v>2</v>
      </c>
      <c r="C3" s="7"/>
      <c r="D3" s="7"/>
      <c r="E3" s="7"/>
      <c r="F3" s="7"/>
      <c r="G3" s="7"/>
      <c r="H3" s="7"/>
      <c r="I3" s="7"/>
      <c r="J3" s="8"/>
    </row>
    <row r="4" spans="1:10" ht="20.25" thickBot="1" x14ac:dyDescent="0.3">
      <c r="B4" s="9" t="s">
        <v>3</v>
      </c>
      <c r="C4" s="10"/>
      <c r="D4" s="10"/>
      <c r="E4" s="10"/>
      <c r="F4" s="10"/>
      <c r="G4" s="10"/>
      <c r="H4" s="10"/>
      <c r="I4" s="10"/>
      <c r="J4" s="11"/>
    </row>
    <row r="5" spans="1:10" ht="20.25" hidden="1" thickTop="1" x14ac:dyDescent="0.25">
      <c r="B5" s="12"/>
      <c r="C5" s="13"/>
      <c r="D5" s="13"/>
      <c r="E5" s="13"/>
      <c r="F5" s="13"/>
      <c r="G5" s="13"/>
      <c r="H5" s="13"/>
      <c r="I5" s="13"/>
      <c r="J5" s="14"/>
    </row>
    <row r="6" spans="1:10" ht="20.25" thickTop="1" x14ac:dyDescent="0.25">
      <c r="B6" s="15"/>
      <c r="D6" s="17" t="s">
        <v>4</v>
      </c>
      <c r="E6" s="17"/>
      <c r="F6" s="18" t="s">
        <v>4</v>
      </c>
      <c r="G6" s="18"/>
      <c r="H6" s="17" t="s">
        <v>5</v>
      </c>
      <c r="I6" s="18"/>
      <c r="J6" s="19"/>
    </row>
    <row r="7" spans="1:10" x14ac:dyDescent="0.25">
      <c r="B7" s="20" t="s">
        <v>6</v>
      </c>
      <c r="C7" s="21"/>
      <c r="D7" s="22">
        <v>2021</v>
      </c>
      <c r="E7" s="23"/>
      <c r="F7" s="22">
        <v>2020</v>
      </c>
      <c r="G7" s="23"/>
      <c r="H7" s="24" t="s">
        <v>7</v>
      </c>
      <c r="I7" s="25"/>
      <c r="J7" s="26" t="s">
        <v>8</v>
      </c>
    </row>
    <row r="8" spans="1:10" ht="9" customHeight="1" x14ac:dyDescent="0.25">
      <c r="B8" s="20"/>
      <c r="C8" s="21"/>
      <c r="D8" s="27"/>
      <c r="E8" s="27"/>
      <c r="F8" s="27"/>
      <c r="G8" s="27"/>
      <c r="H8" s="21"/>
      <c r="I8" s="21"/>
      <c r="J8" s="28"/>
    </row>
    <row r="9" spans="1:10" x14ac:dyDescent="0.25">
      <c r="B9" s="29" t="s">
        <v>9</v>
      </c>
      <c r="C9" s="30"/>
      <c r="D9" s="31">
        <f>D10+D12+D11+D13+D29</f>
        <v>170340.80000000002</v>
      </c>
      <c r="E9" s="32"/>
      <c r="F9" s="31">
        <f>F10+F12+F11+F13+F29</f>
        <v>160403.6</v>
      </c>
      <c r="G9" s="32"/>
      <c r="H9" s="31">
        <f t="shared" ref="H9:H14" si="0">D9-F9</f>
        <v>9937.2000000000116</v>
      </c>
      <c r="I9" s="32"/>
      <c r="J9" s="33">
        <f t="shared" ref="J9:J14" si="1">H9/F9*100</f>
        <v>6.1951228027301202</v>
      </c>
    </row>
    <row r="10" spans="1:10" x14ac:dyDescent="0.25">
      <c r="A10" s="1">
        <v>111</v>
      </c>
      <c r="B10" s="34" t="s">
        <v>10</v>
      </c>
      <c r="C10" s="35"/>
      <c r="D10" s="36">
        <v>25774.7</v>
      </c>
      <c r="E10" s="36"/>
      <c r="F10" s="36">
        <v>22917.4</v>
      </c>
      <c r="G10" s="36"/>
      <c r="H10" s="36">
        <f t="shared" si="0"/>
        <v>2857.2999999999993</v>
      </c>
      <c r="I10" s="36"/>
      <c r="J10" s="37">
        <f t="shared" si="1"/>
        <v>12.467819211603407</v>
      </c>
    </row>
    <row r="11" spans="1:10" hidden="1" x14ac:dyDescent="0.25">
      <c r="A11" s="1">
        <v>112</v>
      </c>
      <c r="B11" s="34" t="s">
        <v>11</v>
      </c>
      <c r="C11" s="35"/>
      <c r="D11" s="36">
        <v>0</v>
      </c>
      <c r="E11" s="36"/>
      <c r="F11" s="36">
        <v>0</v>
      </c>
      <c r="G11" s="36"/>
      <c r="H11" s="36">
        <f t="shared" si="0"/>
        <v>0</v>
      </c>
      <c r="I11" s="36"/>
      <c r="J11" s="37">
        <v>100</v>
      </c>
    </row>
    <row r="12" spans="1:10" x14ac:dyDescent="0.25">
      <c r="A12" s="1">
        <v>113</v>
      </c>
      <c r="B12" s="34" t="s">
        <v>12</v>
      </c>
      <c r="C12" s="35"/>
      <c r="D12" s="36">
        <v>1693.5</v>
      </c>
      <c r="E12" s="36"/>
      <c r="F12" s="36">
        <v>3989.5</v>
      </c>
      <c r="G12" s="36"/>
      <c r="H12" s="36">
        <f>D12-F12</f>
        <v>-2296</v>
      </c>
      <c r="I12" s="36"/>
      <c r="J12" s="37">
        <v>100</v>
      </c>
    </row>
    <row r="13" spans="1:10" x14ac:dyDescent="0.25">
      <c r="B13" s="20" t="s">
        <v>13</v>
      </c>
      <c r="C13" s="21"/>
      <c r="D13" s="38">
        <f>D14+D23</f>
        <v>146047.1</v>
      </c>
      <c r="E13" s="39"/>
      <c r="F13" s="38">
        <f>F14+F23</f>
        <v>135011.5</v>
      </c>
      <c r="G13" s="39"/>
      <c r="H13" s="38">
        <f t="shared" si="0"/>
        <v>11035.600000000006</v>
      </c>
      <c r="I13" s="39"/>
      <c r="J13" s="40">
        <f t="shared" si="1"/>
        <v>8.1738222299581924</v>
      </c>
    </row>
    <row r="14" spans="1:10" ht="18" customHeight="1" x14ac:dyDescent="0.25">
      <c r="B14" s="34" t="s">
        <v>14</v>
      </c>
      <c r="C14" s="35"/>
      <c r="D14" s="36">
        <v>145056.70000000001</v>
      </c>
      <c r="E14" s="36"/>
      <c r="F14" s="36">
        <v>133822.6</v>
      </c>
      <c r="G14" s="36"/>
      <c r="H14" s="36">
        <f t="shared" si="0"/>
        <v>11234.100000000006</v>
      </c>
      <c r="I14" s="36"/>
      <c r="J14" s="37">
        <f t="shared" si="1"/>
        <v>8.3947703900537025</v>
      </c>
    </row>
    <row r="15" spans="1:10" ht="18" hidden="1" customHeight="1" x14ac:dyDescent="0.25">
      <c r="A15" s="1">
        <v>1141040101</v>
      </c>
      <c r="B15" s="34"/>
      <c r="C15" s="35"/>
      <c r="D15" s="36">
        <v>12.9315</v>
      </c>
      <c r="E15" s="36"/>
      <c r="F15" s="36">
        <v>12.9315</v>
      </c>
      <c r="G15" s="36"/>
      <c r="H15" s="36"/>
      <c r="I15" s="36"/>
      <c r="J15" s="37"/>
    </row>
    <row r="16" spans="1:10" ht="18" hidden="1" customHeight="1" x14ac:dyDescent="0.25">
      <c r="A16" s="1">
        <v>114106020101</v>
      </c>
      <c r="B16" s="34"/>
      <c r="C16" s="35"/>
      <c r="D16" s="36">
        <v>9587.2050099999997</v>
      </c>
      <c r="E16" s="36"/>
      <c r="F16" s="36">
        <v>9587.2050099999997</v>
      </c>
      <c r="G16" s="36"/>
      <c r="H16" s="36"/>
      <c r="I16" s="36"/>
      <c r="J16" s="37"/>
    </row>
    <row r="17" spans="1:10" ht="18" hidden="1" customHeight="1" x14ac:dyDescent="0.25">
      <c r="A17" s="1">
        <v>1141990201</v>
      </c>
      <c r="B17" s="34"/>
      <c r="C17" s="35"/>
      <c r="D17" s="36">
        <v>0</v>
      </c>
      <c r="E17" s="36"/>
      <c r="F17" s="36">
        <v>0</v>
      </c>
      <c r="G17" s="36"/>
      <c r="H17" s="36"/>
      <c r="I17" s="36"/>
      <c r="J17" s="37"/>
    </row>
    <row r="18" spans="1:10" ht="18" hidden="1" customHeight="1" x14ac:dyDescent="0.25">
      <c r="A18" s="1">
        <v>1142040101</v>
      </c>
      <c r="B18" s="34"/>
      <c r="C18" s="35"/>
      <c r="D18" s="36">
        <v>916.08730000000003</v>
      </c>
      <c r="E18" s="36"/>
      <c r="F18" s="36">
        <v>916.08730000000003</v>
      </c>
      <c r="G18" s="36"/>
      <c r="H18" s="36"/>
      <c r="I18" s="36"/>
      <c r="J18" s="37"/>
    </row>
    <row r="19" spans="1:10" ht="18" hidden="1" customHeight="1" x14ac:dyDescent="0.25">
      <c r="A19" s="1">
        <v>1142040701</v>
      </c>
      <c r="B19" s="34"/>
      <c r="C19" s="35"/>
      <c r="D19" s="36">
        <v>3656.8647999999998</v>
      </c>
      <c r="E19" s="36"/>
      <c r="F19" s="36">
        <v>3656.8647999999998</v>
      </c>
      <c r="G19" s="36"/>
      <c r="H19" s="36"/>
      <c r="I19" s="36"/>
      <c r="J19" s="37"/>
    </row>
    <row r="20" spans="1:10" ht="18" hidden="1" customHeight="1" x14ac:dyDescent="0.25">
      <c r="A20" s="1">
        <v>114206010101</v>
      </c>
      <c r="B20" s="34"/>
      <c r="C20" s="35"/>
      <c r="D20" s="36">
        <v>227089.34777000002</v>
      </c>
      <c r="E20" s="36"/>
      <c r="F20" s="36">
        <v>227089.34777000002</v>
      </c>
      <c r="G20" s="36"/>
      <c r="H20" s="36"/>
      <c r="I20" s="36"/>
      <c r="J20" s="37"/>
    </row>
    <row r="21" spans="1:10" ht="18" hidden="1" customHeight="1" x14ac:dyDescent="0.25">
      <c r="A21" s="1">
        <v>1148</v>
      </c>
      <c r="B21" s="34"/>
      <c r="C21" s="35"/>
      <c r="D21" s="36">
        <v>0</v>
      </c>
      <c r="E21" s="36"/>
      <c r="F21" s="36">
        <v>0</v>
      </c>
      <c r="G21" s="36"/>
      <c r="H21" s="36"/>
      <c r="I21" s="36"/>
      <c r="J21" s="37"/>
    </row>
    <row r="22" spans="1:10" ht="18" hidden="1" customHeight="1" x14ac:dyDescent="0.25">
      <c r="A22" s="1">
        <v>1142060201</v>
      </c>
      <c r="B22" s="34"/>
      <c r="C22" s="35"/>
      <c r="D22" s="36">
        <v>0</v>
      </c>
      <c r="E22" s="36"/>
      <c r="F22" s="36">
        <v>0</v>
      </c>
      <c r="G22" s="36"/>
      <c r="H22" s="36"/>
      <c r="I22" s="36"/>
      <c r="J22" s="37"/>
    </row>
    <row r="23" spans="1:10" x14ac:dyDescent="0.25">
      <c r="B23" s="34" t="s">
        <v>15</v>
      </c>
      <c r="C23" s="35"/>
      <c r="D23" s="36">
        <v>990.4</v>
      </c>
      <c r="E23" s="36"/>
      <c r="F23" s="36">
        <v>1188.9000000000001</v>
      </c>
      <c r="G23" s="36"/>
      <c r="H23" s="36">
        <f>D23-F23</f>
        <v>-198.50000000000011</v>
      </c>
      <c r="I23" s="36"/>
      <c r="J23" s="37">
        <f>H23/F23*100</f>
        <v>-16.696105643872492</v>
      </c>
    </row>
    <row r="24" spans="1:10" hidden="1" x14ac:dyDescent="0.25">
      <c r="A24" s="1">
        <v>1141049901</v>
      </c>
      <c r="B24" s="34"/>
      <c r="C24" s="35"/>
      <c r="D24" s="36">
        <v>9.3170000000000003E-2</v>
      </c>
      <c r="E24" s="36"/>
      <c r="F24" s="36">
        <v>9.3170000000000003E-2</v>
      </c>
      <c r="G24" s="36"/>
      <c r="H24" s="36"/>
      <c r="I24" s="36"/>
      <c r="J24" s="37"/>
    </row>
    <row r="25" spans="1:10" hidden="1" x14ac:dyDescent="0.25">
      <c r="A25" s="1">
        <v>1141069901</v>
      </c>
      <c r="B25" s="34"/>
      <c r="C25" s="35"/>
      <c r="D25" s="36">
        <v>35.63064</v>
      </c>
      <c r="E25" s="36"/>
      <c r="F25" s="36">
        <v>35.63064</v>
      </c>
      <c r="G25" s="36"/>
      <c r="H25" s="36"/>
      <c r="I25" s="36"/>
      <c r="J25" s="37"/>
    </row>
    <row r="26" spans="1:10" hidden="1" x14ac:dyDescent="0.25">
      <c r="A26" s="1">
        <v>1142049901</v>
      </c>
      <c r="B26" s="34"/>
      <c r="C26" s="35"/>
      <c r="D26" s="36">
        <v>1.3703099999999999</v>
      </c>
      <c r="E26" s="36"/>
      <c r="F26" s="36">
        <v>1.3703099999999999</v>
      </c>
      <c r="G26" s="36"/>
      <c r="H26" s="36"/>
      <c r="I26" s="36"/>
      <c r="J26" s="37"/>
    </row>
    <row r="27" spans="1:10" hidden="1" x14ac:dyDescent="0.25">
      <c r="A27" s="1">
        <v>1142069901</v>
      </c>
      <c r="B27" s="34"/>
      <c r="C27" s="35"/>
      <c r="D27" s="36">
        <v>769.73696999999993</v>
      </c>
      <c r="E27" s="36"/>
      <c r="F27" s="36">
        <v>769.73696999999993</v>
      </c>
      <c r="G27" s="36"/>
      <c r="H27" s="36"/>
      <c r="I27" s="36"/>
      <c r="J27" s="37"/>
    </row>
    <row r="28" spans="1:10" hidden="1" x14ac:dyDescent="0.25">
      <c r="B28" s="34"/>
      <c r="C28" s="35"/>
      <c r="D28" s="36"/>
      <c r="E28" s="36"/>
      <c r="F28" s="36"/>
      <c r="G28" s="36"/>
      <c r="H28" s="36"/>
      <c r="I28" s="36"/>
      <c r="J28" s="37"/>
    </row>
    <row r="29" spans="1:10" x14ac:dyDescent="0.25">
      <c r="A29" s="1">
        <v>1149</v>
      </c>
      <c r="B29" s="41" t="s">
        <v>16</v>
      </c>
      <c r="C29" s="18"/>
      <c r="D29" s="42">
        <v>-3174.5</v>
      </c>
      <c r="E29" s="42"/>
      <c r="F29" s="42">
        <v>-1514.8</v>
      </c>
      <c r="G29" s="42"/>
      <c r="H29" s="42">
        <f>D29-F29</f>
        <v>-1659.7</v>
      </c>
      <c r="I29" s="42"/>
      <c r="J29" s="43">
        <f>H29/F29*100</f>
        <v>109.56561922365991</v>
      </c>
    </row>
    <row r="30" spans="1:10" ht="9.75" hidden="1" customHeight="1" x14ac:dyDescent="0.25">
      <c r="B30" s="34"/>
      <c r="C30" s="35"/>
      <c r="D30" s="16" t="s">
        <v>4</v>
      </c>
      <c r="F30" s="16" t="s">
        <v>4</v>
      </c>
      <c r="J30" s="44"/>
    </row>
    <row r="31" spans="1:10" ht="24.75" customHeight="1" x14ac:dyDescent="0.25">
      <c r="A31" s="1">
        <v>12</v>
      </c>
      <c r="B31" s="34" t="s">
        <v>17</v>
      </c>
      <c r="C31" s="35"/>
      <c r="D31" s="36">
        <v>2507.4</v>
      </c>
      <c r="E31" s="36"/>
      <c r="F31" s="36">
        <v>2576.3000000000002</v>
      </c>
      <c r="G31" s="36"/>
      <c r="H31" s="36">
        <f>D31-F31</f>
        <v>-68.900000000000091</v>
      </c>
      <c r="I31" s="36"/>
      <c r="J31" s="37">
        <f>H31/F31*100</f>
        <v>-2.6743779839304462</v>
      </c>
    </row>
    <row r="32" spans="1:10" ht="24.75" customHeight="1" x14ac:dyDescent="0.25">
      <c r="A32" s="1">
        <v>126</v>
      </c>
      <c r="B32" s="34" t="s">
        <v>18</v>
      </c>
      <c r="C32" s="35"/>
      <c r="D32" s="36">
        <v>3662.2</v>
      </c>
      <c r="E32" s="36"/>
      <c r="F32" s="36">
        <v>2882.3</v>
      </c>
      <c r="G32" s="36"/>
      <c r="H32" s="36">
        <f>D32-F32</f>
        <v>779.89999999999964</v>
      </c>
      <c r="I32" s="36"/>
      <c r="J32" s="37">
        <f>H32/F32*100</f>
        <v>27.058252090344503</v>
      </c>
    </row>
    <row r="33" spans="1:10" x14ac:dyDescent="0.25">
      <c r="A33" s="1">
        <v>13</v>
      </c>
      <c r="B33" s="34" t="s">
        <v>19</v>
      </c>
      <c r="C33" s="35"/>
      <c r="D33" s="36">
        <v>2432.02</v>
      </c>
      <c r="E33" s="36"/>
      <c r="F33" s="36">
        <v>3253.4</v>
      </c>
      <c r="G33" s="36"/>
      <c r="H33" s="36">
        <f>D33-F33</f>
        <v>-821.38000000000011</v>
      </c>
      <c r="I33" s="36"/>
      <c r="J33" s="37">
        <f>H33/F33*100</f>
        <v>-25.246818712731301</v>
      </c>
    </row>
    <row r="34" spans="1:10" ht="6.75" customHeight="1" x14ac:dyDescent="0.25">
      <c r="B34" s="34" t="s">
        <v>4</v>
      </c>
      <c r="C34" s="35"/>
      <c r="D34" s="38"/>
      <c r="E34" s="36"/>
      <c r="F34" s="38"/>
      <c r="G34" s="36"/>
      <c r="H34" s="38"/>
      <c r="I34" s="36"/>
      <c r="J34" s="40"/>
    </row>
    <row r="35" spans="1:10" ht="20.25" thickBot="1" x14ac:dyDescent="0.3">
      <c r="B35" s="45" t="s">
        <v>20</v>
      </c>
      <c r="C35" s="35"/>
      <c r="D35" s="46">
        <f>D9+D31+D32+D33</f>
        <v>178942.42</v>
      </c>
      <c r="E35" s="42"/>
      <c r="F35" s="46">
        <f>F9+F31+F32+F33</f>
        <v>169115.59999999998</v>
      </c>
      <c r="G35" s="42"/>
      <c r="H35" s="46">
        <f>H9+H31+H32+H33</f>
        <v>9826.8200000000106</v>
      </c>
      <c r="I35" s="42"/>
      <c r="J35" s="47">
        <f>H35/F35*100</f>
        <v>5.8107117261802061</v>
      </c>
    </row>
    <row r="36" spans="1:10" ht="7.5" customHeight="1" thickTop="1" x14ac:dyDescent="0.25">
      <c r="B36" s="34"/>
      <c r="C36" s="35"/>
      <c r="D36" s="48"/>
      <c r="E36" s="48"/>
      <c r="F36" s="48"/>
      <c r="G36" s="48"/>
      <c r="H36" s="48"/>
      <c r="I36" s="48"/>
      <c r="J36" s="49"/>
    </row>
    <row r="37" spans="1:10" ht="7.5" customHeight="1" x14ac:dyDescent="0.25">
      <c r="B37" s="34"/>
      <c r="C37" s="35"/>
      <c r="D37" s="48"/>
      <c r="E37" s="48"/>
      <c r="F37" s="48"/>
      <c r="G37" s="48"/>
      <c r="H37" s="48"/>
      <c r="I37" s="48"/>
      <c r="J37" s="49"/>
    </row>
    <row r="38" spans="1:10" ht="13.15" hidden="1" customHeight="1" x14ac:dyDescent="0.25">
      <c r="B38" s="34" t="s">
        <v>4</v>
      </c>
      <c r="C38" s="35"/>
      <c r="G38" s="48"/>
      <c r="H38" s="48"/>
      <c r="I38" s="48"/>
      <c r="J38" s="49"/>
    </row>
    <row r="39" spans="1:10" hidden="1" x14ac:dyDescent="0.25">
      <c r="A39" s="1">
        <v>91</v>
      </c>
      <c r="B39" s="34" t="s">
        <v>21</v>
      </c>
      <c r="C39" s="35">
        <v>134513.5</v>
      </c>
      <c r="D39" s="36">
        <v>193799.7</v>
      </c>
      <c r="E39" s="36"/>
      <c r="F39" s="36">
        <v>193799.7</v>
      </c>
      <c r="G39" s="36"/>
      <c r="H39" s="36">
        <f>D39-F39</f>
        <v>0</v>
      </c>
      <c r="I39" s="36"/>
      <c r="J39" s="37">
        <f>H39/F39*100</f>
        <v>0</v>
      </c>
    </row>
    <row r="40" spans="1:10" hidden="1" x14ac:dyDescent="0.25">
      <c r="A40" s="1">
        <v>92</v>
      </c>
      <c r="B40" s="34" t="s">
        <v>22</v>
      </c>
      <c r="C40" s="35"/>
      <c r="D40" s="36">
        <v>66736.5</v>
      </c>
      <c r="E40" s="36"/>
      <c r="F40" s="36">
        <v>66736.5</v>
      </c>
      <c r="G40" s="36"/>
      <c r="H40" s="36">
        <f>D40-F40</f>
        <v>0</v>
      </c>
      <c r="I40" s="36"/>
      <c r="J40" s="37">
        <f>H40/F40*100</f>
        <v>0</v>
      </c>
    </row>
    <row r="41" spans="1:10" ht="10.5" hidden="1" customHeight="1" x14ac:dyDescent="0.25">
      <c r="B41" s="34"/>
      <c r="C41" s="35"/>
      <c r="D41" s="36"/>
      <c r="E41" s="36"/>
      <c r="F41" s="36"/>
      <c r="G41" s="36"/>
      <c r="H41" s="36"/>
      <c r="I41" s="36"/>
      <c r="J41" s="50"/>
    </row>
    <row r="42" spans="1:10" ht="20.25" hidden="1" thickBot="1" x14ac:dyDescent="0.3">
      <c r="B42" s="34" t="s">
        <v>23</v>
      </c>
      <c r="C42" s="35"/>
      <c r="D42" s="51">
        <f>SUM(D39:D40)</f>
        <v>260536.2</v>
      </c>
      <c r="E42" s="36"/>
      <c r="F42" s="51">
        <f>SUM(F39:F40)</f>
        <v>260536.2</v>
      </c>
      <c r="G42" s="36"/>
      <c r="H42" s="51">
        <f>SUM(H39:H40)</f>
        <v>0</v>
      </c>
      <c r="I42" s="36"/>
      <c r="J42" s="52">
        <f>H42/F42*100</f>
        <v>0</v>
      </c>
    </row>
    <row r="43" spans="1:10" ht="6.75" hidden="1" customHeight="1" thickTop="1" x14ac:dyDescent="0.25">
      <c r="B43" s="34" t="s">
        <v>4</v>
      </c>
      <c r="C43" s="35"/>
      <c r="D43" s="48"/>
      <c r="E43" s="48"/>
      <c r="F43" s="48"/>
      <c r="G43" s="48"/>
      <c r="H43" s="48"/>
      <c r="I43" s="48"/>
      <c r="J43" s="49"/>
    </row>
    <row r="44" spans="1:10" hidden="1" x14ac:dyDescent="0.25">
      <c r="B44" s="34"/>
      <c r="C44" s="35"/>
      <c r="D44" s="48"/>
      <c r="E44" s="48"/>
      <c r="F44" s="48"/>
      <c r="G44" s="48"/>
      <c r="H44" s="48"/>
      <c r="I44" s="48"/>
      <c r="J44" s="53" t="s">
        <v>4</v>
      </c>
    </row>
    <row r="45" spans="1:10" x14ac:dyDescent="0.25">
      <c r="B45" s="20" t="s">
        <v>24</v>
      </c>
      <c r="C45" s="21"/>
      <c r="J45" s="54" t="s">
        <v>4</v>
      </c>
    </row>
    <row r="46" spans="1:10" ht="8.4499999999999993" customHeight="1" x14ac:dyDescent="0.25">
      <c r="B46" s="20"/>
      <c r="C46" s="21"/>
      <c r="J46" s="54"/>
    </row>
    <row r="47" spans="1:10" x14ac:dyDescent="0.25">
      <c r="B47" s="55" t="s">
        <v>25</v>
      </c>
      <c r="C47" s="21"/>
      <c r="D47" s="31">
        <f>SUM(D48:D52)</f>
        <v>139237.29999999999</v>
      </c>
      <c r="E47" s="32"/>
      <c r="F47" s="31">
        <f>SUM(F48:F52)</f>
        <v>132493.1</v>
      </c>
      <c r="G47" s="32"/>
      <c r="H47" s="31">
        <f t="shared" ref="H47:H56" si="2">D47-F47</f>
        <v>6744.1999999999825</v>
      </c>
      <c r="I47" s="32"/>
      <c r="J47" s="33">
        <f>H47/F47*100</f>
        <v>5.0902273401407179</v>
      </c>
    </row>
    <row r="48" spans="1:10" ht="30.75" customHeight="1" x14ac:dyDescent="0.25">
      <c r="A48" s="1">
        <v>211</v>
      </c>
      <c r="B48" s="34" t="s">
        <v>26</v>
      </c>
      <c r="C48" s="21"/>
      <c r="D48" s="36">
        <v>89853</v>
      </c>
      <c r="E48" s="39"/>
      <c r="F48" s="36">
        <v>83888.6</v>
      </c>
      <c r="G48" s="39"/>
      <c r="H48" s="36">
        <f>D48-F48</f>
        <v>5964.3999999999942</v>
      </c>
      <c r="I48" s="36"/>
      <c r="J48" s="37">
        <f>H48/F48*100</f>
        <v>7.1099052791440007</v>
      </c>
    </row>
    <row r="49" spans="1:11" x14ac:dyDescent="0.25">
      <c r="A49" s="1">
        <v>212</v>
      </c>
      <c r="B49" s="34" t="s">
        <v>13</v>
      </c>
      <c r="C49" s="35"/>
      <c r="D49" s="36">
        <v>49384.3</v>
      </c>
      <c r="E49" s="36"/>
      <c r="F49" s="36">
        <v>48604.5</v>
      </c>
      <c r="G49" s="36"/>
      <c r="H49" s="36">
        <f t="shared" si="2"/>
        <v>779.80000000000291</v>
      </c>
      <c r="I49" s="36"/>
      <c r="J49" s="37">
        <f>H49/F49*100</f>
        <v>1.6043781954345853</v>
      </c>
    </row>
    <row r="50" spans="1:11" x14ac:dyDescent="0.25">
      <c r="A50" s="1">
        <v>213</v>
      </c>
      <c r="B50" s="34" t="s">
        <v>27</v>
      </c>
      <c r="C50" s="35"/>
      <c r="D50" s="36">
        <v>0</v>
      </c>
      <c r="E50" s="36"/>
      <c r="F50" s="36">
        <v>0</v>
      </c>
      <c r="G50" s="36"/>
      <c r="H50" s="36">
        <f t="shared" si="2"/>
        <v>0</v>
      </c>
      <c r="I50" s="36"/>
      <c r="J50" s="37">
        <v>0</v>
      </c>
    </row>
    <row r="51" spans="1:11" x14ac:dyDescent="0.25">
      <c r="A51" s="1">
        <v>214</v>
      </c>
      <c r="B51" s="34" t="s">
        <v>28</v>
      </c>
      <c r="C51" s="35"/>
      <c r="D51" s="36">
        <v>0</v>
      </c>
      <c r="E51" s="36"/>
      <c r="F51" s="36">
        <v>0</v>
      </c>
      <c r="G51" s="36"/>
      <c r="H51" s="36">
        <f t="shared" si="2"/>
        <v>0</v>
      </c>
      <c r="I51" s="36"/>
      <c r="J51" s="37">
        <v>0</v>
      </c>
    </row>
    <row r="52" spans="1:11" x14ac:dyDescent="0.25">
      <c r="B52" s="34" t="s">
        <v>29</v>
      </c>
      <c r="C52" s="35"/>
      <c r="D52" s="36">
        <v>0</v>
      </c>
      <c r="E52" s="36"/>
      <c r="F52" s="36">
        <v>0</v>
      </c>
      <c r="G52" s="36"/>
      <c r="H52" s="36">
        <f>D52-F52</f>
        <v>0</v>
      </c>
      <c r="I52" s="36"/>
      <c r="J52" s="37">
        <v>0</v>
      </c>
    </row>
    <row r="53" spans="1:11" x14ac:dyDescent="0.25">
      <c r="A53" s="1">
        <v>22</v>
      </c>
      <c r="B53" s="34" t="s">
        <v>30</v>
      </c>
      <c r="C53" s="35"/>
      <c r="D53" s="36">
        <v>3704.9</v>
      </c>
      <c r="E53" s="36"/>
      <c r="F53" s="36">
        <v>4145.7</v>
      </c>
      <c r="G53" s="36"/>
      <c r="H53" s="36">
        <f t="shared" si="2"/>
        <v>-440.79999999999973</v>
      </c>
      <c r="I53" s="36"/>
      <c r="J53" s="37">
        <f>H53/F53*100</f>
        <v>-10.632703765347221</v>
      </c>
    </row>
    <row r="54" spans="1:11" ht="21" customHeight="1" x14ac:dyDescent="0.25">
      <c r="A54" s="1">
        <v>24</v>
      </c>
      <c r="B54" s="34" t="s">
        <v>31</v>
      </c>
      <c r="C54" s="35"/>
      <c r="D54" s="36">
        <v>0</v>
      </c>
      <c r="E54" s="36"/>
      <c r="F54" s="36">
        <v>0</v>
      </c>
      <c r="G54" s="36"/>
      <c r="H54" s="36">
        <f t="shared" si="2"/>
        <v>0</v>
      </c>
      <c r="I54" s="36"/>
      <c r="J54" s="37">
        <v>0</v>
      </c>
    </row>
    <row r="55" spans="1:11" ht="6" customHeight="1" x14ac:dyDescent="0.25">
      <c r="B55" s="34"/>
      <c r="C55" s="35"/>
      <c r="D55" s="36"/>
      <c r="E55" s="36"/>
      <c r="F55" s="36"/>
      <c r="G55" s="36"/>
      <c r="H55" s="36"/>
      <c r="I55" s="36"/>
      <c r="J55" s="37"/>
    </row>
    <row r="56" spans="1:11" ht="20.25" thickBot="1" x14ac:dyDescent="0.3">
      <c r="B56" s="45" t="s">
        <v>32</v>
      </c>
      <c r="C56" s="35"/>
      <c r="D56" s="46">
        <f>SUM(D47,D53,D54)</f>
        <v>142942.19999999998</v>
      </c>
      <c r="E56" s="42"/>
      <c r="F56" s="46">
        <f>SUM(F47,F53,F54)</f>
        <v>136638.80000000002</v>
      </c>
      <c r="G56" s="42"/>
      <c r="H56" s="46">
        <f t="shared" si="2"/>
        <v>6303.3999999999651</v>
      </c>
      <c r="I56" s="42"/>
      <c r="J56" s="47">
        <f>H56/F56*100</f>
        <v>4.6131845420187858</v>
      </c>
    </row>
    <row r="57" spans="1:11" ht="8.25" customHeight="1" thickTop="1" x14ac:dyDescent="0.35">
      <c r="B57" s="34" t="s">
        <v>4</v>
      </c>
      <c r="C57" s="35"/>
      <c r="D57" s="48"/>
      <c r="E57" s="48"/>
      <c r="F57" s="48"/>
      <c r="G57" s="48"/>
      <c r="H57" s="48"/>
      <c r="I57" s="48"/>
      <c r="J57" s="49"/>
      <c r="K57" s="56"/>
    </row>
    <row r="58" spans="1:11" ht="12" customHeight="1" x14ac:dyDescent="0.25">
      <c r="B58" s="34"/>
      <c r="C58" s="35"/>
      <c r="D58" s="48"/>
      <c r="E58" s="48"/>
      <c r="F58" s="48"/>
      <c r="G58" s="48"/>
      <c r="H58" s="48"/>
      <c r="I58" s="48"/>
      <c r="J58" s="49"/>
    </row>
    <row r="59" spans="1:11" ht="21.75" x14ac:dyDescent="0.4">
      <c r="B59" s="20" t="s">
        <v>33</v>
      </c>
      <c r="C59" s="21"/>
      <c r="D59" s="57"/>
      <c r="E59" s="57"/>
      <c r="F59" s="57"/>
      <c r="J59" s="44"/>
    </row>
    <row r="60" spans="1:11" ht="7.15" customHeight="1" x14ac:dyDescent="0.25">
      <c r="B60" s="34" t="s">
        <v>4</v>
      </c>
      <c r="C60" s="35"/>
      <c r="D60" s="58" t="s">
        <v>4</v>
      </c>
      <c r="E60" s="58"/>
      <c r="F60" s="58" t="s">
        <v>4</v>
      </c>
      <c r="G60" s="58"/>
      <c r="H60" s="35" t="s">
        <v>4</v>
      </c>
      <c r="I60" s="35"/>
      <c r="J60" s="54" t="s">
        <v>4</v>
      </c>
    </row>
    <row r="61" spans="1:11" x14ac:dyDescent="0.25">
      <c r="B61" s="55" t="s">
        <v>34</v>
      </c>
      <c r="C61" s="25"/>
      <c r="D61" s="31">
        <f>SUM(D62:D63)</f>
        <v>1642.6</v>
      </c>
      <c r="E61" s="32"/>
      <c r="F61" s="31">
        <f>SUM(F62:F63)</f>
        <v>1644.2</v>
      </c>
      <c r="G61" s="32"/>
      <c r="H61" s="31">
        <f>D61-F61</f>
        <v>-1.6000000000001364</v>
      </c>
      <c r="I61" s="32"/>
      <c r="J61" s="33">
        <f t="shared" ref="J61:J72" si="3">H61/F61*100</f>
        <v>-9.7311762559307652E-2</v>
      </c>
    </row>
    <row r="62" spans="1:11" x14ac:dyDescent="0.25">
      <c r="A62" s="1">
        <v>311</v>
      </c>
      <c r="B62" s="34" t="s">
        <v>35</v>
      </c>
      <c r="C62" s="35"/>
      <c r="D62" s="36">
        <v>1642.6</v>
      </c>
      <c r="E62" s="36"/>
      <c r="F62" s="36">
        <v>1644.2</v>
      </c>
      <c r="G62" s="36"/>
      <c r="H62" s="36">
        <f>D62-F62</f>
        <v>-1.6000000000001364</v>
      </c>
      <c r="I62" s="36"/>
      <c r="J62" s="37">
        <f t="shared" si="3"/>
        <v>-9.7311762559307652E-2</v>
      </c>
    </row>
    <row r="63" spans="1:11" x14ac:dyDescent="0.25">
      <c r="B63" s="34" t="s">
        <v>36</v>
      </c>
      <c r="C63" s="35"/>
      <c r="D63" s="36">
        <v>0</v>
      </c>
      <c r="E63" s="36"/>
      <c r="F63" s="36">
        <v>0</v>
      </c>
      <c r="G63" s="36"/>
      <c r="H63" s="36">
        <f>D63-F63</f>
        <v>0</v>
      </c>
      <c r="I63" s="36"/>
      <c r="J63" s="37">
        <v>0</v>
      </c>
    </row>
    <row r="64" spans="1:11" x14ac:dyDescent="0.25">
      <c r="A64" s="1">
        <v>313</v>
      </c>
      <c r="B64" s="34" t="s">
        <v>37</v>
      </c>
      <c r="C64" s="35"/>
      <c r="D64" s="36">
        <v>30024.5</v>
      </c>
      <c r="E64" s="36"/>
      <c r="F64" s="36">
        <v>28015.200000000001</v>
      </c>
      <c r="G64" s="36"/>
      <c r="H64" s="36">
        <f t="shared" ref="H64:H72" si="4">D64-F64</f>
        <v>2009.2999999999993</v>
      </c>
      <c r="I64" s="36"/>
      <c r="J64" s="37">
        <f>H64/F64*100</f>
        <v>7.1721779605357066</v>
      </c>
    </row>
    <row r="65" spans="1:11" x14ac:dyDescent="0.25">
      <c r="A65" s="1">
        <v>321</v>
      </c>
      <c r="B65" s="59" t="s">
        <v>38</v>
      </c>
      <c r="C65" s="35"/>
      <c r="D65" s="36">
        <v>1392.5</v>
      </c>
      <c r="E65" s="36"/>
      <c r="F65" s="36">
        <v>589.79999999999995</v>
      </c>
      <c r="G65" s="36"/>
      <c r="H65" s="36">
        <f t="shared" si="4"/>
        <v>802.7</v>
      </c>
      <c r="I65" s="36"/>
      <c r="J65" s="37">
        <f t="shared" si="3"/>
        <v>136.09698202780604</v>
      </c>
    </row>
    <row r="66" spans="1:11" x14ac:dyDescent="0.25">
      <c r="A66" s="1">
        <v>322</v>
      </c>
      <c r="B66" s="34" t="s">
        <v>39</v>
      </c>
      <c r="C66" s="35"/>
      <c r="D66" s="36">
        <v>319.3</v>
      </c>
      <c r="E66" s="36"/>
      <c r="F66" s="36">
        <v>319.3</v>
      </c>
      <c r="G66" s="36"/>
      <c r="H66" s="36">
        <f t="shared" si="4"/>
        <v>0</v>
      </c>
      <c r="I66" s="36"/>
      <c r="J66" s="37">
        <f t="shared" si="3"/>
        <v>0</v>
      </c>
    </row>
    <row r="67" spans="1:11" x14ac:dyDescent="0.25">
      <c r="A67" s="1">
        <v>324</v>
      </c>
      <c r="B67" s="34" t="s">
        <v>40</v>
      </c>
      <c r="C67" s="35"/>
      <c r="D67" s="36">
        <v>0</v>
      </c>
      <c r="E67" s="36"/>
      <c r="F67" s="36">
        <v>0</v>
      </c>
      <c r="G67" s="36"/>
      <c r="H67" s="36">
        <f t="shared" si="4"/>
        <v>0</v>
      </c>
      <c r="I67" s="36"/>
      <c r="J67" s="37">
        <v>0</v>
      </c>
    </row>
    <row r="68" spans="1:11" hidden="1" x14ac:dyDescent="0.25">
      <c r="A68" s="1">
        <v>325</v>
      </c>
      <c r="B68" s="34" t="s">
        <v>41</v>
      </c>
      <c r="C68" s="35"/>
      <c r="D68" s="36">
        <v>0</v>
      </c>
      <c r="E68" s="36"/>
      <c r="F68" s="36">
        <v>0</v>
      </c>
      <c r="G68" s="36"/>
      <c r="H68" s="36">
        <f>D68-F68</f>
        <v>0</v>
      </c>
      <c r="I68" s="36"/>
      <c r="J68" s="37" t="e">
        <f t="shared" si="3"/>
        <v>#DIV/0!</v>
      </c>
    </row>
    <row r="69" spans="1:11" hidden="1" x14ac:dyDescent="0.25">
      <c r="B69" s="45" t="s">
        <v>42</v>
      </c>
      <c r="C69" s="18"/>
      <c r="D69" s="31">
        <f>SUM(D70:D73)</f>
        <v>2621.2999999999997</v>
      </c>
      <c r="E69" s="42"/>
      <c r="F69" s="31">
        <f>SUM(F70:F73)</f>
        <v>1908.3</v>
      </c>
      <c r="G69" s="42"/>
      <c r="H69" s="31">
        <f>SUM(H70:H73)</f>
        <v>712.99999999999989</v>
      </c>
      <c r="I69" s="42"/>
      <c r="J69" s="37">
        <f t="shared" si="3"/>
        <v>37.363098045380703</v>
      </c>
    </row>
    <row r="70" spans="1:11" hidden="1" x14ac:dyDescent="0.25">
      <c r="B70" s="34" t="s">
        <v>43</v>
      </c>
      <c r="D70" s="36">
        <v>0</v>
      </c>
      <c r="E70" s="36"/>
      <c r="F70" s="36">
        <v>0</v>
      </c>
      <c r="G70" s="36"/>
      <c r="H70" s="36">
        <f t="shared" si="4"/>
        <v>0</v>
      </c>
      <c r="I70" s="36"/>
      <c r="J70" s="37" t="e">
        <f t="shared" si="3"/>
        <v>#DIV/0!</v>
      </c>
    </row>
    <row r="71" spans="1:11" x14ac:dyDescent="0.25">
      <c r="B71" s="34" t="s">
        <v>44</v>
      </c>
      <c r="D71" s="36">
        <v>15.3</v>
      </c>
      <c r="E71" s="36"/>
      <c r="F71" s="36">
        <v>15.3</v>
      </c>
      <c r="G71" s="36"/>
      <c r="H71" s="36">
        <f t="shared" si="4"/>
        <v>0</v>
      </c>
      <c r="I71" s="36"/>
      <c r="J71" s="37">
        <f t="shared" si="3"/>
        <v>0</v>
      </c>
    </row>
    <row r="72" spans="1:11" x14ac:dyDescent="0.25">
      <c r="B72" s="34" t="s">
        <v>45</v>
      </c>
      <c r="D72" s="36">
        <v>126.3</v>
      </c>
      <c r="E72" s="36"/>
      <c r="F72" s="36">
        <v>99.4</v>
      </c>
      <c r="G72" s="36"/>
      <c r="H72" s="36">
        <f t="shared" si="4"/>
        <v>26.899999999999991</v>
      </c>
      <c r="I72" s="36"/>
      <c r="J72" s="37">
        <f t="shared" si="3"/>
        <v>27.062374245472824</v>
      </c>
    </row>
    <row r="73" spans="1:11" x14ac:dyDescent="0.25">
      <c r="B73" s="15" t="s">
        <v>46</v>
      </c>
      <c r="D73" s="42">
        <v>2479.6999999999998</v>
      </c>
      <c r="E73" s="60"/>
      <c r="F73" s="42">
        <v>1793.6</v>
      </c>
      <c r="G73" s="42"/>
      <c r="H73" s="42">
        <f>D73-F73</f>
        <v>686.09999999999991</v>
      </c>
      <c r="I73" s="42"/>
      <c r="J73" s="33">
        <f>H73/F73*100</f>
        <v>38.25267618198037</v>
      </c>
    </row>
    <row r="74" spans="1:11" ht="20.25" thickBot="1" x14ac:dyDescent="0.3">
      <c r="B74" s="45" t="s">
        <v>47</v>
      </c>
      <c r="C74" s="35"/>
      <c r="D74" s="46">
        <f>D61+D64+D65+D66+D67+D68+D69</f>
        <v>36000.200000000004</v>
      </c>
      <c r="E74" s="42"/>
      <c r="F74" s="46">
        <f>F61+F64+F65+F66+F67+F68+F69</f>
        <v>32476.799999999999</v>
      </c>
      <c r="G74" s="42"/>
      <c r="H74" s="46">
        <f>D74-F74</f>
        <v>3523.4000000000051</v>
      </c>
      <c r="I74" s="42"/>
      <c r="J74" s="47">
        <f>H74/F74*100</f>
        <v>10.848975268499375</v>
      </c>
    </row>
    <row r="75" spans="1:11" ht="20.25" hidden="1" thickTop="1" x14ac:dyDescent="0.25">
      <c r="B75" s="34"/>
      <c r="C75" s="35"/>
      <c r="D75" s="61"/>
      <c r="E75" s="61"/>
      <c r="F75" s="61"/>
      <c r="G75" s="61"/>
      <c r="H75" s="61"/>
      <c r="I75" s="61"/>
      <c r="J75" s="62"/>
    </row>
    <row r="76" spans="1:11" ht="21" thickTop="1" thickBot="1" x14ac:dyDescent="0.3">
      <c r="B76" s="34" t="s">
        <v>48</v>
      </c>
      <c r="C76" s="35"/>
      <c r="D76" s="63">
        <f>D56+D74</f>
        <v>178942.4</v>
      </c>
      <c r="E76" s="42"/>
      <c r="F76" s="63">
        <f>F56+F74</f>
        <v>169115.6</v>
      </c>
      <c r="G76" s="42"/>
      <c r="H76" s="63">
        <f>D76-F76</f>
        <v>9826.7999999999884</v>
      </c>
      <c r="I76" s="42"/>
      <c r="J76" s="64">
        <f>H76/F76*100</f>
        <v>5.8106998999500865</v>
      </c>
      <c r="K76" s="5" t="s">
        <v>4</v>
      </c>
    </row>
    <row r="77" spans="1:11" ht="8.4499999999999993" customHeight="1" thickTop="1" x14ac:dyDescent="0.25">
      <c r="B77" s="34" t="s">
        <v>4</v>
      </c>
      <c r="C77" s="35"/>
      <c r="D77" s="48"/>
      <c r="E77" s="48"/>
      <c r="F77" s="48"/>
      <c r="G77" s="48"/>
      <c r="H77" s="48"/>
      <c r="I77" s="48"/>
      <c r="J77" s="49"/>
    </row>
    <row r="78" spans="1:11" ht="7.15" hidden="1" customHeight="1" x14ac:dyDescent="0.25">
      <c r="B78" s="34"/>
      <c r="C78" s="35"/>
      <c r="D78" s="48"/>
      <c r="E78" s="48"/>
      <c r="F78" s="48"/>
      <c r="G78" s="48"/>
      <c r="H78" s="48"/>
      <c r="I78" s="48"/>
      <c r="J78" s="49"/>
    </row>
    <row r="79" spans="1:11" ht="6.75" hidden="1" customHeight="1" x14ac:dyDescent="0.25">
      <c r="B79" s="34"/>
      <c r="C79" s="35"/>
      <c r="D79" s="65" t="s">
        <v>4</v>
      </c>
      <c r="E79" s="65"/>
      <c r="F79" s="65" t="s">
        <v>4</v>
      </c>
      <c r="G79" s="48"/>
      <c r="H79" s="48"/>
      <c r="I79" s="48"/>
      <c r="J79" s="49"/>
    </row>
    <row r="80" spans="1:11" ht="20.25" hidden="1" thickBot="1" x14ac:dyDescent="0.3">
      <c r="A80" s="1">
        <v>93</v>
      </c>
      <c r="B80" s="34" t="s">
        <v>49</v>
      </c>
      <c r="C80" s="35"/>
      <c r="D80" s="66">
        <f>+D42</f>
        <v>260536.2</v>
      </c>
      <c r="E80" s="36"/>
      <c r="F80" s="66">
        <f>F42</f>
        <v>260536.2</v>
      </c>
      <c r="G80" s="36"/>
      <c r="H80" s="66">
        <f>D80-F80</f>
        <v>0</v>
      </c>
      <c r="I80" s="36"/>
      <c r="J80" s="67">
        <f>H80/F80*100</f>
        <v>0</v>
      </c>
    </row>
    <row r="81" spans="2:10" ht="16.5" hidden="1" customHeight="1" thickTop="1" x14ac:dyDescent="0.25">
      <c r="B81" s="15" t="s">
        <v>4</v>
      </c>
      <c r="D81" s="48"/>
      <c r="E81" s="48"/>
      <c r="F81" s="48"/>
      <c r="G81" s="48"/>
      <c r="H81" s="48"/>
      <c r="I81" s="48"/>
      <c r="J81" s="49"/>
    </row>
    <row r="82" spans="2:10" ht="7.9" hidden="1" customHeight="1" x14ac:dyDescent="0.25">
      <c r="B82" s="15"/>
      <c r="D82" s="48"/>
      <c r="E82" s="48"/>
      <c r="F82" s="48"/>
      <c r="G82" s="48"/>
      <c r="H82" s="48"/>
      <c r="I82" s="48"/>
      <c r="J82" s="49"/>
    </row>
    <row r="83" spans="2:10" ht="11.45" hidden="1" customHeight="1" thickBot="1" x14ac:dyDescent="0.3">
      <c r="B83" s="68"/>
      <c r="C83" s="69"/>
      <c r="D83" s="70"/>
      <c r="E83" s="70"/>
      <c r="F83" s="70"/>
      <c r="G83" s="70"/>
      <c r="H83" s="70"/>
      <c r="I83" s="70"/>
      <c r="J83" s="71"/>
    </row>
    <row r="84" spans="2:10" ht="4.1500000000000004" customHeight="1" thickBot="1" x14ac:dyDescent="0.3">
      <c r="B84" s="72"/>
      <c r="C84" s="73"/>
      <c r="D84" s="74"/>
      <c r="E84" s="74"/>
      <c r="F84" s="73"/>
      <c r="G84" s="73"/>
      <c r="H84" s="73"/>
      <c r="I84" s="73"/>
      <c r="J84" s="75"/>
    </row>
    <row r="85" spans="2:10" ht="20.25" thickTop="1" x14ac:dyDescent="0.25"/>
    <row r="87" spans="2:10" x14ac:dyDescent="0.25">
      <c r="D87" s="36">
        <f>+D76-D35</f>
        <v>-2.0000000018626451E-2</v>
      </c>
      <c r="F87" s="36">
        <f>+F76-F35</f>
        <v>0</v>
      </c>
    </row>
  </sheetData>
  <mergeCells count="5">
    <mergeCell ref="B1:J1"/>
    <mergeCell ref="B2:J2"/>
    <mergeCell ref="B3:J3"/>
    <mergeCell ref="B4:J4"/>
    <mergeCell ref="B5:J5"/>
  </mergeCells>
  <pageMargins left="0.6692913385826772" right="0.39370078740157483" top="0.6692913385826772" bottom="0.23622047244094491" header="0.23622047244094491" footer="0.19685039370078741"/>
  <pageSetup scale="58" fitToHeight="0" orientation="portrait" r:id="rId1"/>
  <headerFooter alignWithMargins="0">
    <oddHeader>&amp;L&amp;"Arial,Negrita Cursiva"&amp;8&amp;D&amp;R&amp;"Arial,Negrita Cursiva"&amp;8&amp;T</oddHeader>
    <oddFooter>&amp;LMCASTANEDA/DCONT/GP&amp;RPagina 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JUN 2021-2020</vt:lpstr>
      <vt:lpstr>'BALANCE JUN 2021-2020'!Área_de_impresión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Fco Javier AM</dc:creator>
  <cp:lastModifiedBy>Fco Javier AM</cp:lastModifiedBy>
  <dcterms:created xsi:type="dcterms:W3CDTF">2021-12-29T22:42:00Z</dcterms:created>
  <dcterms:modified xsi:type="dcterms:W3CDTF">2021-12-29T22:42:30Z</dcterms:modified>
</cp:coreProperties>
</file>