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1\Bolsa de Valores\"/>
    </mc:Choice>
  </mc:AlternateContent>
  <xr:revisionPtr revIDLastSave="0" documentId="13_ncr:1_{1B8B9BDA-EC84-458E-9E45-7AE5F29FE5A1}" xr6:coauthVersionLast="47" xr6:coauthVersionMax="47" xr10:uidLastSave="{00000000-0000-0000-0000-000000000000}"/>
  <bookViews>
    <workbookView xWindow="28680" yWindow="4425" windowWidth="20730" windowHeight="11160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Balances!$A$1:$I$57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2" l="1"/>
  <c r="G34" i="1" l="1"/>
  <c r="I34" i="1"/>
  <c r="I17" i="1" l="1"/>
  <c r="I21" i="1"/>
  <c r="I39" i="1"/>
  <c r="I43" i="1"/>
  <c r="I47" i="1"/>
  <c r="I52" i="1"/>
  <c r="I25" i="1" l="1"/>
  <c r="I48" i="1"/>
  <c r="I53" i="1" s="1"/>
  <c r="G39" i="1"/>
  <c r="I32" i="2"/>
  <c r="I25" i="2"/>
  <c r="I19" i="2"/>
  <c r="G17" i="1"/>
  <c r="G21" i="1"/>
  <c r="G43" i="1"/>
  <c r="G47" i="1"/>
  <c r="G52" i="1"/>
  <c r="I62" i="1" l="1"/>
  <c r="I27" i="2"/>
  <c r="I34" i="2" s="1"/>
  <c r="I38" i="2" s="1"/>
  <c r="I42" i="2" s="1"/>
  <c r="G48" i="1"/>
  <c r="G53" i="1" s="1"/>
  <c r="G25" i="1"/>
  <c r="G25" i="2" l="1"/>
  <c r="G19" i="2" l="1"/>
  <c r="G32" i="2" l="1"/>
  <c r="G27" i="2"/>
  <c r="G34" i="2" l="1"/>
  <c r="G38" i="2" s="1"/>
  <c r="G42" i="2" s="1"/>
  <c r="G62" i="1" l="1"/>
</calcChain>
</file>

<file path=xl/sharedStrings.xml><?xml version="1.0" encoding="utf-8"?>
<sst xmlns="http://schemas.openxmlformats.org/spreadsheetml/2006/main" count="102" uniqueCount="75">
  <si>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</si>
  <si>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</si>
  <si>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</si>
  <si>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</si>
  <si>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</si>
  <si>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</si>
  <si>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</si>
  <si>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</si>
  <si>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</si>
  <si>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</si>
  <si>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</si>
  <si>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</si>
  <si>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</si>
  <si>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</si>
  <si>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</si>
  <si>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</si>
  <si>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</si>
  <si>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</si>
  <si>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</si>
  <si>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</si>
  <si>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</si>
  <si>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</si>
  <si>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</si>
  <si>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</si>
  <si>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</si>
  <si>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</si>
  <si>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</si>
  <si>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</si>
  <si>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</si>
  <si>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</si>
  <si>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</si>
  <si>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</si>
  <si>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</si>
  <si>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</si>
  <si>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</si>
  <si>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</si>
  <si>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</si>
  <si>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</si>
  <si>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</si>
  <si>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</si>
  <si>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</si>
  <si>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</si>
  <si>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</si>
  <si>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</si>
  <si>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</si>
  <si>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</si>
  <si>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</si>
  <si>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</si>
  <si>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</si>
  <si>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</si>
  <si>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</si>
  <si>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</si>
  <si>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</si>
  <si>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</si>
  <si>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</si>
  <si>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</si>
  <si>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</si>
  <si>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</si>
  <si>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</si>
  <si>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</si>
  <si>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</si>
  <si>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</si>
  <si>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</si>
  <si>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</si>
  <si>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</si>
  <si>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</si>
  <si>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</si>
  <si>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</si>
  <si>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</si>
  <si>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</si>
  <si>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2020</t>
  </si>
  <si>
    <t>2021</t>
  </si>
  <si>
    <t>Reportos y otras obligaciones bursátiles</t>
  </si>
  <si>
    <t>Por los años terminados el 30 de noviembre de 2021 y 2020</t>
  </si>
  <si>
    <t>Al 30 de noviembre  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</si>
</sst>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6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20" fillId="0" borderId="0"/>
  </cellStyleXfs>
  <cellXfs count="142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75" fontId="18" fillId="0" borderId="0" xfId="42" applyNumberFormat="1" applyFont="1" applyBorder="1" applyAlignment="1" applyProtection="1"/>
    <xf numFmtId="166" fontId="18" fillId="0" borderId="3" xfId="43" applyNumberFormat="1" applyFont="1" applyBorder="1" applyAlignment="1" applyProtection="1">
      <alignment horizontal="right"/>
    </xf>
    <xf numFmtId="175" fontId="18" fillId="0" borderId="0" xfId="42" applyNumberFormat="1" applyFont="1" applyAlignment="1" applyProtection="1"/>
    <xf numFmtId="170" fontId="8" fillId="0" borderId="0" xfId="13" applyNumberFormat="1" applyFont="1"/>
    <xf numFmtId="175" fontId="18" fillId="0" borderId="0" xfId="44" applyNumberFormat="1" applyFont="1"/>
    <xf numFmtId="175" fontId="18" fillId="0" borderId="3" xfId="44" applyNumberFormat="1" applyFont="1" applyBorder="1"/>
    <xf numFmtId="173" fontId="18" fillId="0" borderId="0" xfId="45" applyNumberFormat="1" applyFont="1" applyAlignment="1">
      <alignment horizontal="right"/>
    </xf>
    <xf numFmtId="175" fontId="18" fillId="0" borderId="0" xfId="45" applyNumberFormat="1" applyFont="1" applyAlignment="1">
      <alignment horizontal="right"/>
    </xf>
    <xf numFmtId="175" fontId="18" fillId="0" borderId="3" xfId="45" applyNumberFormat="1" applyFont="1" applyBorder="1" applyAlignment="1">
      <alignment horizontal="right"/>
    </xf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66" fontId="18" fillId="0" borderId="0" xfId="45" applyNumberFormat="1" applyFont="1" applyAlignment="1">
      <alignment horizontal="right"/>
    </xf>
    <xf numFmtId="166" fontId="18" fillId="0" borderId="3" xfId="45" applyNumberFormat="1" applyFont="1" applyBorder="1" applyAlignment="1">
      <alignment horizontal="right"/>
    </xf>
    <xf numFmtId="170" fontId="3" fillId="0" borderId="4" xfId="3" applyNumberFormat="1" applyBorder="1" applyAlignment="1">
      <alignment horizontal="right"/>
    </xf>
    <xf numFmtId="166" fontId="21" fillId="0" borderId="3" xfId="43" applyNumberFormat="1" applyFon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66" fontId="18" fillId="0" borderId="0" xfId="45" applyNumberFormat="1" applyFont="1"/>
    <xf numFmtId="166" fontId="18" fillId="0" borderId="3" xfId="45" applyNumberFormat="1" applyFont="1" applyBorder="1"/>
    <xf numFmtId="170" fontId="3" fillId="0" borderId="6" xfId="3" applyNumberFormat="1" applyBorder="1" applyAlignment="1">
      <alignment horizontal="right"/>
    </xf>
    <xf numFmtId="166" fontId="18" fillId="0" borderId="0" xfId="42" applyNumberFormat="1" applyFont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3" xfId="42" applyNumberFormat="1" applyFont="1" applyBorder="1" applyAlignment="1" applyProtection="1"/>
    <xf numFmtId="173" fontId="18" fillId="0" borderId="0" xfId="45" applyNumberFormat="1" applyFont="1" applyAlignment="1">
      <alignment horizontal="right"/>
    </xf>
    <xf numFmtId="175" fontId="18" fillId="0" borderId="0" xfId="45" applyNumberFormat="1" applyFont="1" applyAlignment="1">
      <alignment horizontal="right"/>
    </xf>
    <xf numFmtId="175" fontId="18" fillId="0" borderId="3" xfId="45" applyNumberFormat="1" applyFont="1" applyBorder="1" applyAlignment="1" applyProtection="1">
      <alignment horizontal="right"/>
    </xf>
    <xf numFmtId="166" fontId="18" fillId="0" borderId="0" xfId="45" applyNumberFormat="1" applyFont="1" applyBorder="1" applyAlignment="1" applyProtection="1">
      <alignment horizontal="right"/>
    </xf>
    <xf numFmtId="166" fontId="18" fillId="0" borderId="3" xfId="45" applyNumberFormat="1" applyFont="1" applyBorder="1" applyAlignment="1" applyProtection="1">
      <alignment horizontal="right"/>
    </xf>
    <xf numFmtId="166" fontId="18" fillId="0" borderId="0" xfId="45" applyNumberFormat="1" applyFont="1" applyBorder="1" applyAlignment="1" applyProtection="1"/>
    <xf numFmtId="166" fontId="18" fillId="0" borderId="3" xfId="45" applyNumberFormat="1" applyFont="1" applyBorder="1" applyProtection="1"/>
    <xf numFmtId="175" fontId="18" fillId="0" borderId="3" xfId="45" applyNumberFormat="1" applyFont="1" applyBorder="1" applyAlignment="1" applyProtection="1">
      <alignment horizontal="right"/>
    </xf>
    <xf numFmtId="170" fontId="9" fillId="0" borderId="0" xfId="0" applyNumberFormat="1" applyFont="1" applyBorder="1"/>
  </cellXfs>
  <cellStyles count="46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0" xfId="45" xr:uid="{209DCA5C-6C22-4F21-B27A-EFB69EEDFDCA}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" xfId="44" xr:uid="{6D0555AC-853C-444C-872F-B5EB2C28DE0A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07B01243-4574-4B43-BA3D-705E2F0A9E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showGridLines="0" topLeftCell="A5" zoomScaleNormal="100" workbookViewId="0">
      <selection activeCell="G15" sqref="G15"/>
    </sheetView>
  </sheetViews>
  <sheetFormatPr baseColWidth="10" defaultColWidth="11.44140625" defaultRowHeight="13.8"/>
  <cols>
    <col min="1" max="1" width="53.88671875" style="65" customWidth="1"/>
    <col min="2" max="2" width="4.88671875" style="65" customWidth="1"/>
    <col min="3" max="3" width="3.33203125" style="65" customWidth="1"/>
    <col min="4" max="4" width="3" style="65" customWidth="1"/>
    <col min="5" max="5" width="21.33203125" style="65" customWidth="1"/>
    <col min="6" max="6" width="1.88671875" style="65" customWidth="1"/>
    <col min="7" max="7" width="11.44140625" style="65" customWidth="1"/>
    <col min="8" max="8" width="2.109375" style="65" customWidth="1"/>
    <col min="9" max="13" width="11.44140625" style="65"/>
    <col min="14" max="14" width="20.44140625" style="65" customWidth="1"/>
    <col min="15" max="16384" width="11.441406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74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20">
        <v>2557.3000000000002</v>
      </c>
      <c r="H11" s="91"/>
      <c r="I11" s="120">
        <v>2830.7</v>
      </c>
    </row>
    <row r="12" spans="1:18">
      <c r="A12" s="15" t="s">
        <v>2</v>
      </c>
      <c r="B12" s="15"/>
      <c r="C12" s="15"/>
      <c r="D12" s="15"/>
      <c r="E12" s="49"/>
      <c r="F12" s="12"/>
      <c r="G12" s="120">
        <v>26</v>
      </c>
      <c r="H12" s="91"/>
      <c r="I12" s="120">
        <v>22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20">
        <v>32203.200000000001</v>
      </c>
      <c r="H13" s="91"/>
      <c r="I13" s="120">
        <v>33077.599999999999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20">
        <v>4883</v>
      </c>
      <c r="H14" s="91"/>
      <c r="I14" s="120">
        <v>2946.9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20">
        <v>18296.599999999999</v>
      </c>
      <c r="H15" s="91"/>
      <c r="I15" s="120">
        <v>16044.4</v>
      </c>
    </row>
    <row r="16" spans="1:18">
      <c r="A16" s="15" t="s">
        <v>56</v>
      </c>
      <c r="B16" s="15"/>
      <c r="C16" s="15"/>
      <c r="D16" s="15"/>
      <c r="E16" s="49"/>
      <c r="F16" s="12"/>
      <c r="G16" s="120">
        <v>4248</v>
      </c>
      <c r="H16" s="91"/>
      <c r="I16" s="120">
        <v>5440.4</v>
      </c>
    </row>
    <row r="17" spans="1:13">
      <c r="A17" s="16"/>
      <c r="B17" s="16"/>
      <c r="C17" s="16"/>
      <c r="D17" s="16"/>
      <c r="E17" s="49"/>
      <c r="F17" s="17"/>
      <c r="G17" s="18">
        <f>SUM(G11:G16)</f>
        <v>62214.1</v>
      </c>
      <c r="H17" s="18"/>
      <c r="I17" s="18">
        <f>SUM(I11:I16)</f>
        <v>60362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104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104">
        <v>0</v>
      </c>
    </row>
    <row r="20" spans="1:13">
      <c r="A20" s="20" t="s">
        <v>69</v>
      </c>
      <c r="B20" s="20"/>
      <c r="C20" s="20"/>
      <c r="D20" s="20"/>
      <c r="E20" s="49"/>
      <c r="F20" s="19"/>
      <c r="G20" s="121">
        <v>2386.8000000000002</v>
      </c>
      <c r="H20" s="92"/>
      <c r="I20" s="122">
        <v>2534.3000000000002</v>
      </c>
    </row>
    <row r="21" spans="1:13">
      <c r="A21" s="15"/>
      <c r="B21" s="15"/>
      <c r="C21" s="15"/>
      <c r="D21" s="15"/>
      <c r="E21" s="49"/>
      <c r="F21" s="19"/>
      <c r="G21" s="21">
        <f>SUM(G19:G20)</f>
        <v>2386.8000000000002</v>
      </c>
      <c r="H21" s="21"/>
      <c r="I21" s="21">
        <f>SUM(I19:I20)</f>
        <v>2534.3000000000002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22">
        <v>3762.1</v>
      </c>
      <c r="H24" s="93"/>
      <c r="I24" s="122">
        <v>4119.2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68363</v>
      </c>
      <c r="H25" s="22"/>
      <c r="I25" s="22">
        <f>I17+I21+I24</f>
        <v>67015.5</v>
      </c>
      <c r="M25" s="65" t="s">
        <v>0</v>
      </c>
    </row>
    <row r="26" spans="1:13" ht="14.4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23">
        <v>1428.4</v>
      </c>
      <c r="H29" s="94"/>
      <c r="I29" s="123">
        <v>2035.5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24">
        <v>565.29999999999995</v>
      </c>
      <c r="H30" s="95"/>
      <c r="I30" s="130">
        <v>520.70000000000005</v>
      </c>
    </row>
    <row r="31" spans="1:13">
      <c r="A31" s="15" t="s">
        <v>58</v>
      </c>
      <c r="B31" s="15"/>
      <c r="C31" s="15"/>
      <c r="D31" s="15"/>
      <c r="E31" s="51"/>
      <c r="F31" s="58"/>
      <c r="G31" s="124">
        <v>3296.4</v>
      </c>
      <c r="H31" s="95"/>
      <c r="I31" s="130">
        <v>3210.9</v>
      </c>
    </row>
    <row r="32" spans="1:13">
      <c r="A32" s="15" t="s">
        <v>6</v>
      </c>
      <c r="B32" s="15"/>
      <c r="C32" s="15"/>
      <c r="D32" s="15"/>
      <c r="E32" s="51"/>
      <c r="F32" s="58"/>
      <c r="G32" s="130">
        <v>3361.9</v>
      </c>
      <c r="H32" s="130"/>
      <c r="I32" s="130">
        <v>3100.6</v>
      </c>
    </row>
    <row r="33" spans="1:14">
      <c r="A33" s="15" t="s">
        <v>72</v>
      </c>
      <c r="B33" s="15"/>
      <c r="C33" s="15"/>
      <c r="D33" s="15"/>
      <c r="E33" s="51"/>
      <c r="F33" s="58"/>
      <c r="G33" s="125">
        <v>0</v>
      </c>
      <c r="H33" s="95"/>
      <c r="I33" s="106">
        <v>0</v>
      </c>
    </row>
    <row r="34" spans="1:14">
      <c r="A34" s="15"/>
      <c r="B34" s="15"/>
      <c r="C34" s="15"/>
      <c r="D34" s="15"/>
      <c r="E34" s="51"/>
      <c r="F34" s="58"/>
      <c r="G34" s="100">
        <f>SUM(G29:G33)</f>
        <v>8652</v>
      </c>
      <c r="H34" s="25"/>
      <c r="I34" s="100">
        <f>SUM(I29:I33)</f>
        <v>8867.7000000000007</v>
      </c>
    </row>
    <row r="35" spans="1:14">
      <c r="A35" s="58" t="s">
        <v>34</v>
      </c>
      <c r="B35" s="58"/>
      <c r="C35" s="58"/>
      <c r="D35" s="58"/>
      <c r="E35" s="51"/>
      <c r="F35" s="58"/>
      <c r="G35" s="25"/>
      <c r="H35" s="25"/>
      <c r="I35" s="25"/>
    </row>
    <row r="36" spans="1:14">
      <c r="A36" s="15" t="s">
        <v>7</v>
      </c>
      <c r="B36" s="15"/>
      <c r="C36" s="15"/>
      <c r="D36" s="15"/>
      <c r="E36" s="52"/>
      <c r="F36" s="58"/>
      <c r="G36" s="126">
        <v>2643.7</v>
      </c>
      <c r="H36" s="96"/>
      <c r="I36" s="105">
        <v>3077.3</v>
      </c>
    </row>
    <row r="37" spans="1:14">
      <c r="A37" s="15" t="s">
        <v>8</v>
      </c>
      <c r="B37" s="15"/>
      <c r="C37" s="15"/>
      <c r="D37" s="15"/>
      <c r="E37" s="51"/>
      <c r="F37" s="58"/>
      <c r="G37" s="126">
        <v>348.5</v>
      </c>
      <c r="H37" s="96"/>
      <c r="I37" s="105">
        <v>297.5</v>
      </c>
    </row>
    <row r="38" spans="1:14">
      <c r="A38" s="15" t="s">
        <v>9</v>
      </c>
      <c r="B38" s="15"/>
      <c r="C38" s="15"/>
      <c r="D38" s="15"/>
      <c r="E38" s="51"/>
      <c r="F38" s="58"/>
      <c r="G38" s="127">
        <v>1343.3</v>
      </c>
      <c r="H38" s="97"/>
      <c r="I38" s="106">
        <v>1532.8</v>
      </c>
    </row>
    <row r="39" spans="1:14">
      <c r="A39" s="15"/>
      <c r="B39" s="15"/>
      <c r="C39" s="15"/>
      <c r="D39" s="15"/>
      <c r="E39" s="51"/>
      <c r="F39" s="58"/>
      <c r="G39" s="25">
        <f>SUM(G36:G38)</f>
        <v>4335.5</v>
      </c>
      <c r="H39" s="25"/>
      <c r="I39" s="25">
        <f>SUM(I36:I38)</f>
        <v>4907.6000000000004</v>
      </c>
    </row>
    <row r="40" spans="1:14">
      <c r="A40" s="58" t="s">
        <v>28</v>
      </c>
      <c r="B40" s="58"/>
      <c r="C40" s="58"/>
      <c r="D40" s="58"/>
      <c r="E40" s="51"/>
      <c r="F40" s="58"/>
      <c r="G40" s="25"/>
      <c r="H40" s="25"/>
      <c r="I40" s="25"/>
    </row>
    <row r="41" spans="1:14">
      <c r="A41" s="15" t="s">
        <v>10</v>
      </c>
      <c r="B41" s="15"/>
      <c r="C41" s="15"/>
      <c r="D41" s="15"/>
      <c r="E41" s="51"/>
      <c r="F41" s="58"/>
      <c r="G41" s="128">
        <v>1190.0999999999999</v>
      </c>
      <c r="H41" s="98"/>
      <c r="I41" s="105">
        <v>1282.2</v>
      </c>
    </row>
    <row r="42" spans="1:14">
      <c r="A42" s="15" t="s">
        <v>11</v>
      </c>
      <c r="B42" s="15"/>
      <c r="C42" s="15"/>
      <c r="D42" s="15"/>
      <c r="E42" s="51"/>
      <c r="F42" s="58"/>
      <c r="G42" s="129">
        <v>15011.3</v>
      </c>
      <c r="H42" s="99"/>
      <c r="I42" s="106">
        <v>12860.5</v>
      </c>
    </row>
    <row r="43" spans="1:14">
      <c r="A43" s="15"/>
      <c r="B43" s="15"/>
      <c r="C43" s="15"/>
      <c r="D43" s="15"/>
      <c r="E43" s="51"/>
      <c r="F43" s="58"/>
      <c r="G43" s="25">
        <f>SUM(G41:G42)</f>
        <v>16201.4</v>
      </c>
      <c r="H43" s="25"/>
      <c r="I43" s="25">
        <f>SUM(I41:I42)</f>
        <v>14142.7</v>
      </c>
      <c r="K43" s="79"/>
    </row>
    <row r="44" spans="1:14">
      <c r="A44" s="27" t="s">
        <v>29</v>
      </c>
      <c r="B44" s="27"/>
      <c r="C44" s="27"/>
      <c r="D44" s="27"/>
      <c r="E44" s="51"/>
      <c r="F44" s="58"/>
      <c r="G44" s="25"/>
      <c r="H44" s="25"/>
      <c r="I44" s="25"/>
      <c r="K44" s="79"/>
    </row>
    <row r="45" spans="1:14">
      <c r="A45" s="15" t="s">
        <v>12</v>
      </c>
      <c r="B45" s="15"/>
      <c r="C45" s="15"/>
      <c r="D45" s="15"/>
      <c r="E45" s="51"/>
      <c r="F45" s="58"/>
      <c r="G45" s="130">
        <v>4028.1</v>
      </c>
      <c r="H45" s="80"/>
      <c r="I45" s="105">
        <v>4591.3</v>
      </c>
    </row>
    <row r="46" spans="1:14">
      <c r="A46" s="15" t="s">
        <v>13</v>
      </c>
      <c r="B46" s="15"/>
      <c r="C46" s="15"/>
      <c r="D46" s="15"/>
      <c r="E46" s="51"/>
      <c r="F46" s="58"/>
      <c r="G46" s="131">
        <v>1325.6</v>
      </c>
      <c r="H46" s="81"/>
      <c r="I46" s="106">
        <v>1486.7</v>
      </c>
      <c r="N46" s="79" t="s">
        <v>0</v>
      </c>
    </row>
    <row r="47" spans="1:14" ht="17.25" customHeight="1">
      <c r="A47" s="19"/>
      <c r="B47" s="19"/>
      <c r="C47" s="19"/>
      <c r="D47" s="19"/>
      <c r="E47" s="51"/>
      <c r="F47" s="58"/>
      <c r="G47" s="28">
        <f>SUM(G45:G46)</f>
        <v>5353.7</v>
      </c>
      <c r="H47" s="25"/>
      <c r="I47" s="28">
        <f>SUM(I45:I46)</f>
        <v>6078</v>
      </c>
      <c r="N47" s="79" t="s">
        <v>0</v>
      </c>
    </row>
    <row r="48" spans="1:14" ht="19.5" customHeight="1">
      <c r="A48" s="8" t="s">
        <v>30</v>
      </c>
      <c r="B48" s="27"/>
      <c r="C48" s="27"/>
      <c r="D48" s="27"/>
      <c r="E48" s="51"/>
      <c r="F48" s="58"/>
      <c r="G48" s="26">
        <f>G34+G39+G43+G47</f>
        <v>34542.6</v>
      </c>
      <c r="H48" s="25"/>
      <c r="I48" s="26">
        <f>I34+I39+I43+I47</f>
        <v>33996</v>
      </c>
    </row>
    <row r="49" spans="1:9">
      <c r="A49" s="58" t="s">
        <v>31</v>
      </c>
      <c r="B49" s="58"/>
      <c r="C49" s="58"/>
      <c r="D49" s="58"/>
      <c r="E49" s="51"/>
      <c r="F49" s="58"/>
      <c r="G49" s="25"/>
      <c r="H49" s="25"/>
      <c r="I49" s="25"/>
    </row>
    <row r="50" spans="1:9">
      <c r="A50" s="15" t="s">
        <v>14</v>
      </c>
      <c r="B50" s="15"/>
      <c r="C50" s="15"/>
      <c r="D50" s="15"/>
      <c r="E50" s="51"/>
      <c r="F50" s="58"/>
      <c r="G50" s="103">
        <v>13000</v>
      </c>
      <c r="H50" s="82"/>
      <c r="I50" s="105">
        <v>13000</v>
      </c>
    </row>
    <row r="51" spans="1:9" ht="15.75" customHeight="1">
      <c r="A51" s="20" t="s">
        <v>15</v>
      </c>
      <c r="B51" s="29"/>
      <c r="C51" s="29"/>
      <c r="D51" s="29"/>
      <c r="E51" s="51"/>
      <c r="F51" s="58"/>
      <c r="G51" s="132">
        <v>20820.400000000001</v>
      </c>
      <c r="H51" s="101" t="s">
        <v>0</v>
      </c>
      <c r="I51" s="106">
        <v>20019.5</v>
      </c>
    </row>
    <row r="52" spans="1:9" ht="18" customHeight="1">
      <c r="A52" s="19"/>
      <c r="B52" s="19"/>
      <c r="C52" s="19"/>
      <c r="D52" s="19"/>
      <c r="E52" s="51"/>
      <c r="F52" s="58"/>
      <c r="G52" s="25">
        <f>SUM(G50:G51)</f>
        <v>33820.400000000001</v>
      </c>
      <c r="H52" s="101"/>
      <c r="I52" s="25">
        <f>SUM(I50:I51)</f>
        <v>33019.5</v>
      </c>
    </row>
    <row r="53" spans="1:9" ht="19.5" customHeight="1" thickBot="1">
      <c r="A53" s="57" t="s">
        <v>32</v>
      </c>
      <c r="B53" s="57"/>
      <c r="C53" s="57"/>
      <c r="D53" s="57"/>
      <c r="E53" s="51"/>
      <c r="F53" s="58"/>
      <c r="G53" s="22">
        <f>G48+G52</f>
        <v>68363</v>
      </c>
      <c r="H53" s="25"/>
      <c r="I53" s="22">
        <f>I48+I52</f>
        <v>67015.5</v>
      </c>
    </row>
    <row r="54" spans="1:9" ht="19.5" customHeight="1" thickTop="1">
      <c r="A54" s="57"/>
      <c r="B54" s="57"/>
      <c r="C54" s="57"/>
      <c r="D54" s="57"/>
      <c r="E54" s="51"/>
      <c r="F54" s="58"/>
      <c r="G54" s="21"/>
      <c r="H54" s="25"/>
      <c r="I54" s="21"/>
    </row>
    <row r="55" spans="1:9">
      <c r="A55" s="65" t="s">
        <v>64</v>
      </c>
      <c r="B55" s="65" t="s">
        <v>65</v>
      </c>
      <c r="E55" s="39"/>
      <c r="G55" s="48" t="s">
        <v>67</v>
      </c>
      <c r="H55" s="66"/>
      <c r="I55" s="48"/>
    </row>
    <row r="56" spans="1:9" ht="15" customHeight="1">
      <c r="A56" s="68" t="s">
        <v>60</v>
      </c>
      <c r="B56" s="68" t="s">
        <v>66</v>
      </c>
      <c r="C56" s="57"/>
      <c r="D56" s="57"/>
      <c r="E56" s="46"/>
      <c r="F56" s="57"/>
      <c r="G56" s="59" t="s">
        <v>68</v>
      </c>
      <c r="H56" s="58"/>
      <c r="I56" s="59"/>
    </row>
    <row r="57" spans="1:9" ht="14.4" thickBot="1">
      <c r="A57" s="55"/>
      <c r="B57" s="55"/>
      <c r="C57" s="55"/>
      <c r="D57" s="55"/>
      <c r="E57" s="55"/>
      <c r="F57" s="55"/>
      <c r="G57" s="55"/>
      <c r="H57" s="55"/>
      <c r="I57" s="55"/>
    </row>
    <row r="58" spans="1:9">
      <c r="A58" s="56"/>
      <c r="B58" s="56"/>
      <c r="C58" s="56"/>
      <c r="D58" s="56"/>
      <c r="E58" s="56"/>
      <c r="F58" s="56"/>
      <c r="G58" s="56"/>
      <c r="H58" s="56"/>
      <c r="I58" s="56"/>
    </row>
    <row r="60" spans="1:9">
      <c r="G60" s="66" t="s">
        <v>0</v>
      </c>
      <c r="I60" s="66" t="s">
        <v>0</v>
      </c>
    </row>
    <row r="62" spans="1:9">
      <c r="G62" s="66">
        <f>+G53-G25</f>
        <v>0</v>
      </c>
      <c r="I62" s="66">
        <f>+I53-I25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abSelected="1" topLeftCell="A30" zoomScale="124" zoomScaleNormal="124" workbookViewId="0">
      <selection activeCell="G42" sqref="G42"/>
    </sheetView>
  </sheetViews>
  <sheetFormatPr baseColWidth="10" defaultColWidth="11.44140625" defaultRowHeight="13.8"/>
  <cols>
    <col min="1" max="1" width="40.33203125" style="65" customWidth="1"/>
    <col min="2" max="3" width="9.109375" style="65"/>
    <col min="4" max="4" width="4.44140625" style="65" customWidth="1"/>
    <col min="5" max="5" width="6.44140625" style="39" customWidth="1"/>
    <col min="6" max="6" width="1.5546875" style="65" customWidth="1"/>
    <col min="7" max="7" width="15.109375" style="66" customWidth="1"/>
    <col min="8" max="8" width="3.44140625" style="66" customWidth="1"/>
    <col min="9" max="9" width="11.5546875" style="66" customWidth="1"/>
    <col min="10" max="10" width="11.44140625" style="64"/>
    <col min="11" max="16384" width="11.441406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73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4.4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33">
        <v>71257</v>
      </c>
      <c r="H14" s="83"/>
      <c r="I14" s="107">
        <v>73340.600000000006</v>
      </c>
    </row>
    <row r="15" spans="1:10">
      <c r="A15" s="35" t="s">
        <v>36</v>
      </c>
      <c r="D15" s="53"/>
      <c r="E15" s="54"/>
      <c r="G15" s="134">
        <v>19488.8</v>
      </c>
      <c r="H15" s="84"/>
      <c r="I15" s="108">
        <v>18653.5</v>
      </c>
    </row>
    <row r="16" spans="1:10" ht="16.5" customHeight="1">
      <c r="A16" s="36" t="s">
        <v>61</v>
      </c>
      <c r="D16" s="53"/>
      <c r="E16" s="54"/>
      <c r="G16" s="134">
        <v>9772.9</v>
      </c>
      <c r="H16" s="84"/>
      <c r="I16" s="108">
        <v>12793.8</v>
      </c>
    </row>
    <row r="17" spans="1:10">
      <c r="A17" s="35" t="s">
        <v>37</v>
      </c>
      <c r="D17" s="53"/>
      <c r="E17" s="54"/>
      <c r="G17" s="134">
        <v>4336.7</v>
      </c>
      <c r="H17" s="84"/>
      <c r="I17" s="108">
        <v>5152.6000000000004</v>
      </c>
    </row>
    <row r="18" spans="1:10">
      <c r="A18" s="35" t="s">
        <v>38</v>
      </c>
      <c r="D18" s="53"/>
      <c r="E18" s="54"/>
      <c r="G18" s="135">
        <v>2446.9</v>
      </c>
      <c r="H18" s="85"/>
      <c r="I18" s="109">
        <v>2517.5</v>
      </c>
    </row>
    <row r="19" spans="1:10">
      <c r="A19" s="32"/>
      <c r="D19" s="53"/>
      <c r="E19" s="54"/>
      <c r="G19" s="69">
        <f>SUM(G14:G18)</f>
        <v>107302.29999999999</v>
      </c>
      <c r="H19" s="69"/>
      <c r="I19" s="110">
        <f>SUM(I14:I18)</f>
        <v>112458.00000000001</v>
      </c>
      <c r="J19" s="141"/>
    </row>
    <row r="20" spans="1:10">
      <c r="A20" s="33" t="s">
        <v>52</v>
      </c>
      <c r="D20" s="53"/>
      <c r="E20" s="54"/>
      <c r="G20" s="70"/>
      <c r="H20" s="70"/>
      <c r="I20" s="111"/>
    </row>
    <row r="21" spans="1:10">
      <c r="A21" s="35" t="s">
        <v>39</v>
      </c>
      <c r="D21" s="53"/>
      <c r="E21" s="54"/>
      <c r="G21" s="136">
        <v>34174.9</v>
      </c>
      <c r="H21" s="86"/>
      <c r="I21" s="112">
        <v>35053.1</v>
      </c>
    </row>
    <row r="22" spans="1:10">
      <c r="A22" s="35" t="s">
        <v>40</v>
      </c>
      <c r="D22" s="53"/>
      <c r="E22" s="54"/>
      <c r="G22" s="136">
        <v>33709</v>
      </c>
      <c r="H22" s="86"/>
      <c r="I22" s="112">
        <v>39899.599999999999</v>
      </c>
    </row>
    <row r="23" spans="1:10">
      <c r="A23" s="35" t="s">
        <v>41</v>
      </c>
      <c r="D23" s="53"/>
      <c r="E23" s="54"/>
      <c r="G23" s="136">
        <v>19148.599999999999</v>
      </c>
      <c r="H23" s="86"/>
      <c r="I23" s="112">
        <v>18593.400000000001</v>
      </c>
    </row>
    <row r="24" spans="1:10">
      <c r="A24" s="35" t="s">
        <v>54</v>
      </c>
      <c r="D24" s="53"/>
      <c r="E24" s="54"/>
      <c r="G24" s="137">
        <v>13175.3</v>
      </c>
      <c r="H24" s="87"/>
      <c r="I24" s="113">
        <v>11138.5</v>
      </c>
    </row>
    <row r="25" spans="1:10" ht="21" customHeight="1">
      <c r="A25" s="33"/>
      <c r="D25" s="53"/>
      <c r="E25" s="54"/>
      <c r="G25" s="71">
        <f>SUM(G21:G24)</f>
        <v>100207.8</v>
      </c>
      <c r="H25" s="72"/>
      <c r="I25" s="114">
        <f>SUM(I21:I24)</f>
        <v>104684.6</v>
      </c>
    </row>
    <row r="26" spans="1:10" ht="13.5" customHeight="1">
      <c r="A26" s="33" t="s">
        <v>62</v>
      </c>
      <c r="D26" s="53"/>
      <c r="E26" s="54"/>
      <c r="G26" s="102">
        <v>0</v>
      </c>
      <c r="H26" s="88"/>
      <c r="I26" s="115">
        <v>28.3</v>
      </c>
    </row>
    <row r="27" spans="1:10" ht="21" customHeight="1">
      <c r="A27" s="31" t="s">
        <v>42</v>
      </c>
      <c r="D27" s="53"/>
      <c r="E27" s="54"/>
      <c r="G27" s="73">
        <f>+G19-G25-G26</f>
        <v>7094.4999999999854</v>
      </c>
      <c r="H27" s="69"/>
      <c r="I27" s="116">
        <f>+I19-I25-I26</f>
        <v>7745.1000000000085</v>
      </c>
    </row>
    <row r="28" spans="1:10">
      <c r="A28" s="31"/>
      <c r="D28" s="53"/>
      <c r="E28" s="54"/>
      <c r="G28" s="74"/>
      <c r="H28" s="74"/>
      <c r="I28" s="74"/>
    </row>
    <row r="29" spans="1:10">
      <c r="A29" s="33" t="s">
        <v>53</v>
      </c>
      <c r="D29" s="53"/>
      <c r="E29" s="54"/>
      <c r="G29" s="74"/>
      <c r="H29" s="74"/>
      <c r="I29" s="74"/>
    </row>
    <row r="30" spans="1:10">
      <c r="A30" s="35" t="s">
        <v>43</v>
      </c>
      <c r="D30" s="53"/>
      <c r="E30" s="54"/>
      <c r="G30" s="138">
        <v>360.1</v>
      </c>
      <c r="H30" s="89"/>
      <c r="I30" s="117">
        <v>320.2</v>
      </c>
    </row>
    <row r="31" spans="1:10">
      <c r="A31" s="35" t="s">
        <v>46</v>
      </c>
      <c r="D31" s="53"/>
      <c r="E31" s="54"/>
      <c r="G31" s="139">
        <f>5329.3-453.6</f>
        <v>4875.7</v>
      </c>
      <c r="H31" s="75"/>
      <c r="I31" s="118">
        <v>4708.7</v>
      </c>
    </row>
    <row r="32" spans="1:10" ht="18.75" customHeight="1">
      <c r="A32" s="34"/>
      <c r="D32" s="53"/>
      <c r="E32" s="54"/>
      <c r="G32" s="76">
        <f>SUM(G30:G31)</f>
        <v>5235.8</v>
      </c>
      <c r="H32" s="74"/>
      <c r="I32" s="76">
        <f>SUM(I30:I31)</f>
        <v>5028.8999999999996</v>
      </c>
    </row>
    <row r="33" spans="1:10">
      <c r="A33" s="34"/>
      <c r="D33" s="53"/>
      <c r="E33" s="54"/>
      <c r="G33" s="77"/>
      <c r="H33" s="74"/>
      <c r="I33" s="74"/>
    </row>
    <row r="34" spans="1:10">
      <c r="A34" s="31" t="s">
        <v>45</v>
      </c>
      <c r="D34" s="53"/>
      <c r="E34" s="54"/>
      <c r="G34" s="74">
        <f>+G27-G32</f>
        <v>1858.6999999999853</v>
      </c>
      <c r="H34" s="74"/>
      <c r="I34" s="74">
        <f>+I27-I32</f>
        <v>2716.2000000000089</v>
      </c>
    </row>
    <row r="35" spans="1:10">
      <c r="A35" s="31"/>
      <c r="D35" s="53"/>
      <c r="E35" s="54"/>
      <c r="G35" s="74"/>
      <c r="H35" s="74"/>
      <c r="I35" s="74"/>
    </row>
    <row r="36" spans="1:10">
      <c r="A36" s="33" t="s">
        <v>44</v>
      </c>
      <c r="D36" s="53"/>
      <c r="E36" s="54"/>
      <c r="G36" s="140">
        <v>938</v>
      </c>
      <c r="H36" s="90"/>
      <c r="I36" s="109">
        <v>830.2</v>
      </c>
    </row>
    <row r="37" spans="1:10" ht="10.5" customHeight="1">
      <c r="A37" s="31"/>
      <c r="D37" s="53"/>
      <c r="E37" s="54"/>
      <c r="G37" s="74"/>
      <c r="H37" s="74"/>
      <c r="I37" s="74"/>
    </row>
    <row r="38" spans="1:10">
      <c r="A38" s="31" t="s">
        <v>55</v>
      </c>
      <c r="D38" s="53"/>
      <c r="E38" s="54"/>
      <c r="G38" s="69">
        <f>SUM(G34:G36)</f>
        <v>2796.6999999999853</v>
      </c>
      <c r="H38" s="69"/>
      <c r="I38" s="110">
        <f>SUM(I34:I36)</f>
        <v>3546.4000000000087</v>
      </c>
    </row>
    <row r="39" spans="1:10">
      <c r="A39" s="31"/>
      <c r="D39" s="53"/>
      <c r="E39" s="54"/>
      <c r="G39" s="74"/>
      <c r="H39" s="74"/>
      <c r="I39" s="74"/>
    </row>
    <row r="40" spans="1:10">
      <c r="A40" s="33" t="s">
        <v>47</v>
      </c>
      <c r="D40" s="53"/>
      <c r="E40" s="54"/>
      <c r="G40" s="77">
        <v>-453.58</v>
      </c>
      <c r="H40" s="77"/>
      <c r="I40" s="74">
        <v>-829</v>
      </c>
    </row>
    <row r="41" spans="1:10">
      <c r="A41" s="33" t="s">
        <v>63</v>
      </c>
      <c r="D41" s="53"/>
      <c r="E41" s="54"/>
      <c r="G41" s="77">
        <v>0</v>
      </c>
      <c r="H41" s="74"/>
      <c r="I41" s="74">
        <v>-108.4</v>
      </c>
    </row>
    <row r="42" spans="1:10" ht="24.75" customHeight="1" thickBot="1">
      <c r="A42" s="31" t="s">
        <v>49</v>
      </c>
      <c r="D42" s="53"/>
      <c r="E42" s="54"/>
      <c r="G42" s="78">
        <f>SUM(G38:G41)</f>
        <v>2343.1199999999853</v>
      </c>
      <c r="H42" s="74"/>
      <c r="I42" s="119">
        <f>SUM(I38:I41)</f>
        <v>2609.0000000000086</v>
      </c>
    </row>
    <row r="43" spans="1:10" ht="14.4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65</v>
      </c>
      <c r="G46" s="48" t="s">
        <v>67</v>
      </c>
      <c r="I46" s="48"/>
    </row>
    <row r="47" spans="1:10" ht="15" customHeight="1">
      <c r="A47" s="68" t="s">
        <v>60</v>
      </c>
      <c r="B47" s="68" t="s">
        <v>66</v>
      </c>
      <c r="C47" s="57"/>
      <c r="D47" s="57"/>
      <c r="E47" s="46"/>
      <c r="F47" s="57"/>
      <c r="G47" s="59" t="s">
        <v>68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4.4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2021-09-07T20:54:40Z</cp:lastPrinted>
  <dcterms:created xsi:type="dcterms:W3CDTF">2011-01-17T20:49:33Z</dcterms:created>
  <dcterms:modified xsi:type="dcterms:W3CDTF">2021-12-06T15:22:07Z</dcterms:modified>
</cp:coreProperties>
</file>