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8_{2BD97B3C-2669-4CAC-8F2F-FB3E3758BF6A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BALANCE!$A$1:$D$58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46" i="1"/>
  <c r="D37" i="1"/>
  <c r="D32" i="1"/>
  <c r="D21" i="1"/>
  <c r="D16" i="1"/>
  <c r="D29" i="2" l="1"/>
  <c r="D36" i="2" s="1"/>
  <c r="D40" i="2" s="1"/>
  <c r="D44" i="2" s="1"/>
  <c r="D47" i="2" s="1"/>
  <c r="D38" i="1"/>
  <c r="D47" i="1" s="1"/>
  <c r="D24" i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<sst xmlns="http://schemas.openxmlformats.org/spreadsheetml/2006/main" count="85" uniqueCount="73">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</sst>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10%20-%20OCTUBRE%202021%20HOJA%20CONSOLIDACION/HOJA%20CONSOLIDACION%2031%20OCTUBRE%202021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Oct"/>
      <sheetName val="Pda.Eliminacion Est.Resulta Oct"/>
      <sheetName val="Partida Eliminacion-Patrimonio"/>
      <sheetName val="Anexo partida eliminac.Patrimon"/>
      <sheetName val="Cuadre Octubre 2021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showOutlineSymbols="0" defaultGridColor="0" topLeftCell="A35" colorId="57" zoomScaleNormal="100" workbookViewId="0">
      <selection activeCell="D14" sqref="D14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44500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501847164.60000002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326379580.10000002</v>
      </c>
    </row>
    <row r="15" spans="1:12" ht="15" customHeight="1">
      <c r="A15" s="17" t="s">
        <v>10</v>
      </c>
      <c r="B15" s="17"/>
      <c r="C15" s="18"/>
      <c r="D15" s="19">
        <v>2044846461.2</v>
      </c>
      <c r="L15" s="20"/>
    </row>
    <row r="16" spans="1:12" ht="15" customHeight="1">
      <c r="C16" s="18"/>
      <c r="D16" s="21">
        <f>SUM(D12:D15)</f>
        <v>2873073205.9000001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1211300.2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40078874.299999997</v>
      </c>
      <c r="L20" s="22"/>
    </row>
    <row r="21" spans="1:12" ht="15" customHeight="1">
      <c r="C21" s="18"/>
      <c r="D21" s="21">
        <f>SUM(D18:D20)</f>
        <v>41537674.5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43604426.299999997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2958215306.7000003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2229031237.5</v>
      </c>
    </row>
    <row r="29" spans="1:12" ht="15" customHeight="1">
      <c r="A29" s="17" t="s">
        <v>20</v>
      </c>
      <c r="B29" s="17"/>
      <c r="C29" s="28"/>
      <c r="D29" s="13">
        <v>240247004.40000001</v>
      </c>
    </row>
    <row r="30" spans="1:12" ht="15" customHeight="1">
      <c r="A30" s="17" t="s">
        <v>21</v>
      </c>
      <c r="B30" s="17"/>
      <c r="C30" s="28"/>
      <c r="D30" s="13">
        <v>105695068.5</v>
      </c>
    </row>
    <row r="31" spans="1:12" ht="15" customHeight="1">
      <c r="A31" s="17" t="s">
        <v>22</v>
      </c>
      <c r="B31" s="17"/>
      <c r="C31" s="28"/>
      <c r="D31" s="13">
        <v>26534897.699999999</v>
      </c>
    </row>
    <row r="32" spans="1:12" ht="15" customHeight="1">
      <c r="C32" s="28"/>
      <c r="D32" s="21">
        <f>SUM(D28:D31)</f>
        <v>2601508208.0999999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29539740.600000001</v>
      </c>
    </row>
    <row r="35" spans="1:7" ht="15" customHeight="1">
      <c r="A35" s="2" t="s">
        <v>25</v>
      </c>
      <c r="C35" s="28"/>
      <c r="D35" s="13">
        <v>10000724.800000001</v>
      </c>
    </row>
    <row r="36" spans="1:7" ht="15" customHeight="1">
      <c r="A36" s="2" t="s">
        <v>26</v>
      </c>
      <c r="C36" s="28"/>
      <c r="D36" s="13">
        <v>9197085.1999999993</v>
      </c>
    </row>
    <row r="37" spans="1:7" ht="15" customHeight="1">
      <c r="C37" s="28"/>
      <c r="D37" s="21">
        <f>SUM(D34:D36)</f>
        <v>48737550.600000009</v>
      </c>
    </row>
    <row r="38" spans="1:7" ht="15" customHeight="1">
      <c r="A38" s="24" t="s">
        <v>27</v>
      </c>
      <c r="B38" s="24"/>
      <c r="C38" s="28"/>
      <c r="D38" s="21">
        <f>+D32+D37</f>
        <v>2650245758.6999998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246.4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161019701.59999999</v>
      </c>
    </row>
    <row r="46" spans="1:7" ht="15" customHeight="1">
      <c r="A46" s="24" t="s">
        <v>33</v>
      </c>
      <c r="B46" s="24"/>
      <c r="C46" s="28"/>
      <c r="D46" s="21">
        <f>SUM(D43:D45)</f>
        <v>307969301.60000002</v>
      </c>
    </row>
    <row r="47" spans="1:7" ht="15" customHeight="1" thickBot="1">
      <c r="A47" s="24" t="s">
        <v>34</v>
      </c>
      <c r="B47" s="24"/>
      <c r="C47" s="25"/>
      <c r="D47" s="26">
        <f>+D38+D40+D46</f>
        <v>2958215306.6999998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90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4"/>
  <sheetViews>
    <sheetView showGridLines="0" tabSelected="1" topLeftCell="A34" zoomScale="110" zoomScaleNormal="110" workbookViewId="0">
      <selection activeCell="D40" sqref="D40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44500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SUM(D10:D17)</f>
        <v>224031281.40000001</v>
      </c>
    </row>
    <row r="10" spans="1:4">
      <c r="A10" s="40" t="s">
        <v>44</v>
      </c>
      <c r="D10" s="19">
        <v>152356751.09999999</v>
      </c>
    </row>
    <row r="11" spans="1:4">
      <c r="A11" s="40" t="s">
        <v>45</v>
      </c>
      <c r="D11" s="19">
        <v>10139163.300000001</v>
      </c>
    </row>
    <row r="12" spans="1:4">
      <c r="A12" s="50" t="s">
        <v>46</v>
      </c>
      <c r="B12" s="50"/>
      <c r="D12" s="19">
        <v>13528692.699999999</v>
      </c>
    </row>
    <row r="13" spans="1:4">
      <c r="A13" s="50" t="s">
        <v>47</v>
      </c>
      <c r="B13" s="50"/>
      <c r="D13" s="19">
        <v>290980.8</v>
      </c>
    </row>
    <row r="14" spans="1:4">
      <c r="A14" s="50" t="s">
        <v>48</v>
      </c>
      <c r="B14" s="50"/>
      <c r="D14" s="19">
        <v>0</v>
      </c>
    </row>
    <row r="15" spans="1:4">
      <c r="A15" s="40" t="s">
        <v>49</v>
      </c>
      <c r="D15" s="19">
        <v>206972.1</v>
      </c>
    </row>
    <row r="16" spans="1:4">
      <c r="A16" s="40" t="s">
        <v>50</v>
      </c>
      <c r="D16" s="19">
        <v>3009153</v>
      </c>
    </row>
    <row r="17" spans="1:4">
      <c r="A17" s="40" t="s">
        <v>51</v>
      </c>
      <c r="D17" s="19">
        <v>44499568.399999999</v>
      </c>
    </row>
    <row r="18" spans="1:4">
      <c r="A18" s="40" t="s">
        <v>52</v>
      </c>
      <c r="D18" s="51"/>
    </row>
    <row r="19" spans="1:4">
      <c r="A19" s="48" t="s">
        <v>53</v>
      </c>
      <c r="B19" s="48"/>
      <c r="D19" s="49">
        <f>SUM(D20:D25)</f>
        <v>61326392.300000004</v>
      </c>
    </row>
    <row r="20" spans="1:4">
      <c r="A20" s="40" t="s">
        <v>54</v>
      </c>
      <c r="D20" s="52">
        <v>34269298.600000001</v>
      </c>
    </row>
    <row r="21" spans="1:4">
      <c r="A21" s="40" t="s">
        <v>55</v>
      </c>
      <c r="D21" s="52">
        <v>4762166.9000000004</v>
      </c>
    </row>
    <row r="22" spans="1:4">
      <c r="A22" s="40" t="s">
        <v>56</v>
      </c>
      <c r="D22" s="52">
        <v>6638044.0999999996</v>
      </c>
    </row>
    <row r="23" spans="1:4">
      <c r="A23" s="53" t="s">
        <v>57</v>
      </c>
      <c r="B23" s="53"/>
      <c r="D23" s="52">
        <v>63307.6</v>
      </c>
    </row>
    <row r="24" spans="1:4">
      <c r="A24" s="53" t="s">
        <v>58</v>
      </c>
      <c r="B24" s="53"/>
      <c r="D24" s="52">
        <v>257178.6</v>
      </c>
    </row>
    <row r="25" spans="1:4">
      <c r="A25" s="40" t="s">
        <v>59</v>
      </c>
      <c r="D25" s="49">
        <v>15336396.5</v>
      </c>
    </row>
    <row r="26" spans="1:4">
      <c r="A26" s="40" t="s">
        <v>52</v>
      </c>
      <c r="D26" s="54"/>
    </row>
    <row r="27" spans="1:4">
      <c r="A27" s="53" t="s">
        <v>60</v>
      </c>
      <c r="B27" s="53"/>
      <c r="D27" s="49">
        <v>54357194.5</v>
      </c>
    </row>
    <row r="28" spans="1:4">
      <c r="D28" s="52"/>
    </row>
    <row r="29" spans="1:4">
      <c r="A29" s="55" t="s">
        <v>61</v>
      </c>
      <c r="B29" s="55"/>
      <c r="D29" s="54">
        <f>SUM(D9-D19-D27)</f>
        <v>108347694.59999999</v>
      </c>
    </row>
    <row r="30" spans="1:4">
      <c r="D30" s="52"/>
    </row>
    <row r="31" spans="1:4">
      <c r="A31" s="48" t="s">
        <v>62</v>
      </c>
      <c r="B31" s="48"/>
      <c r="D31" s="49">
        <f>SUM(D32:D34)</f>
        <v>100052329</v>
      </c>
    </row>
    <row r="32" spans="1:4">
      <c r="A32" s="40" t="s">
        <v>63</v>
      </c>
      <c r="D32" s="52">
        <v>32802429.100000001</v>
      </c>
    </row>
    <row r="33" spans="1:6">
      <c r="A33" s="40" t="s">
        <v>64</v>
      </c>
      <c r="D33" s="56">
        <v>59340598.899999999</v>
      </c>
    </row>
    <row r="34" spans="1:6">
      <c r="A34" s="40" t="s">
        <v>65</v>
      </c>
      <c r="D34" s="56">
        <v>7909301</v>
      </c>
    </row>
    <row r="35" spans="1:6">
      <c r="D35" s="51"/>
    </row>
    <row r="36" spans="1:6">
      <c r="A36" s="55" t="s">
        <v>66</v>
      </c>
      <c r="B36" s="55"/>
      <c r="D36" s="57">
        <f>SUM(D29-D31)</f>
        <v>8295365.599999994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52</v>
      </c>
      <c r="D38" s="52"/>
    </row>
    <row r="39" spans="1:6">
      <c r="A39" s="40" t="s">
        <v>67</v>
      </c>
      <c r="D39" s="49">
        <v>12713328.800000001</v>
      </c>
    </row>
    <row r="40" spans="1:6">
      <c r="A40" s="55" t="s">
        <v>68</v>
      </c>
      <c r="B40" s="55"/>
      <c r="D40" s="54">
        <f>+D36+D39</f>
        <v>21008694.399999995</v>
      </c>
    </row>
    <row r="41" spans="1:6" ht="9.9499999999999993" customHeight="1">
      <c r="D41" s="52"/>
    </row>
    <row r="42" spans="1:6">
      <c r="A42" s="40" t="s">
        <v>69</v>
      </c>
      <c r="D42" s="52">
        <v>-5923489.0999999996</v>
      </c>
    </row>
    <row r="43" spans="1:6">
      <c r="A43" s="40" t="s">
        <v>70</v>
      </c>
      <c r="D43" s="52">
        <v>0</v>
      </c>
    </row>
    <row r="44" spans="1:6">
      <c r="A44" s="55" t="s">
        <v>71</v>
      </c>
      <c r="B44" s="55"/>
      <c r="D44" s="51">
        <f>+D40+D42+D43</f>
        <v>15085205.299999995</v>
      </c>
    </row>
    <row r="45" spans="1:6">
      <c r="A45" s="53"/>
      <c r="B45" s="53"/>
      <c r="D45" s="54"/>
    </row>
    <row r="46" spans="1:6">
      <c r="A46" s="40" t="s">
        <v>28</v>
      </c>
      <c r="D46" s="57">
        <v>0</v>
      </c>
    </row>
    <row r="47" spans="1:6" ht="15.75" thickBot="1">
      <c r="A47" s="48" t="s">
        <v>72</v>
      </c>
      <c r="B47" s="48"/>
      <c r="D47" s="58">
        <f>+D44-D46</f>
        <v>15085205.299999995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35</v>
      </c>
      <c r="B51" s="35" t="s">
        <v>36</v>
      </c>
      <c r="C51" s="35"/>
      <c r="D51" s="35"/>
      <c r="E51" s="33"/>
    </row>
    <row r="52" spans="1:5" s="2" customFormat="1" ht="15" customHeight="1">
      <c r="A52" s="34" t="s">
        <v>37</v>
      </c>
      <c r="B52" s="35" t="s">
        <v>38</v>
      </c>
      <c r="C52" s="35"/>
      <c r="D52" s="35"/>
      <c r="E52" s="33"/>
    </row>
    <row r="57" spans="1:5">
      <c r="A57" s="35" t="s">
        <v>39</v>
      </c>
      <c r="B57" s="35"/>
      <c r="C57" s="35"/>
      <c r="D57" s="35"/>
    </row>
    <row r="58" spans="1:5">
      <c r="A58" s="36" t="s">
        <v>40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2021-11-26T16:28:53Z</cp:lastPrinted>
  <dcterms:created xsi:type="dcterms:W3CDTF">2021-11-26T16:28:22Z</dcterms:created>
  <dcterms:modified xsi:type="dcterms:W3CDTF">2021-11-26T16:33:02Z</dcterms:modified>
</cp:coreProperties>
</file>