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.1.5\el salvador\Contabilidad\CONTABILIDAD ARCHIVOS MELVIN\SSF Archivos\Estados Financieros - Envios\2021\"/>
    </mc:Choice>
  </mc:AlternateContent>
  <bookViews>
    <workbookView xWindow="0" yWindow="0" windowWidth="20490" windowHeight="7620" tabRatio="984" firstSheet="2" activeTab="2"/>
  </bookViews>
  <sheets>
    <sheet name="Hoja1" sheetId="99" state="hidden" r:id="rId1"/>
    <sheet name="Hoja2" sheetId="100" state="hidden" r:id="rId2"/>
    <sheet name="Balance salvador " sheetId="107" r:id="rId3"/>
    <sheet name="Estado de resultados" sheetId="108" r:id="rId4"/>
    <sheet name="COLOMBIA" sheetId="45" state="hidden" r:id="rId5"/>
    <sheet name="prepagos salvador marzo21" sheetId="104" state="hidden" r:id="rId6"/>
    <sheet name="prepago panamá marzo 2021" sheetId="105" state="hidden" r:id="rId7"/>
  </sheets>
  <definedNames>
    <definedName name="_xlnm._FilterDatabase" localSheetId="0" hidden="1">Hoja1!#REF!</definedName>
    <definedName name="_xlnm.Print_Area" localSheetId="2">'Balance salvador '!$A$1:$F$60</definedName>
    <definedName name="_xlnm.Print_Area" localSheetId="3">'Estado de resultados'!$A$1:$G$63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08" l="1"/>
  <c r="B187" i="45" l="1"/>
  <c r="B233" i="45"/>
  <c r="B223" i="45"/>
  <c r="B215" i="45"/>
  <c r="B277" i="45"/>
  <c r="B240" i="45"/>
  <c r="B189" i="45"/>
  <c r="B247" i="45"/>
  <c r="C75" i="45"/>
  <c r="C151" i="45"/>
  <c r="C130" i="45"/>
  <c r="B264" i="45"/>
  <c r="F25" i="107" l="1"/>
  <c r="F36" i="108"/>
  <c r="C152" i="45"/>
  <c r="B279" i="45"/>
  <c r="B281" i="45" s="1"/>
  <c r="B285" i="45" s="1"/>
  <c r="F18" i="107"/>
  <c r="F45" i="108" l="1"/>
  <c r="F33" i="107"/>
  <c r="F43" i="107"/>
  <c r="F20" i="108"/>
  <c r="F27" i="108" l="1"/>
  <c r="F31" i="108" l="1"/>
  <c r="F47" i="108" s="1"/>
  <c r="G3" i="107" l="1"/>
  <c r="F51" i="108" l="1"/>
  <c r="F52" i="107" l="1"/>
  <c r="F53" i="107" s="1"/>
  <c r="F55" i="108"/>
  <c r="G56" i="107" l="1"/>
</calcChain>
</file>

<file path=xl/sharedStrings.xml><?xml version="1.0" encoding="utf-8"?>
<sst xmlns="http://schemas.openxmlformats.org/spreadsheetml/2006/main" count="3262" uniqueCount="1990">
  <si>
    <t xml:space="preserve"> </t>
  </si>
  <si>
    <t/>
  </si>
  <si>
    <t>ACTIVOS</t>
  </si>
  <si>
    <t>Bono estatal</t>
  </si>
  <si>
    <t>Inversion en fideicomisos</t>
  </si>
  <si>
    <t>Mobiliario de oficina</t>
  </si>
  <si>
    <t>Mejoras a la propiedad</t>
  </si>
  <si>
    <t>Equipos de oficina</t>
  </si>
  <si>
    <t>Software</t>
  </si>
  <si>
    <t>Depreciación equipo de oficina</t>
  </si>
  <si>
    <t>Cuenta por cobrar clientes appx</t>
  </si>
  <si>
    <t>Cuenta por cobrar empleados</t>
  </si>
  <si>
    <t>Cuenta por cobrar varios</t>
  </si>
  <si>
    <t>Prepago varios</t>
  </si>
  <si>
    <t>Otros Activos</t>
  </si>
  <si>
    <t>TOTAL DE ACTIVOS</t>
  </si>
  <si>
    <t>Notas comerciales</t>
  </si>
  <si>
    <t>Papel Bursatil</t>
  </si>
  <si>
    <t>Acciones comunes</t>
  </si>
  <si>
    <t>Impuesto sobre la renta diferido</t>
  </si>
  <si>
    <t>Inversion en afiliadas</t>
  </si>
  <si>
    <t>IFC</t>
  </si>
  <si>
    <t>Banco Aliado</t>
  </si>
  <si>
    <t>Diferencia</t>
  </si>
  <si>
    <t>BID</t>
  </si>
  <si>
    <t>Otros</t>
  </si>
  <si>
    <t>Certificado de Inversion</t>
  </si>
  <si>
    <t>DEG</t>
  </si>
  <si>
    <t>IIC</t>
  </si>
  <si>
    <t>Banco General</t>
  </si>
  <si>
    <t>Towerbank</t>
  </si>
  <si>
    <t>CAF</t>
  </si>
  <si>
    <t>Reserva de valuacion para valor razonable</t>
  </si>
  <si>
    <t>Valor razonable de préstamos</t>
  </si>
  <si>
    <t>Gastos de intereses y comisiones:</t>
  </si>
  <si>
    <t>Bonificaciones</t>
  </si>
  <si>
    <t>Salarios y otros gastos de personal</t>
  </si>
  <si>
    <t>Depreciación y amortización</t>
  </si>
  <si>
    <t>Gastos de Honorarios</t>
  </si>
  <si>
    <t>Gastos de Impuestos</t>
  </si>
  <si>
    <t>Otros gastos</t>
  </si>
  <si>
    <t>Tesoro nacional ITBMS</t>
  </si>
  <si>
    <t>CxC XII Fideicomiso</t>
  </si>
  <si>
    <t>BCEI</t>
  </si>
  <si>
    <t>BANCO NACIONAL</t>
  </si>
  <si>
    <t>BICSA</t>
  </si>
  <si>
    <t>Reserva de Inversiones</t>
  </si>
  <si>
    <t>Covered Bond</t>
  </si>
  <si>
    <t>Pasivos por arrendamiento</t>
  </si>
  <si>
    <t>Efectivo - caja menuda</t>
  </si>
  <si>
    <t>Camara de compensacion local</t>
  </si>
  <si>
    <t>Banco Nacional de Panama</t>
  </si>
  <si>
    <t>Cuenta por cobrar Mortgage Credit Re.</t>
  </si>
  <si>
    <t>Cuenta por cobrar La Hipotecaria El Salvador</t>
  </si>
  <si>
    <t>Prestamos hipotecarios</t>
  </si>
  <si>
    <t>Prestamos personales</t>
  </si>
  <si>
    <t>Provision para cartera de préstamo</t>
  </si>
  <si>
    <t>Bonos hipotecarios disp para la venta</t>
  </si>
  <si>
    <t>Inversiones disponibles para la venta</t>
  </si>
  <si>
    <t>Provisión para la cartera de inversiones</t>
  </si>
  <si>
    <t>Depositos de garantía</t>
  </si>
  <si>
    <t>Cuenta por pagar varios</t>
  </si>
  <si>
    <t>Total de cuentas por pagar</t>
  </si>
  <si>
    <t>Total de reservas laborales</t>
  </si>
  <si>
    <t>VCNs</t>
  </si>
  <si>
    <t>Pasivo por arrendamiento</t>
  </si>
  <si>
    <t>Prestamo BICSA</t>
  </si>
  <si>
    <t>Prestamo Banistmo</t>
  </si>
  <si>
    <t>Prestamo Banco Nacional de Pma</t>
  </si>
  <si>
    <t>Prestamo Banco Aliado</t>
  </si>
  <si>
    <t>Prestamo BID</t>
  </si>
  <si>
    <t>Prestamo CAF</t>
  </si>
  <si>
    <t>Prestamo IIC - línea 2</t>
  </si>
  <si>
    <t>Prestamo Responsability</t>
  </si>
  <si>
    <t>Prestamo BCIE</t>
  </si>
  <si>
    <t>Préstamo Symbiotic</t>
  </si>
  <si>
    <t>pago basado en acciones</t>
  </si>
  <si>
    <t>Acciones en tesoreria</t>
  </si>
  <si>
    <t>Capital pagado en exceso</t>
  </si>
  <si>
    <t>Impuesto complementario</t>
  </si>
  <si>
    <t>Reserva dinámica</t>
  </si>
  <si>
    <t>Reserva NIIF</t>
  </si>
  <si>
    <t>Utilidades retenidas</t>
  </si>
  <si>
    <t>Valor razonabla de cartera adquirida</t>
  </si>
  <si>
    <t>Cuenta por cobrar La Hipotecaria Holding</t>
  </si>
  <si>
    <t>Banco La Hipotecaria, S.A.</t>
  </si>
  <si>
    <t>BALANCE SUMARIZADOS</t>
  </si>
  <si>
    <t>Cuenta</t>
  </si>
  <si>
    <t>Descripcion</t>
  </si>
  <si>
    <t>Efectivo en reserva</t>
  </si>
  <si>
    <t>Efectivo - cajeros</t>
  </si>
  <si>
    <t>Efectivo - caja menuda de Administracion</t>
  </si>
  <si>
    <t>Efectivo - caja menuda de Santiago</t>
  </si>
  <si>
    <t>Efectivo - caja menuda de David</t>
  </si>
  <si>
    <t>Efectivo - caja menuda Chitre</t>
  </si>
  <si>
    <t>Efectivo - caja menuda de La Chorrera</t>
  </si>
  <si>
    <t>Cheques de gerencia en transito</t>
  </si>
  <si>
    <t>Banco General - cuenta operativa</t>
  </si>
  <si>
    <t>BANISTMO - cuenta corriente</t>
  </si>
  <si>
    <t>BANISTMO - cuenta colector</t>
  </si>
  <si>
    <t>Banco General - línea crédito</t>
  </si>
  <si>
    <t>BAC Panamá, S.A.</t>
  </si>
  <si>
    <t>BAC Nicaragua</t>
  </si>
  <si>
    <t>Banco Nacional de Panama - Operativa</t>
  </si>
  <si>
    <t>Banco de Finanzas, S.A.</t>
  </si>
  <si>
    <t>Banco Nacional 234</t>
  </si>
  <si>
    <t>Banco General Cuenta Corriente</t>
  </si>
  <si>
    <t>BAC - cuenta ahorro (antes BBVA)</t>
  </si>
  <si>
    <t>Banco General - covered bond</t>
  </si>
  <si>
    <t>BG Valores, S.A. (Portafolio 8811)</t>
  </si>
  <si>
    <t>BG Valores, S.A. (Portafolio 8567)</t>
  </si>
  <si>
    <t>Depositos a plazo - Banco Nal Operativa</t>
  </si>
  <si>
    <t>Prestamos prendarios</t>
  </si>
  <si>
    <t>Inversion en bono de fideicomios</t>
  </si>
  <si>
    <t>Primas y descuentos de inversiones</t>
  </si>
  <si>
    <t>Mejoras a la propiedad arrendada</t>
  </si>
  <si>
    <t>Computadoras</t>
  </si>
  <si>
    <t>Sofware</t>
  </si>
  <si>
    <t>Equipo rodante</t>
  </si>
  <si>
    <t>Activos por derecho de uso</t>
  </si>
  <si>
    <t>Amortización mejoras a la propiedad arrendada</t>
  </si>
  <si>
    <t>Depreciación mobiliario de oficina</t>
  </si>
  <si>
    <t>Depreciación computadoras</t>
  </si>
  <si>
    <t>Amortización sofware</t>
  </si>
  <si>
    <t>Depreciación equipo rodante</t>
  </si>
  <si>
    <t>Depreciación de activo por derecho de uso</t>
  </si>
  <si>
    <t>Intereses acumulados por cobrar prestamos hipoteca</t>
  </si>
  <si>
    <t>Intereses acumulados por cobrar prestamos prendari</t>
  </si>
  <si>
    <t>Intereses bono estatal</t>
  </si>
  <si>
    <t>Bonos soberanos</t>
  </si>
  <si>
    <t>Intereses de bonos hipotecarios</t>
  </si>
  <si>
    <t>Seguros pagados por anticipado</t>
  </si>
  <si>
    <t>Impuestos pagados por anticipado</t>
  </si>
  <si>
    <t>Prepago de servicios varios</t>
  </si>
  <si>
    <t>Adelanto en compra de activos fijos</t>
  </si>
  <si>
    <t>Cuenta por cobrar gastos de cierre</t>
  </si>
  <si>
    <t>Cuenta por cobrar credito fiscal</t>
  </si>
  <si>
    <t>Cuenta por cobrar Online Systems</t>
  </si>
  <si>
    <t>Cuenta por cobrar cheques devuelto</t>
  </si>
  <si>
    <t>Cuenta por cobrar comision de seguros varios</t>
  </si>
  <si>
    <t>Cuenta por cobrar VIII fideicomiso</t>
  </si>
  <si>
    <t>Cuenta por cobrar Xmo fideicomiso</t>
  </si>
  <si>
    <t>Cuenta por cobrar clientes banca privada</t>
  </si>
  <si>
    <t>CXC XIV Fideicomiso</t>
  </si>
  <si>
    <t>Banco nacional restringido</t>
  </si>
  <si>
    <t>Préstamos no desembolsados</t>
  </si>
  <si>
    <t>Fondo de cesantia empleado (profuturo)</t>
  </si>
  <si>
    <t>Cuenta puente</t>
  </si>
  <si>
    <t>Activos Adjudicado para la venta</t>
  </si>
  <si>
    <t>Cuenta transitoria de pasivos</t>
  </si>
  <si>
    <t>Activos Financieros en Proceso de Adjudicación</t>
  </si>
  <si>
    <t>Depositos de persona natural local</t>
  </si>
  <si>
    <t>Depositos de persona natural extranjera</t>
  </si>
  <si>
    <t>Depositos de persona juridica local</t>
  </si>
  <si>
    <t>Depositos de persona juridica extranjera</t>
  </si>
  <si>
    <t>Depositos de bancos locales</t>
  </si>
  <si>
    <t>Depositos de persona natural</t>
  </si>
  <si>
    <t>Depositos de persona juridica</t>
  </si>
  <si>
    <t>Depositos de cuenta de ahorro regular de PN local</t>
  </si>
  <si>
    <t>Depositos de cuenta de ahorro regular de PN extran</t>
  </si>
  <si>
    <t>Depositos de cuenta de ahorro regular de PJ local</t>
  </si>
  <si>
    <t>Depositos de cuenta de ahorro regular de rel local</t>
  </si>
  <si>
    <t>Depositos de cuenta de ahorro regular de rel extra</t>
  </si>
  <si>
    <t>Deposito de cuenta ahorro empleado local</t>
  </si>
  <si>
    <t>Intereses por pagar dpf tasa fija - PN local</t>
  </si>
  <si>
    <t>Intereses por pagar dpf tasa fija - PN extranjera</t>
  </si>
  <si>
    <t>Intereses por pagar depositos a plazo tasa flotant</t>
  </si>
  <si>
    <t>Intereses por pagar cta ahorro reg - PN local</t>
  </si>
  <si>
    <t>Intereses por pagar cta ahorro reg - PN extranjera</t>
  </si>
  <si>
    <t>Intereses por pagar cta de ahorro empl local</t>
  </si>
  <si>
    <t>Intereses por pagar dpf tasa fija - PJ local</t>
  </si>
  <si>
    <t>Intereses por pagar dpf  tasa fija - PJ extranjera</t>
  </si>
  <si>
    <t>Intereses por pagar cta ahorro reg - PJ local</t>
  </si>
  <si>
    <t>Intereses por pagar dpf tasa fija - Banco local</t>
  </si>
  <si>
    <t>Intereses por pagar dpf tasa fija - Banco extranje</t>
  </si>
  <si>
    <t>Intereses por pagar dpf tasa fija - Relac local</t>
  </si>
  <si>
    <t>Intereses por pagar dpf tasa fija - Relac extranje</t>
  </si>
  <si>
    <t>Intereses por pagar cta de ahorro regular</t>
  </si>
  <si>
    <t>Intereses por pagar de BICSA</t>
  </si>
  <si>
    <t>Intereses por pagar de Banistmo</t>
  </si>
  <si>
    <t>Intereses por pagar de Banconal</t>
  </si>
  <si>
    <t>Intereses por pagar de Banco Aliado</t>
  </si>
  <si>
    <t>Intereses por pagar de BID</t>
  </si>
  <si>
    <t>Intereses por pagar de CAF</t>
  </si>
  <si>
    <t>Intereses por pagar de IIC - línea 2</t>
  </si>
  <si>
    <t>Intereses por pagar Responsability</t>
  </si>
  <si>
    <t>Intereses por pagar BCIE</t>
  </si>
  <si>
    <t>Intereses por pagar de Symbiotic</t>
  </si>
  <si>
    <t>Intereses por pagar de Notas</t>
  </si>
  <si>
    <t>Intereses por pagar de VCNs</t>
  </si>
  <si>
    <t>Intereses por pagar de Covered Bond</t>
  </si>
  <si>
    <t>Cheques de gerencia</t>
  </si>
  <si>
    <t>ACH y transferencias en transito</t>
  </si>
  <si>
    <t>Cuenta transitoria plazo fijo</t>
  </si>
  <si>
    <t>Cuenta transitoria pago Interes plazo fijo</t>
  </si>
  <si>
    <t>Cuenta Transitoria cuenta de ahorros</t>
  </si>
  <si>
    <t>Reserva indemnización</t>
  </si>
  <si>
    <t>Reserva de XIII mes</t>
  </si>
  <si>
    <t>Reserva de vacaciones</t>
  </si>
  <si>
    <t>Reserva prima de antigüedad</t>
  </si>
  <si>
    <t>Reserva gastos de fin de año</t>
  </si>
  <si>
    <t>Seguro social empleador</t>
  </si>
  <si>
    <t>Seguro educativo empleador</t>
  </si>
  <si>
    <t>Riesgo profesional empleador</t>
  </si>
  <si>
    <t>Seguro social empleados</t>
  </si>
  <si>
    <t>Seguro educativo empleados</t>
  </si>
  <si>
    <t>Impuesto sobre la renta empleados</t>
  </si>
  <si>
    <t>Retencion pago de FECI</t>
  </si>
  <si>
    <t>Retencion seguro de incendio</t>
  </si>
  <si>
    <t>Retencion seguro de contenido</t>
  </si>
  <si>
    <t>Retencion seguro de cesantia</t>
  </si>
  <si>
    <t>Retencion prepago de cliente</t>
  </si>
  <si>
    <t>Retencion gastos legales</t>
  </si>
  <si>
    <t>Retencion seguro de vida</t>
  </si>
  <si>
    <t>Retencion de seguro peca</t>
  </si>
  <si>
    <t>Retencion de certificado</t>
  </si>
  <si>
    <t>Retencion impuesto de inmueble</t>
  </si>
  <si>
    <t>Retencion cuota mantenimiento de cliente</t>
  </si>
  <si>
    <t>Retencion por cargo de prestamos personales</t>
  </si>
  <si>
    <t>Amortiza Comisión de Cierre</t>
  </si>
  <si>
    <t>Cuenta por pagar impuesto sobre la renta</t>
  </si>
  <si>
    <t>Cuenta por pagar retenciones de empleados</t>
  </si>
  <si>
    <t>Cuenta por pagar depositos en transito</t>
  </si>
  <si>
    <t>Cuenta por pagar VIIIvo fideicomiso</t>
  </si>
  <si>
    <t>Reserva de intereses de gobierno</t>
  </si>
  <si>
    <t>Cuenta por pagar X Fideicomiso</t>
  </si>
  <si>
    <t>Cuentas por Pagar XII Fideicomiso</t>
  </si>
  <si>
    <t>Cuentas por pagar XIV Fideicomiso</t>
  </si>
  <si>
    <t>Cuenta por pagar La Hipotecaria El Salvador</t>
  </si>
  <si>
    <t>Intereses cliente sobre prestamos hipotecarios</t>
  </si>
  <si>
    <t>Intereses gobierno sobre prestamos hipotecarios</t>
  </si>
  <si>
    <t>Intereses cliente sobre prestamos prendarios</t>
  </si>
  <si>
    <t>Intereses de efectivo no usado en Banco General</t>
  </si>
  <si>
    <t>Intereses de efectivo no usado BAC cta ahorro</t>
  </si>
  <si>
    <t>Intereses sobre plazo fijo en Banconal Operativa</t>
  </si>
  <si>
    <t>Intereses Bonos Soberanos</t>
  </si>
  <si>
    <t>Amortizacion bono estatal</t>
  </si>
  <si>
    <t>Intereses bonos hipotecarios</t>
  </si>
  <si>
    <t>Intereses por revaluación en fideicomiso</t>
  </si>
  <si>
    <t>Ingreso de incentivo fiduciario</t>
  </si>
  <si>
    <t>Comision de cierre</t>
  </si>
  <si>
    <t>Avaluo por inmueble</t>
  </si>
  <si>
    <t>Comision de servicios legales</t>
  </si>
  <si>
    <t>Manejo de prestamo del VIIIvo Fideicomiso</t>
  </si>
  <si>
    <t>Manejo de prestamo del X fideicomiso</t>
  </si>
  <si>
    <t>Manejo de Préstamo del XII Fideicomiso</t>
  </si>
  <si>
    <t>Manejo de Préstamo XIV Fideicomiso</t>
  </si>
  <si>
    <t>Manejo de cobranza de prestamos</t>
  </si>
  <si>
    <t>Manejo de seguros de hipotecas</t>
  </si>
  <si>
    <t>Ingreso por servicio de administración</t>
  </si>
  <si>
    <t>Manejo de depositos a plazo</t>
  </si>
  <si>
    <t>Miscelaneos  de prestamos</t>
  </si>
  <si>
    <t>Confirmaciones saldos bancarias</t>
  </si>
  <si>
    <t>Comision de prestamos prendarios</t>
  </si>
  <si>
    <t>Recuperación de cartera</t>
  </si>
  <si>
    <t>Miscelaneos varios</t>
  </si>
  <si>
    <t>Ingreso por constitucion de fideicomiso</t>
  </si>
  <si>
    <t>Ingreso por activo diferido</t>
  </si>
  <si>
    <t>Intereses pagados sobre dpf tasa fija PN local</t>
  </si>
  <si>
    <t>Intereses pagados sobre dpf tasa fija PN extranjer</t>
  </si>
  <si>
    <t>Intereses pagados sobre depositos a plazo tasa flo</t>
  </si>
  <si>
    <t>Intereses pagados sobre cta ahorro reg PN local</t>
  </si>
  <si>
    <t>Intereses pagados sobre cta ahorro reg PN extranje</t>
  </si>
  <si>
    <t>Intereses pagados sobre cuenta ahorro empl local</t>
  </si>
  <si>
    <t>Intereses pagados sobre dpf tasa fija PJ local</t>
  </si>
  <si>
    <t>Intereses pagados sobre dpf tasa fija PJ extranjer</t>
  </si>
  <si>
    <t>Intereses pagados sobre cta ahorro reg PJ local</t>
  </si>
  <si>
    <t>Intereses pagados sobre dpf tasa fija Banco local</t>
  </si>
  <si>
    <t>Intereses pagados sobre cta de ahorro regular</t>
  </si>
  <si>
    <t>Intereses línea de BICSA</t>
  </si>
  <si>
    <t>Intereses línea de BAC (antes BBVA)</t>
  </si>
  <si>
    <t>Intereses línea de Banistmo</t>
  </si>
  <si>
    <t>Intereses línea de Banco Nacional de Panamá</t>
  </si>
  <si>
    <t>Intereses de Notas</t>
  </si>
  <si>
    <t>Intereses de VCNs</t>
  </si>
  <si>
    <t>Intereses línea de Banco Aliado</t>
  </si>
  <si>
    <t>Intereses de Covered Bond</t>
  </si>
  <si>
    <t>Intereses linea de BID</t>
  </si>
  <si>
    <t>Intereses línea de CAF</t>
  </si>
  <si>
    <t>Intereses línea de IIC - línea 2</t>
  </si>
  <si>
    <t>Intereses linea Responsability</t>
  </si>
  <si>
    <t>Intereses línea BCIE</t>
  </si>
  <si>
    <t>Intereses línea Symbiotic</t>
  </si>
  <si>
    <t>Intereses por arrendamiento</t>
  </si>
  <si>
    <t>Comision de referidos externo</t>
  </si>
  <si>
    <t>Costo por constitucion de fideicomiso</t>
  </si>
  <si>
    <t>Perdida por inversion</t>
  </si>
  <si>
    <t>Salarios</t>
  </si>
  <si>
    <t>Vacaciones</t>
  </si>
  <si>
    <t>Gasto de representación</t>
  </si>
  <si>
    <t>XIII mes</t>
  </si>
  <si>
    <t>Seguro social</t>
  </si>
  <si>
    <t>Seguro educativo</t>
  </si>
  <si>
    <t>Riesgo profesional</t>
  </si>
  <si>
    <t>Gasto de alimentacion</t>
  </si>
  <si>
    <t>Estimada para gasto de fin de año</t>
  </si>
  <si>
    <t>Cesantia e indemnizacion</t>
  </si>
  <si>
    <t>Ahorro de jubilacion de empleados</t>
  </si>
  <si>
    <t>Prima de antigüedad</t>
  </si>
  <si>
    <t>Seguros del banco</t>
  </si>
  <si>
    <t>Seguros del personal</t>
  </si>
  <si>
    <t>Impuestos miscelaneos</t>
  </si>
  <si>
    <t>Impuesto municipal</t>
  </si>
  <si>
    <t>Impuesto de entidades financieras</t>
  </si>
  <si>
    <t>Licencia comercial</t>
  </si>
  <si>
    <t>Impuesto sobre la renta</t>
  </si>
  <si>
    <t>Gasto por activo diferido</t>
  </si>
  <si>
    <t>Honorarios legales</t>
  </si>
  <si>
    <t>Honorarios de auditoria</t>
  </si>
  <si>
    <t>Honorarios de avaluos</t>
  </si>
  <si>
    <t>Honorarios varios</t>
  </si>
  <si>
    <t>Luz de locales</t>
  </si>
  <si>
    <t>Telefonos</t>
  </si>
  <si>
    <t>Capacitacion</t>
  </si>
  <si>
    <t>Beneficios sociales</t>
  </si>
  <si>
    <t>Viajes</t>
  </si>
  <si>
    <t>Atención a clientes</t>
  </si>
  <si>
    <t>Publicidad - prestamos</t>
  </si>
  <si>
    <t>Membresias</t>
  </si>
  <si>
    <t>Apartado postal</t>
  </si>
  <si>
    <t>Publicaciones y suscripciones</t>
  </si>
  <si>
    <t>Utiles y papelería de oficina</t>
  </si>
  <si>
    <t>Cargo bancarios</t>
  </si>
  <si>
    <t>Donaciones</t>
  </si>
  <si>
    <t>Viveres, aseo y limpieza</t>
  </si>
  <si>
    <t>Alquiler de servicios varios</t>
  </si>
  <si>
    <t>Taxi, parquimetro y estacionamiento</t>
  </si>
  <si>
    <t>Gasto activos reposeidos</t>
  </si>
  <si>
    <t>Atencion, alimentacion a empleados</t>
  </si>
  <si>
    <t>Mantenimiento general</t>
  </si>
  <si>
    <t>Dietas</t>
  </si>
  <si>
    <t>Combustibles</t>
  </si>
  <si>
    <t>Gastos legales</t>
  </si>
  <si>
    <t>Agua del local</t>
  </si>
  <si>
    <t>Correos y mensajerías</t>
  </si>
  <si>
    <t>Gastos no deducibles</t>
  </si>
  <si>
    <t>Gasto por ejec entrega y gest. proceso</t>
  </si>
  <si>
    <t>Gasto por sanc. o demanda legales</t>
  </si>
  <si>
    <t>Imagen corporativa</t>
  </si>
  <si>
    <t>Incentivos y celebraciones</t>
  </si>
  <si>
    <t>Publicidad - Banca privada</t>
  </si>
  <si>
    <t>Responsabilidad Social Empresarial</t>
  </si>
  <si>
    <t>Gasto de prestamos incobrables</t>
  </si>
  <si>
    <t>Gasto de reserva de Inversiones</t>
  </si>
  <si>
    <t>Depreciacion de automoviles</t>
  </si>
  <si>
    <t>Depreciacion de computadora</t>
  </si>
  <si>
    <t>Depreciacion de mobiliario de oficina</t>
  </si>
  <si>
    <t>Depreciacion de equipo de oficina</t>
  </si>
  <si>
    <t>Depreciacion de mejoras a la propiedad arrendada</t>
  </si>
  <si>
    <t>Depreciacion de software</t>
  </si>
  <si>
    <t>Depreciación de activo por dercho de uso</t>
  </si>
  <si>
    <t>Alquileres de locales</t>
  </si>
  <si>
    <t>Alquiler de estacionamineto</t>
  </si>
  <si>
    <t>Mantenimiento de telefono y copiadora</t>
  </si>
  <si>
    <t>Mantenimiento de computadoras, software e internet</t>
  </si>
  <si>
    <t>Mantenimiento de automoviles</t>
  </si>
  <si>
    <t>Gastos de Mobiliarios de oficina</t>
  </si>
  <si>
    <t>Cartas promesa de pago</t>
  </si>
  <si>
    <t>Otras</t>
  </si>
  <si>
    <t>Depósitos pignorados - DPF</t>
  </si>
  <si>
    <t>Garantías de Bienes Inmuebles</t>
  </si>
  <si>
    <t>Administracion de cartera</t>
  </si>
  <si>
    <t>Intereses en no acumulación (Débito)</t>
  </si>
  <si>
    <t>Intereses en no acumulación (Débito) Gob.</t>
  </si>
  <si>
    <t>Intereses en no acumulacion (Crédito)</t>
  </si>
  <si>
    <t>Intereses en no acumulación (Crédito) Gob.</t>
  </si>
  <si>
    <t>Garantías de Bienes Inmuebles - Contra</t>
  </si>
  <si>
    <t>BALANCE TOTAL</t>
  </si>
  <si>
    <t>CTA DE GASTOS</t>
  </si>
  <si>
    <t>RECURRENTE</t>
  </si>
  <si>
    <t xml:space="preserve">PREPAGO SERVICIOS VARIOS </t>
  </si>
  <si>
    <t>Monto Inicial</t>
  </si>
  <si>
    <t>Fecha de inicio</t>
  </si>
  <si>
    <t>Amortización acumulada</t>
  </si>
  <si>
    <t>Saldo contable</t>
  </si>
  <si>
    <t>Cuota Mensual</t>
  </si>
  <si>
    <t>Meses a vencer</t>
  </si>
  <si>
    <t>12 MESES</t>
  </si>
  <si>
    <t>Sub-total</t>
  </si>
  <si>
    <t>KPMG CANCELA FACT. 144227 DOC. BAJO REGLA 144A E.E.U.U. COMFORT LETTE 2018</t>
  </si>
  <si>
    <t>29/11/2018</t>
  </si>
  <si>
    <t>120 MESES</t>
  </si>
  <si>
    <t>KPMG/HONORARIOS /COVERED BONDS/ FACT. 144646</t>
  </si>
  <si>
    <t>24/12/2018</t>
  </si>
  <si>
    <t>5 AÑOS</t>
  </si>
  <si>
    <t>13/05/2019</t>
  </si>
  <si>
    <t>KPMG CONVENIO ASSET MONITORING ENERO 2019 (COVERED BOND AMORTIZAR A 5 AÑOS)</t>
  </si>
  <si>
    <t>31/05/2019</t>
  </si>
  <si>
    <t>KPMG COVERED BOND BAJO LA REGLA 144A E.E.U.U. (3.5AÑOS)¶</t>
  </si>
  <si>
    <t>19/06/2019</t>
  </si>
  <si>
    <t>KPMG COVERED BOND PROC. CONVENIOS MONITOREO DE ACTIVOS¶</t>
  </si>
  <si>
    <t>25/06/2019</t>
  </si>
  <si>
    <t>12 meses</t>
  </si>
  <si>
    <t>14/06/2019</t>
  </si>
  <si>
    <t>PENDIENTE</t>
  </si>
  <si>
    <t>FITCH RATINGS, INC NOTAS RESPALDADAS USD 75000000 29JULIO 2019 -28 JULIO 2020</t>
  </si>
  <si>
    <t>28/06/2019</t>
  </si>
  <si>
    <t>FITCH RATINGS INC FACT. 7149011890 ESTRUCT. PROGRAMA COVERED BOND</t>
  </si>
  <si>
    <t>30/11/2018</t>
  </si>
  <si>
    <t>36 meses</t>
  </si>
  <si>
    <t>24 meses</t>
  </si>
  <si>
    <t>KATTEN MUCHIN ROSENMAN LLP (AMORTOZAR A 10 AÑOS)</t>
  </si>
  <si>
    <t>120MESES</t>
  </si>
  <si>
    <t xml:space="preserve">BREAN CAPITAL LLC FACT. 02 COVERED BOND/ 10 AÑOS </t>
  </si>
  <si>
    <t>10 AÑOS</t>
  </si>
  <si>
    <t xml:space="preserve">BREAN CAPITAL LLC FACT. 02 COVERED BOND/ 5 AÑOS </t>
  </si>
  <si>
    <t>BREAN CAPITAL PAGO DE RETAINER COVERED BOND</t>
  </si>
  <si>
    <t>29/05/2019</t>
  </si>
  <si>
    <t>RICHARD LAYTON AND FINGER</t>
  </si>
  <si>
    <t>SIGMA HONORARIOS/ COVERED BOND</t>
  </si>
  <si>
    <t>19/12/2018</t>
  </si>
  <si>
    <t>AGENCY AND TRUST SERVICES (10 AÑOS)</t>
  </si>
  <si>
    <t>24/05/2019</t>
  </si>
  <si>
    <t>24/04/2019</t>
  </si>
  <si>
    <t>SUPERINTENDENCIA DEL MERCADO DE VALORES- TARIFA DE REGISTRO - PROGRAMA ROTATIVO DE VCN´S X $100MM (SC56160) 5 AÑOS VENCE 11/2021</t>
  </si>
  <si>
    <t>30/06/2016</t>
  </si>
  <si>
    <t>56 meses</t>
  </si>
  <si>
    <t>BANCO ALIADO CARGOS POR TIMBRES</t>
  </si>
  <si>
    <t>29/03/2019</t>
  </si>
  <si>
    <t>16/05/2019</t>
  </si>
  <si>
    <t>CREAR</t>
  </si>
  <si>
    <t>29/06/2019</t>
  </si>
  <si>
    <t>26/04/2019</t>
  </si>
  <si>
    <t>COVERED BOND CARGOS POR DESEMBOLSO MAYO 2019</t>
  </si>
  <si>
    <t>SMV - TARIFA DE SUPERVISION</t>
  </si>
  <si>
    <t>21/05/2019</t>
  </si>
  <si>
    <t>107.7 meses</t>
  </si>
  <si>
    <t>84 meses</t>
  </si>
  <si>
    <t>60 meses</t>
  </si>
  <si>
    <t>30/03/2019</t>
  </si>
  <si>
    <t>TRUSDG TRANSF. INTERNACIONAL 2704B/OC-PN 11 MAYO 2017</t>
  </si>
  <si>
    <t>Transferencia enviada a Bladestone por pago de honorarios por servicio de la renov de linea del BID/Reembolso de gastos</t>
  </si>
  <si>
    <t>Transferencia enviada a Bladestone por pago de honorarios por servicio de la renovacion de linea del BID</t>
  </si>
  <si>
    <t>BID - Transferencia enviada para pago de factura #IDB/SCF/RG-L 1032-1 por ANALISYS FEE de la linea en tramite para Panama - Colombia - El Salvador</t>
  </si>
  <si>
    <t>Pago AFRA por pago de honorarios legales del 9 mayo al 12 julio linea del BID/</t>
  </si>
  <si>
    <t>Transferencia enviada a Andrews Kurth LLP por pago de fact10533250/10533714/10538099 linea del BID</t>
  </si>
  <si>
    <t>BID Transferencia internacional por nueva linea vence 15 de marzo 2020 esperar confirmacion</t>
  </si>
  <si>
    <t>Andrews Kurth LLP pago de factura 10597098 50% Panama  y 50% por lineas de credito Bid</t>
  </si>
  <si>
    <t>LAW DEBENTURE CORPORATE SERVICES INC EXTRANJERA  FACILIDAD DEL BID 14 DE MAYO 2013</t>
  </si>
  <si>
    <t>INTERAMERICAN DEVELOPMENT BANK - TRANSFERENCIA INTERNACIONAL IDB NUEVA LINEA DE CREDITO</t>
  </si>
  <si>
    <t>ALFARO FERRER Y RAMIREZ GASTOS LEGALES POR DESEMBOLSO DEL BID</t>
  </si>
  <si>
    <t xml:space="preserve">BG TRUST INC - APRETURA DE CUENTA DEL FID. DE GARANTIA LINEA BID </t>
  </si>
  <si>
    <t>ANDREWS KURTH LLP PAGO DE FACTURA 1064867909943/024643/0197897</t>
  </si>
  <si>
    <t>LINEA BID CARGOS FINANCIEROS MAYO 2019</t>
  </si>
  <si>
    <t>RIVERA, BOLIVAR Y CASTAÑEDA</t>
  </si>
  <si>
    <t>DEG DEUTSCHE NUEVA LINEA DE CREDITO PANAMA Y EL SALVADOR</t>
  </si>
  <si>
    <t>TESORO NACIONAL  PAGO DE CONTRATO DE DG DE 25 MILLOMOES</t>
  </si>
  <si>
    <t>81 meses</t>
  </si>
  <si>
    <t>30/9/2016</t>
  </si>
  <si>
    <t>BICSA INTERES LINEA DE CR.</t>
  </si>
  <si>
    <t>20/05/2019</t>
  </si>
  <si>
    <t>MMG BANK/ EMISIO COLOCACIONES</t>
  </si>
  <si>
    <t>MMG BANK //ACCIONES PREFERIDAS</t>
  </si>
  <si>
    <t>Nueva emisión de VCNs por 35 millones</t>
  </si>
  <si>
    <t>21/03/2019</t>
  </si>
  <si>
    <t>22/04/2019</t>
  </si>
  <si>
    <t>15/04/2019</t>
  </si>
  <si>
    <t>GENEVA ASSET VCNS</t>
  </si>
  <si>
    <t>Nueva emisión de NOTAS por US$50 millones</t>
  </si>
  <si>
    <t>Nueva emisión de NOTAS por US$100 millones</t>
  </si>
  <si>
    <t>Emisión de NOTAS 4-5 años</t>
  </si>
  <si>
    <t>Gastos varios por emisión de Notas (Serie A)</t>
  </si>
  <si>
    <t>Gastos varios por emisión de Notas (Serie B)</t>
  </si>
  <si>
    <t>Gastos varios por emisión de Notas (Serie AI)</t>
  </si>
  <si>
    <t>Gastos varios por emisión de Notas (Serie AL)</t>
  </si>
  <si>
    <t>Gastos varios por emisión de Notas (Serie AM)</t>
  </si>
  <si>
    <t>Gastos varios por emisión de Notas (Serie D )</t>
  </si>
  <si>
    <t>Gastos varios por emisión de Notas (Serie AO)</t>
  </si>
  <si>
    <t>Gastos varios por emisión de Notas (Serie AP)</t>
  </si>
  <si>
    <t>Gastos varios por emisión de Notas (Serie AQ)</t>
  </si>
  <si>
    <t>Gastos varios por emisión de Notas (Serie J)</t>
  </si>
  <si>
    <t>Gastos varios por emisión de Notas (Serie AR)</t>
  </si>
  <si>
    <t>Gastos varios por emisión de Notas (Serie K)</t>
  </si>
  <si>
    <t>Gastos varios por emisión de Notas (Serie AU)</t>
  </si>
  <si>
    <t>Gastos varios por emisión de Notas (Serie AT)</t>
  </si>
  <si>
    <t>Gastos varios por emisión de Notas (Serie AV)</t>
  </si>
  <si>
    <t>Gastos varios por emisión de Notas (Serie AW)</t>
  </si>
  <si>
    <t>Gastos varios por emisión de Notas (Serie BG)</t>
  </si>
  <si>
    <t>Gastos varios por emisión de Notas (Serie BL)</t>
  </si>
  <si>
    <t>Gastos varios por emisión de Notas (Serie S)</t>
  </si>
  <si>
    <t>Gastos varios por emisión de Notas (Serie T)</t>
  </si>
  <si>
    <t>Gastos varios por emisión de Notas (SerieY)</t>
  </si>
  <si>
    <t>Gastos varios por emisión de Notas (Serie V)</t>
  </si>
  <si>
    <t>Gastos varios por emisión de Notas (Serie Z)</t>
  </si>
  <si>
    <t>Gastos varios por emisión de Notas (Serie X)</t>
  </si>
  <si>
    <t>Gastos varios por emisión de Notas (Serie BO)</t>
  </si>
  <si>
    <t>Gastos varios por emisión de Notas (Serie BP)</t>
  </si>
  <si>
    <t>Gastos varios por emisión de Notas (Serie  BG)</t>
  </si>
  <si>
    <t>29/03/209</t>
  </si>
  <si>
    <t>Gastos varios por emisión de Notas (Serie W )</t>
  </si>
  <si>
    <t>Gastos varios por emisión de Notas (Serie V )</t>
  </si>
  <si>
    <t>Gastos varios por emisión de Notas (Serie P)</t>
  </si>
  <si>
    <t>Gastos varios por emisión de Notas (Serie AB)</t>
  </si>
  <si>
    <t>Gastos varios por emisión de Notas (Serie BQ)</t>
  </si>
  <si>
    <t>14/05/2019</t>
  </si>
  <si>
    <t>Gastos varios por emisión de Notas (Serie AC)</t>
  </si>
  <si>
    <t>Gastos varios por emisión de Notas (Serie BR)</t>
  </si>
  <si>
    <t>Gastos varios por emisión de Notas (Serie BQ )</t>
  </si>
  <si>
    <t>21/06/2019</t>
  </si>
  <si>
    <t>TOTAL</t>
  </si>
  <si>
    <t>Mayor general</t>
  </si>
  <si>
    <t>VCN</t>
  </si>
  <si>
    <t>NOTAS</t>
  </si>
  <si>
    <t>RESPONSABILITY</t>
  </si>
  <si>
    <t>SYMBIOTIC</t>
  </si>
  <si>
    <t>BANISTMO</t>
  </si>
  <si>
    <t>BANCO ALIADO</t>
  </si>
  <si>
    <t>COVERED BOND</t>
  </si>
  <si>
    <t>ACC. PREFERIDAS</t>
  </si>
  <si>
    <t>AUDITORIAS</t>
  </si>
  <si>
    <t>ADM. Y SOPORTE</t>
  </si>
  <si>
    <t>FITCH</t>
  </si>
  <si>
    <t>FACT. REGULADOR SBP</t>
  </si>
  <si>
    <t>BG VALORES</t>
  </si>
  <si>
    <t>ABOGADOS</t>
  </si>
  <si>
    <t>La Hipotecaria, S.A. de C.V.</t>
  </si>
  <si>
    <t>ACTIVO</t>
  </si>
  <si>
    <t>DISPONIBLE-cuenta puente</t>
  </si>
  <si>
    <t>Caja menuda de legal</t>
  </si>
  <si>
    <t>Caja menuda - Santa Ana</t>
  </si>
  <si>
    <t>Cobros a clientes</t>
  </si>
  <si>
    <t>Davivienda</t>
  </si>
  <si>
    <t>BG  Valores, S.A.</t>
  </si>
  <si>
    <t>Bank of Nova Scotia</t>
  </si>
  <si>
    <t>Banco Cuscatlan - cta operativa</t>
  </si>
  <si>
    <t>Banco Cuscatlan - legal</t>
  </si>
  <si>
    <t>Banco Cuscatlan - colector</t>
  </si>
  <si>
    <t>Citibank Panama</t>
  </si>
  <si>
    <t>Banco Davivienda</t>
  </si>
  <si>
    <t>Banco Promerica</t>
  </si>
  <si>
    <t>Banco Agricola</t>
  </si>
  <si>
    <t>Banco Agricola cta exenta</t>
  </si>
  <si>
    <t>Banco Agricola - cta de ahorro</t>
  </si>
  <si>
    <t>Banco Promerica - Ahorros</t>
  </si>
  <si>
    <t>REALIZABLE</t>
  </si>
  <si>
    <t>Cta. por cobrar - int. cliente</t>
  </si>
  <si>
    <t>Cta. por cobrar - int. 06-C</t>
  </si>
  <si>
    <t>Cta. por cobrar - La Hipotecar</t>
  </si>
  <si>
    <t>Cta. por cobrar - empleados</t>
  </si>
  <si>
    <t>Cuentas por Cobrar-Cajeros</t>
  </si>
  <si>
    <t>Cta por cobrar int. plazo fijo</t>
  </si>
  <si>
    <t>Cta. por cobrar -int. bono hip</t>
  </si>
  <si>
    <t>Est. para cta. incobrables</t>
  </si>
  <si>
    <t>***SYSTEM GENERATED***</t>
  </si>
  <si>
    <t>Credito fiscal (IVA)</t>
  </si>
  <si>
    <t>Cta por cobrar Ira Titularizacion</t>
  </si>
  <si>
    <t>Cta por cobrar II Titularizacion</t>
  </si>
  <si>
    <t>Cta por cobrar III Titularizacion</t>
  </si>
  <si>
    <t>Cta por cobrar IV Titularizacion (XV)</t>
  </si>
  <si>
    <t>Otras ctas. por cobrar</t>
  </si>
  <si>
    <t>Cta por cobrar ck. devuelto</t>
  </si>
  <si>
    <t>Cuentas por cobrar varios</t>
  </si>
  <si>
    <t>Cta. por cobrar gasto cierre</t>
  </si>
  <si>
    <t>Cta por cobrar cliente</t>
  </si>
  <si>
    <t>Préstamo personal</t>
  </si>
  <si>
    <t>Inversión en fideicomisos</t>
  </si>
  <si>
    <t>Hipotecas en circulación</t>
  </si>
  <si>
    <t>Activos adjud. para la venta</t>
  </si>
  <si>
    <t>Plazo fijo en Citibank El Salvador</t>
  </si>
  <si>
    <t>Plazo fijo  Banco La Hipotecar</t>
  </si>
  <si>
    <t>Deposito a plazo de Promerica</t>
  </si>
  <si>
    <t>Deposito a plazo de Davivienda</t>
  </si>
  <si>
    <t>Bonos hipotecarios en venta</t>
  </si>
  <si>
    <t>Vehiculos</t>
  </si>
  <si>
    <t>Deprec. de vehiculos</t>
  </si>
  <si>
    <t>Deprec. de computadoras</t>
  </si>
  <si>
    <t>Deprec. de mobiliario de ofic.</t>
  </si>
  <si>
    <t>Deprec. de equipo de oficina</t>
  </si>
  <si>
    <t>Deprec. mejoras a la propiedad</t>
  </si>
  <si>
    <t>Deprec. de software</t>
  </si>
  <si>
    <t>Deprec. de activo por derecho de uso</t>
  </si>
  <si>
    <t>INTANGIBLES Y ACTIVOS DIFERIDO</t>
  </si>
  <si>
    <t>Cuenta transitoria de pasivo</t>
  </si>
  <si>
    <t>Depositos en garantía</t>
  </si>
  <si>
    <t>Anticipo de renta - pago a cta</t>
  </si>
  <si>
    <t>Impuesto sobre renta diferido</t>
  </si>
  <si>
    <t>Otros gastos pagados por antic</t>
  </si>
  <si>
    <t>Constituir nuevo fideicomiso</t>
  </si>
  <si>
    <t>Cta. por pagar</t>
  </si>
  <si>
    <t>Cta por pagar comision</t>
  </si>
  <si>
    <t>Cta por pagar impuesto/renta</t>
  </si>
  <si>
    <t>Cta. por pagar Contribución Especial</t>
  </si>
  <si>
    <t>Prestamos Banco a corto plazo</t>
  </si>
  <si>
    <t>Cta por pagar interes prestamo</t>
  </si>
  <si>
    <t>Cta. por pagar - Holding</t>
  </si>
  <si>
    <t>Cta por pagar Online Systems</t>
  </si>
  <si>
    <t>Cta. por pagar Banco La Hipotecaria</t>
  </si>
  <si>
    <t>Cta por pagar int. B. Gral-sg</t>
  </si>
  <si>
    <t>Cta por pagar int. IFC</t>
  </si>
  <si>
    <t>Cta por pagar int. B. Gral.-cg</t>
  </si>
  <si>
    <t>Cta por pagar int. papel bursatil</t>
  </si>
  <si>
    <t>Cta por pagar int. Certificado de inversion</t>
  </si>
  <si>
    <t>Cta. por pagar int. Towerbank</t>
  </si>
  <si>
    <t>Cta. por pagar int. DEG</t>
  </si>
  <si>
    <t>Cta por pagar int. IIC</t>
  </si>
  <si>
    <t>Cta por pagar int. FMO</t>
  </si>
  <si>
    <t>Cta por pagar int. BID</t>
  </si>
  <si>
    <t>Cta por pagar int IFC linea 2</t>
  </si>
  <si>
    <t>Intereses por pagar de IIC - línea 3</t>
  </si>
  <si>
    <t>Cta. por pagar DEG nueva linea</t>
  </si>
  <si>
    <t>Cta por pagar Int. IFC</t>
  </si>
  <si>
    <t>Retenciones por pagar</t>
  </si>
  <si>
    <t>Retencion de IVA a terceros</t>
  </si>
  <si>
    <t>Debito fiscal (IVA)</t>
  </si>
  <si>
    <t>Otras cuentas por pagar</t>
  </si>
  <si>
    <t>Cta por pagar seguro incendio</t>
  </si>
  <si>
    <t>Cta. por pagar seguros incendio individual</t>
  </si>
  <si>
    <t>Cta. por pagar de cesantía</t>
  </si>
  <si>
    <t>Cta. por pagar varios</t>
  </si>
  <si>
    <t>Cta. por pagar seguro de vida</t>
  </si>
  <si>
    <t>Cta. por pagar seguro de vida individual</t>
  </si>
  <si>
    <t>Reserva imp. de transf.(acabal</t>
  </si>
  <si>
    <t>Inscripcion de compra venta</t>
  </si>
  <si>
    <t>Inscripción de hipoteca</t>
  </si>
  <si>
    <t>Comision por inscr de doc.</t>
  </si>
  <si>
    <t>Derecho regist. de desgravamen</t>
  </si>
  <si>
    <t>Comisiones diferidas Hipocash</t>
  </si>
  <si>
    <t>Cta por pagar-IXno Fideicomiso</t>
  </si>
  <si>
    <t>Cta por pagar-XI Fideicomiso</t>
  </si>
  <si>
    <t>Cta por pagar_XIII Fideicomiso</t>
  </si>
  <si>
    <t>Cta por pagar_XV Fideicomiso</t>
  </si>
  <si>
    <t>Reserva de Indemnizacion por despido</t>
  </si>
  <si>
    <t>Reserva de aguinaldo</t>
  </si>
  <si>
    <t>Reserva gasto fin de año</t>
  </si>
  <si>
    <t>Reserva prestamos incobrables</t>
  </si>
  <si>
    <t>Reserva de Indeminización renuncia voluntaria</t>
  </si>
  <si>
    <t>Prestamo Banco General-sg</t>
  </si>
  <si>
    <t>Prov. para obligaciones labora - Renta</t>
  </si>
  <si>
    <t>Retencion por servicios y otro</t>
  </si>
  <si>
    <t>Prestamo Banco Mundial</t>
  </si>
  <si>
    <t>Prestamo Banco General-cg</t>
  </si>
  <si>
    <t>Prestamo Towerbank</t>
  </si>
  <si>
    <t>Prestamo IIC</t>
  </si>
  <si>
    <t>Prestamo DEG</t>
  </si>
  <si>
    <t>Prestamo FMO</t>
  </si>
  <si>
    <t>Prestamo IFC linea 2</t>
  </si>
  <si>
    <t>Prestamo IIC - línea 3</t>
  </si>
  <si>
    <t>Prestamo DEG nueva linea</t>
  </si>
  <si>
    <t>Prestamo  IFC linea 4</t>
  </si>
  <si>
    <t>Capital en acciones comunes</t>
  </si>
  <si>
    <t>Pago basado en acciones</t>
  </si>
  <si>
    <t>Capital pagado</t>
  </si>
  <si>
    <t>Reserva legal</t>
  </si>
  <si>
    <t>Reserva de capital</t>
  </si>
  <si>
    <t>Utilidades del ejercicio</t>
  </si>
  <si>
    <t>Intereses de efectivo no uso</t>
  </si>
  <si>
    <t>Intereses por revaluacion en fideicomisos</t>
  </si>
  <si>
    <t>Interes cliente prest. hipotec</t>
  </si>
  <si>
    <t>Comision por servicio de hipot</t>
  </si>
  <si>
    <t>Manejo hipotecas Ira Titulariz</t>
  </si>
  <si>
    <t>Manejo Hipoteca II Titulariz</t>
  </si>
  <si>
    <t>Manejo Hipoteca III Titularizacion</t>
  </si>
  <si>
    <t>Manejo Hipoteca IV Titularizacion (XV)</t>
  </si>
  <si>
    <t>Comision por otorgamiento</t>
  </si>
  <si>
    <t>Comision por factibilidad de credito</t>
  </si>
  <si>
    <t>Comision avaluo por inmueble</t>
  </si>
  <si>
    <t>Comisión servicios legales</t>
  </si>
  <si>
    <t>Comisión inscripcion documento</t>
  </si>
  <si>
    <t>Comisión certificacion extract</t>
  </si>
  <si>
    <t>Comision por manejo seguros</t>
  </si>
  <si>
    <t>Miscelaneos hipotecas</t>
  </si>
  <si>
    <t>Ingreso por recuperación de cartera</t>
  </si>
  <si>
    <t>Comision por venta de hipoteca</t>
  </si>
  <si>
    <t>Comision por avaluos</t>
  </si>
  <si>
    <t>Comision por cobros</t>
  </si>
  <si>
    <t>Comision por tramite legal</t>
  </si>
  <si>
    <t>Comision de referidos interno</t>
  </si>
  <si>
    <t>Comision de referidos externos</t>
  </si>
  <si>
    <t>Interes plazo fijo</t>
  </si>
  <si>
    <t>Sobrante en Caja</t>
  </si>
  <si>
    <t>Miscelaneos</t>
  </si>
  <si>
    <t>Comisiones ASSA</t>
  </si>
  <si>
    <t>Utilidad en ventas de activos</t>
  </si>
  <si>
    <t>Intereses bono hipotecario</t>
  </si>
  <si>
    <t>Intereses papel bursatil</t>
  </si>
  <si>
    <t>Intereses certificado de inversion</t>
  </si>
  <si>
    <t>Intereses línea B. General-sg</t>
  </si>
  <si>
    <t>Intereses línea Banco Mundial</t>
  </si>
  <si>
    <t>Intereses línea Bco. Gral.-cg</t>
  </si>
  <si>
    <t>Intereses línea Towerbank</t>
  </si>
  <si>
    <t>Intereses línea IIC</t>
  </si>
  <si>
    <t>Intereses línea DEG</t>
  </si>
  <si>
    <t>Intereses línea FMO</t>
  </si>
  <si>
    <t>Intereses línea BID</t>
  </si>
  <si>
    <t>Intereses línea IFC linea 2</t>
  </si>
  <si>
    <t>Intereses línea de IIC - línea 3</t>
  </si>
  <si>
    <t>Intereses DEG nueva linea</t>
  </si>
  <si>
    <t>Intereses linea IFC linea 4</t>
  </si>
  <si>
    <t>Perdida por Inversion</t>
  </si>
  <si>
    <t>Aguinaldos</t>
  </si>
  <si>
    <t>Alquiler de locales</t>
  </si>
  <si>
    <t>Alquiler de servicios</t>
  </si>
  <si>
    <t>Viveres , aseo y limpieza</t>
  </si>
  <si>
    <t>Atencion a clientes</t>
  </si>
  <si>
    <t>Desarrollo de personal</t>
  </si>
  <si>
    <t>Combustibles y lubricantes</t>
  </si>
  <si>
    <t>Correos y mensajerias</t>
  </si>
  <si>
    <t>Transp, parquimetro y estac</t>
  </si>
  <si>
    <t>Cuota patronal AFP</t>
  </si>
  <si>
    <t>Cuota patronal ISSS y FSV</t>
  </si>
  <si>
    <t>Deprec. de equipo de computo</t>
  </si>
  <si>
    <t>Deprec. de mob. de oficina</t>
  </si>
  <si>
    <t>Energía electrica</t>
  </si>
  <si>
    <t>Otros Beneficios al personal</t>
  </si>
  <si>
    <t>Atencion, alimentacion a empl</t>
  </si>
  <si>
    <t>Gastos de representación</t>
  </si>
  <si>
    <t>Seguros para la empresa</t>
  </si>
  <si>
    <t>Gastos de viajes</t>
  </si>
  <si>
    <t>Gratific., comisiones y bonifi</t>
  </si>
  <si>
    <t>Honorarios por avaluos</t>
  </si>
  <si>
    <t>Impuestos municipales</t>
  </si>
  <si>
    <t>Indemnizaciones</t>
  </si>
  <si>
    <t>Mantenimiento de instalaciones</t>
  </si>
  <si>
    <t>Mantenimiento de vehiculos</t>
  </si>
  <si>
    <t>Mantenimiento equipo, compu, softwar e internet</t>
  </si>
  <si>
    <t>Matricula de comercio</t>
  </si>
  <si>
    <t>Periodicos y revistas</t>
  </si>
  <si>
    <t>Prima de Antigüedad</t>
  </si>
  <si>
    <t>Publicidad</t>
  </si>
  <si>
    <t>Regalia por uso sistema APPX</t>
  </si>
  <si>
    <t>Seguros para el personal</t>
  </si>
  <si>
    <t>Sueldos y salarios del persona</t>
  </si>
  <si>
    <t>Suministros de oficinas</t>
  </si>
  <si>
    <t>Telefonos,  fax</t>
  </si>
  <si>
    <t>Viaticos y transporte</t>
  </si>
  <si>
    <t>Honorarios de auditoría</t>
  </si>
  <si>
    <t>Amortización de software</t>
  </si>
  <si>
    <t>Amortización mejoras a propied</t>
  </si>
  <si>
    <t>Gasto excedente en (IVA)</t>
  </si>
  <si>
    <t>Impuesto miscelaneos</t>
  </si>
  <si>
    <t>Gastos opcion de acciones</t>
  </si>
  <si>
    <t>Impuesto Contribución Especial</t>
  </si>
  <si>
    <t>Cargo bancario</t>
  </si>
  <si>
    <t xml:space="preserve">Tasa último día del mes </t>
  </si>
  <si>
    <t>PESOS</t>
  </si>
  <si>
    <t>Activos Corrientes</t>
  </si>
  <si>
    <t>Disponible</t>
  </si>
  <si>
    <t>Caja menor</t>
  </si>
  <si>
    <t>BBVA Colombia Cuenta Ahorros</t>
  </si>
  <si>
    <t>BBVA Colombia Cuenta Corriente 29064</t>
  </si>
  <si>
    <t>BBVA Colombia Cuenta Corriente 31094</t>
  </si>
  <si>
    <t>BBVA Colombia Cuenta Corriente 29320</t>
  </si>
  <si>
    <t>Bancolombia Cuenta de ahorros</t>
  </si>
  <si>
    <t>Bancolombia Cuenta corriente 9243</t>
  </si>
  <si>
    <t>Bancolombia Cuenta corriente 9439</t>
  </si>
  <si>
    <t>Banco de la Republica cuenta corriente CUD</t>
  </si>
  <si>
    <t>Banco GNB  Sudameris cuenta ahorros</t>
  </si>
  <si>
    <t>Banco de Occidente cuenta Ahorros</t>
  </si>
  <si>
    <t>Banco de Bogota cuenta Ahorros</t>
  </si>
  <si>
    <t>Inversiones</t>
  </si>
  <si>
    <t>Cartera Colectiva</t>
  </si>
  <si>
    <t>Títulos de Desarrollo Agropecuario TDA</t>
  </si>
  <si>
    <t>Certificados de depósito a término CDT</t>
  </si>
  <si>
    <t>Títulos de Tesorería TES</t>
  </si>
  <si>
    <t>Bonos</t>
  </si>
  <si>
    <t>Total inversiones</t>
  </si>
  <si>
    <t>Cuenta por cobrar</t>
  </si>
  <si>
    <t>Anticipo de proveedores</t>
  </si>
  <si>
    <t>Anticipos laborales</t>
  </si>
  <si>
    <t>Intereses por cobrar de clientes</t>
  </si>
  <si>
    <t>Otras cuentas por cobrar de clientes</t>
  </si>
  <si>
    <t>Provision de intereses y cuentas por cobrar</t>
  </si>
  <si>
    <t>Total cuenta por cobrar</t>
  </si>
  <si>
    <t>Cartera de prestamos</t>
  </si>
  <si>
    <t>Provisión para cartera de prestamos</t>
  </si>
  <si>
    <t>Propiedad Planta y Equipo</t>
  </si>
  <si>
    <t>Equipo de Computación</t>
  </si>
  <si>
    <t>Equipo , Muebles y Enseres de Oficina</t>
  </si>
  <si>
    <t>Mejoras en propiedad ajena</t>
  </si>
  <si>
    <t>Total planta y equipo</t>
  </si>
  <si>
    <t>Bienes inmuebles destinados a vivienda</t>
  </si>
  <si>
    <t>Bienes recibidos en dación de pago</t>
  </si>
  <si>
    <t>Total bienes inmuebles destinados a vivienda</t>
  </si>
  <si>
    <t>Depreciaciòn de equipo de computaciòn y telecomunicaciones</t>
  </si>
  <si>
    <t xml:space="preserve">Depreciaciòn de equipo de computaciòn </t>
  </si>
  <si>
    <t>Depreciaciòn de Equipo, Muebles y Enseres de Oficina</t>
  </si>
  <si>
    <t>Depreciación de mejoras en propiedad ajena</t>
  </si>
  <si>
    <t>Total Depreciaciòn</t>
  </si>
  <si>
    <t>Intangibles</t>
  </si>
  <si>
    <t>Activos por derecho de uso NIIF 16</t>
  </si>
  <si>
    <t>Gastos pagados por anticipado</t>
  </si>
  <si>
    <t>Impuesto de renta diferido</t>
  </si>
  <si>
    <t>Saldo a favor renta</t>
  </si>
  <si>
    <t xml:space="preserve">Saldo a favor Cree </t>
  </si>
  <si>
    <t>Retención en la fuente - Rendimientos Financieros</t>
  </si>
  <si>
    <t>Retencion en Iva-Industria y Comercio 9.66*1000</t>
  </si>
  <si>
    <t>Total Otros Activos</t>
  </si>
  <si>
    <t>Pasivos Corrientes</t>
  </si>
  <si>
    <t>Cuenta por pagar CDT</t>
  </si>
  <si>
    <t>Intereses por pagar CDT</t>
  </si>
  <si>
    <t xml:space="preserve">Bonos </t>
  </si>
  <si>
    <t>Intereses por pagar Bonos</t>
  </si>
  <si>
    <t>Cuenta por pagar CDT y Bonos</t>
  </si>
  <si>
    <t>Cuentas por Pagar</t>
  </si>
  <si>
    <t>Cuenta por pagar varios - Honorarios</t>
  </si>
  <si>
    <t>IVA por pagar</t>
  </si>
  <si>
    <t>Retencion de impuestos por pagar</t>
  </si>
  <si>
    <t>Autorretención de impuestos por pagar</t>
  </si>
  <si>
    <t>Otros impuestos por pagar</t>
  </si>
  <si>
    <t>Cuentas por pagar retenciones de empleados</t>
  </si>
  <si>
    <t>Intereses por pagar/ Banco BBVA</t>
  </si>
  <si>
    <t>Intereses por pagar/ Sudameris</t>
  </si>
  <si>
    <t>Intereses por pagar/ Banco de Bogotá</t>
  </si>
  <si>
    <t>Costo amortizado creditos de bancos</t>
  </si>
  <si>
    <t>GMF por pagar</t>
  </si>
  <si>
    <t>Impuesto a la riqueza</t>
  </si>
  <si>
    <t>Intereses depositos titulos</t>
  </si>
  <si>
    <t>Depositos a termino</t>
  </si>
  <si>
    <t>Obligaciones Financieras/Banco BBVA</t>
  </si>
  <si>
    <t>Obligaciones Financieras/Banco de Bogotá</t>
  </si>
  <si>
    <t>Total de financiamiento</t>
  </si>
  <si>
    <t>Reservas laborales</t>
  </si>
  <si>
    <t>Vacaciones Consolidadas</t>
  </si>
  <si>
    <t>Cesantias</t>
  </si>
  <si>
    <t>Prima Legal</t>
  </si>
  <si>
    <t>Reserva de hipotecas</t>
  </si>
  <si>
    <t>Retención de prepagos de clientes</t>
  </si>
  <si>
    <t>Pagos por cuenta de clientes</t>
  </si>
  <si>
    <t>Anticipos incremento de capital</t>
  </si>
  <si>
    <t>Total de reserva de hipotecas</t>
  </si>
  <si>
    <t>Provisiones para gastos</t>
  </si>
  <si>
    <t>Provisiones desmantelamiento</t>
  </si>
  <si>
    <t>Total Pasivos</t>
  </si>
  <si>
    <t>PATRIMONIO</t>
  </si>
  <si>
    <t>Capital Social (30,400,000,000.00)</t>
  </si>
  <si>
    <t>Capital suscrito y pagado</t>
  </si>
  <si>
    <t>Prima en colocación de acciones</t>
  </si>
  <si>
    <t>Otro resultado integral - ORI</t>
  </si>
  <si>
    <t>Ajuste por conversion de capital</t>
  </si>
  <si>
    <t>Ajuste por conversion de activos fijos</t>
  </si>
  <si>
    <t xml:space="preserve">Ajuste por conversion de moneda extranjera </t>
  </si>
  <si>
    <t>Ganancia Acumulada 2013</t>
  </si>
  <si>
    <t>Perdida Acumulada 2014</t>
  </si>
  <si>
    <t>Perdida Acumulada 2015</t>
  </si>
  <si>
    <t>Ganancia Acumulada 2016</t>
  </si>
  <si>
    <t>Ganancia Acumulada 2017</t>
  </si>
  <si>
    <t>Ganancia Acumulada 2018</t>
  </si>
  <si>
    <t>Resultados acumulados proceso de convergencia</t>
  </si>
  <si>
    <t xml:space="preserve">Ganancia o (Pérdida )del período </t>
  </si>
  <si>
    <t>Total Capital</t>
  </si>
  <si>
    <t>TOTAL PASIVOS Y CAPITAL</t>
  </si>
  <si>
    <t xml:space="preserve">Cambio promedio </t>
  </si>
  <si>
    <t>INGRESOS</t>
  </si>
  <si>
    <t>Intereses cliente sobre prestamos personales</t>
  </si>
  <si>
    <t>Intereses de mora prestamos</t>
  </si>
  <si>
    <t>Estudios de crédito</t>
  </si>
  <si>
    <t>Aumento valoración de inversiones</t>
  </si>
  <si>
    <t>Rendimientos Financieros Cuentas de ahorro</t>
  </si>
  <si>
    <t>Ingreso por estudio prejurídico</t>
  </si>
  <si>
    <t>Ingreso por administración y cobranza</t>
  </si>
  <si>
    <t>Intereses de obligaciones financieras</t>
  </si>
  <si>
    <t>Intereses Bonos</t>
  </si>
  <si>
    <t>Intereses CDT's</t>
  </si>
  <si>
    <t>Intereses derechos de uso</t>
  </si>
  <si>
    <t>Intereses simultanea</t>
  </si>
  <si>
    <t>Costo amortizado pasivos financieros</t>
  </si>
  <si>
    <t>Disminucion de valorizacion de inverisones</t>
  </si>
  <si>
    <t>Comisiónes  Colocación CDT's</t>
  </si>
  <si>
    <t>Comisiones varias</t>
  </si>
  <si>
    <t xml:space="preserve">Intereses de Préstamos </t>
  </si>
  <si>
    <t>Comisiones por manejo de Seguros</t>
  </si>
  <si>
    <t>Otros ingresos</t>
  </si>
  <si>
    <t>Otras recuperaciones</t>
  </si>
  <si>
    <t>Recuperación cartera castigada</t>
  </si>
  <si>
    <t>Recuperación por incapacidades</t>
  </si>
  <si>
    <t>Total de otros ingresos</t>
  </si>
  <si>
    <t>TOTAL DE INGRESOS</t>
  </si>
  <si>
    <t>GASTOS Y COSTOS</t>
  </si>
  <si>
    <t>Salario Integral</t>
  </si>
  <si>
    <t>Sueldos</t>
  </si>
  <si>
    <t>Horas Extras</t>
  </si>
  <si>
    <t>Auxilio de transporte</t>
  </si>
  <si>
    <t>Intereses sobre cesantias</t>
  </si>
  <si>
    <t>Aportes Caja Compensación Familiar</t>
  </si>
  <si>
    <t>Aportes I.C.F.B</t>
  </si>
  <si>
    <t>Sena</t>
  </si>
  <si>
    <t>Comisiones- nomina</t>
  </si>
  <si>
    <t>Incapacidad por enfermedad general</t>
  </si>
  <si>
    <t>Aportes I.S.S</t>
  </si>
  <si>
    <t>Aporte a pensiones obligatorias y voluntarias</t>
  </si>
  <si>
    <t>Licencias de maternidad</t>
  </si>
  <si>
    <t>Licencias de paternidad</t>
  </si>
  <si>
    <t>Aportes a riesgos profesionales</t>
  </si>
  <si>
    <t>Medios de transporte</t>
  </si>
  <si>
    <t>Otros gastos nómina</t>
  </si>
  <si>
    <t>Gastos medicos y drogas</t>
  </si>
  <si>
    <t>Gastos del personal</t>
  </si>
  <si>
    <t>Alquiler de Locales</t>
  </si>
  <si>
    <t>Mantenimiento de Instalaciones</t>
  </si>
  <si>
    <t>Mantenimiento de equipo de oficina</t>
  </si>
  <si>
    <t>Gastos de Energia Electrica</t>
  </si>
  <si>
    <t>Agua y alcantarillado</t>
  </si>
  <si>
    <t>Gasto de seguros</t>
  </si>
  <si>
    <t>Gastos de locales</t>
  </si>
  <si>
    <t>Servicios de Celular - Telefonos - Internet</t>
  </si>
  <si>
    <t>Servicios técnicos</t>
  </si>
  <si>
    <t>Amortización de  Equipo de Computación</t>
  </si>
  <si>
    <t>Amortización de intangibles</t>
  </si>
  <si>
    <t>Amortización de  Equipo, Muebles y enseres de oficina</t>
  </si>
  <si>
    <t>Amortización mejoras en propiedad ajena</t>
  </si>
  <si>
    <t xml:space="preserve">Depreciación derechos de uso </t>
  </si>
  <si>
    <t>Provisión BRDP</t>
  </si>
  <si>
    <t>Gastos de equipos</t>
  </si>
  <si>
    <t>Capacitación al personal</t>
  </si>
  <si>
    <t>Restaurantes</t>
  </si>
  <si>
    <t>Publicidad  y propaganda</t>
  </si>
  <si>
    <t>Otras suscripciones y afiliaciones</t>
  </si>
  <si>
    <t>Gastos de desarrollo del negocio</t>
  </si>
  <si>
    <t>Asesorías juridicas</t>
  </si>
  <si>
    <t>Asesorías financieras</t>
  </si>
  <si>
    <t>Asesorías Varias</t>
  </si>
  <si>
    <t>Arrendamiento software contable</t>
  </si>
  <si>
    <t>Honorarios Varios</t>
  </si>
  <si>
    <t>Suscripcion superfinananciera</t>
  </si>
  <si>
    <t>Servicios de mensajeria</t>
  </si>
  <si>
    <t>Utiles y papeleria</t>
  </si>
  <si>
    <t>Servicios Bancarios</t>
  </si>
  <si>
    <t>Servicios de aseo, limpeza y cafetería</t>
  </si>
  <si>
    <t>Taxis y buses</t>
  </si>
  <si>
    <t>Dietas de Junta Directiva</t>
  </si>
  <si>
    <t>Gastos Legales  (resgistro mercantil-notaria)</t>
  </si>
  <si>
    <t>Provisión de prestamos incobrables</t>
  </si>
  <si>
    <t>Reserva de intereses y otros</t>
  </si>
  <si>
    <t>Riesgo Operativo</t>
  </si>
  <si>
    <t>Miscelaneos Varios</t>
  </si>
  <si>
    <t>Otros gastos no deducibles</t>
  </si>
  <si>
    <t xml:space="preserve">Gastos de Impuestos </t>
  </si>
  <si>
    <t>Impuestos varios</t>
  </si>
  <si>
    <t>Industria y Comercio</t>
  </si>
  <si>
    <t>Prima seguros Fogafin</t>
  </si>
  <si>
    <t>GMF - Gravamen movimientos financieros</t>
  </si>
  <si>
    <t>IVA Descontable 16%, 5%, 8%</t>
  </si>
  <si>
    <t>IVA Descontable 19%,</t>
  </si>
  <si>
    <t>Impuesto al consumo</t>
  </si>
  <si>
    <t>Multas y Sanciones DIAN</t>
  </si>
  <si>
    <t>Intereses por multa y sanciones DIAN</t>
  </si>
  <si>
    <t>Impuesto de Renta para la Equidad CREE</t>
  </si>
  <si>
    <t>TOTAL DE GASTOS</t>
  </si>
  <si>
    <t>Utilidad antes de Impuesto</t>
  </si>
  <si>
    <t>Ganancia (Perdida) Neta</t>
  </si>
  <si>
    <t>DETALLE DE AMORTIZACIÓN</t>
  </si>
  <si>
    <t xml:space="preserve">                                    Cuenta 1550600 (Cr)</t>
  </si>
  <si>
    <t>Cuentas (Dr)</t>
  </si>
  <si>
    <t>Codigo</t>
  </si>
  <si>
    <t>Descripción</t>
  </si>
  <si>
    <t>Fecha</t>
  </si>
  <si>
    <t>Total Amortizado</t>
  </si>
  <si>
    <t>Saldo Final</t>
  </si>
  <si>
    <t>OPIC 14-05-2019/ 11ER FID FEE DE MANTENIMIENTO</t>
  </si>
  <si>
    <t>HONORARIOS CALIFICACION DE RIESGO DEL 01/10/18 AL 30/09/19 PAPEL BURSATIL VCNs</t>
  </si>
  <si>
    <t>DEFENSORIA DEL CONSUMIDOR - TRIBUNAL SANCIONADOR</t>
  </si>
  <si>
    <t>IUSPUBLIK S.A. DE C.V. - HONORARIOS PROFES. ETAPA PRELIMINAR AL PROCEDIMIENTO ADMON SANCIONADOR LH VS DEFENSORIA CONSU CCF 27</t>
  </si>
  <si>
    <t>COMISION COLOCACION MERCADO PRIMARIO EMISION PB LHIPO3 SERIE 42 (ATLANTIDA SECUR.)</t>
  </si>
  <si>
    <t>COMISION COLOCACION TRAMO 43 EN MERCADO PRIMARIO</t>
  </si>
  <si>
    <t>GASTOS INICIALES DE LA LINEA DE IFC-2012</t>
  </si>
  <si>
    <t>IFC - Pago de Front end fee por negociacion de nueva linea de credito para La Hipotecaria</t>
  </si>
  <si>
    <t>IFC - CENTRO NACIONAL DE REGISTRO/ NUEVO CONTRATO DE PRENDA CON IFC</t>
  </si>
  <si>
    <t>IFC - Referencia: PRJ-ESL</t>
  </si>
  <si>
    <t>LAW DEBENTURE - Referencia: NSP/12/12/008</t>
  </si>
  <si>
    <t>IFC. Honorarios BUFETE FA ARIAS / Contrato de Prestamo La Hipotecaria Holding Inc y La Hipotecaria SA de CV</t>
  </si>
  <si>
    <t>Factura de IFC#CF2-0269 - Honorarios linea de IFC 2012</t>
  </si>
  <si>
    <t>IIC - Comision por desembolso tercera línea</t>
  </si>
  <si>
    <t>IIC - INSCRIPCION GARANTIA SIN DESPLAZAMIENTO A/F IIC  - CH. 15632 11DIC-</t>
  </si>
  <si>
    <t>DEG - Factura 201391: el 50%(7070.96) Correspondiente LH ES - línea DEG.</t>
  </si>
  <si>
    <t>DEG - Servicios Legales factura FS 2015</t>
  </si>
  <si>
    <t>DEG - Servicios Legales factura FS 2015 172036</t>
  </si>
  <si>
    <t>PROVISION DE IMPUESTO MUNICIPAL 2019</t>
  </si>
  <si>
    <t>PROVISION DE MATRICULA DE COMERCIO 2019</t>
  </si>
  <si>
    <t>COMISION POR EMISIONES PBLHIPO3 Y CILHIPO3 MAYO 2019</t>
  </si>
  <si>
    <t>CEDEVAL - COMISION ADMINISTRACION DE VALORES MAYO 2019</t>
  </si>
  <si>
    <t>Comision por desembolso de linea de Towerbank</t>
  </si>
  <si>
    <t>Registra cargos financieros por desembolso de linea de Towerbank por 2.7 millones</t>
  </si>
  <si>
    <t>Registra cargo bancarios por desembolso de linea Towerbank nov. 2018</t>
  </si>
  <si>
    <t>Registra comisiones por desembolso de Pretamos de Towerbank de febrero 2019</t>
  </si>
  <si>
    <t>Registra comisiones por desembolso de Pretamos de Towerbank de Abril 2019</t>
  </si>
  <si>
    <t>Registra cargo financiero por desembolso de línea de Towerbank de Mayo 2019</t>
  </si>
  <si>
    <t>HONOR. COLOC. EMISION EN MERCADO PRIMARIO PBLHIPO03 SERIE 48 /CK 1002</t>
  </si>
  <si>
    <t>COMISIONES POR VENTA DE PAPEL BURSATIL</t>
  </si>
  <si>
    <t>VENTA DE CI TRAMO 2 LIQ. 10-08-2018</t>
  </si>
  <si>
    <t>VENTA DE CI TRAMO 2 LIQ. 09-08-2018</t>
  </si>
  <si>
    <t>VENTA DE CI TRAMO 2 LIQ. 16-08-2018</t>
  </si>
  <si>
    <t>VENTA DE CI TRAMO 2 LIQ. 17-08-2018</t>
  </si>
  <si>
    <t>VENTA DE PB TRAMO 44 LIQ. 10-10-2018</t>
  </si>
  <si>
    <t>VENTA DE PB TRAMO 43 LIQ. 16-10-2018</t>
  </si>
  <si>
    <t>VENTA DE PB TRAMO 43 LIQ. 22-10-2018</t>
  </si>
  <si>
    <t>VENTA DE PB TRAMO 43 LIQ. 18-10-2018</t>
  </si>
  <si>
    <t>VENTA DE PB TRAMO 42 LIQ. 25-10-2018</t>
  </si>
  <si>
    <t>COMISION VTA PB TRAMO 42, 43, 44 LIQ. OCT. 2018</t>
  </si>
  <si>
    <t>VENTA DE CI TRAMO 3 LIQ. 10-10-2018</t>
  </si>
  <si>
    <t>VENTA DE PB TRAMO 42 LIQ. 27-11-2018</t>
  </si>
  <si>
    <t>VENTA DE PB TRAMO 43 LIQ. 27-11-2018</t>
  </si>
  <si>
    <t>VENTA DE PB TRAMO 45 LIQ. 08-11-2018</t>
  </si>
  <si>
    <t>VENTA DE PB TRAMO 46 LIQ. 27-11-2018</t>
  </si>
  <si>
    <t>VENTA DE PB TRAMO 47 LIQ. 27-11-2018</t>
  </si>
  <si>
    <t>COMISION VTA PB TRAMO 42, 43, 45, 46, 47 NOV. 2018</t>
  </si>
  <si>
    <t>VENTA DE CI TRAMO 3 LIQ. 27-11-2018</t>
  </si>
  <si>
    <t>VENTA DE PB TRAMO 46 LIQ. 10-12-2018</t>
  </si>
  <si>
    <t>VENTA DE PB TRAMO 46 LIQ. 19-12-2018</t>
  </si>
  <si>
    <t>VENTA DE PB TRAMO 46 LIQ. DIC 2018</t>
  </si>
  <si>
    <t>VENTA DE CI TRAMO 7 LIQ. 27-12-2018</t>
  </si>
  <si>
    <t>VENTA DE CI TRAMO 7 LIQ. 07-01-2019</t>
  </si>
  <si>
    <t>VENTA DE CI TRAMO 7 LIQ. 08-01-2019</t>
  </si>
  <si>
    <t>COMISION VTA DE CIL TRAMO 7 ENE 2019</t>
  </si>
  <si>
    <t>VENTA DE PB TRAMO 46 LIQ. 10-01-2019</t>
  </si>
  <si>
    <t>VENTA DE PB TRAMO 46 LIQ. 11-01-2019</t>
  </si>
  <si>
    <t>COMISION VENTA DE PB TRAMO 46 LIQ. ENE 2019</t>
  </si>
  <si>
    <t>VENTA DE PB TRAMO 46 LIQ. 18-01-2019</t>
  </si>
  <si>
    <t>VENTA DE PB TRAMO 46 LIQ. 22-01-2019</t>
  </si>
  <si>
    <t>VENTA DE CI TRAMO 7 LIQ. 16-01-2019</t>
  </si>
  <si>
    <t>VENTA DE CI TRAMO 7 LIQ. 23-01-2019</t>
  </si>
  <si>
    <t>VENTA DE CI TRAMO 7 LIQ. 31-01-2019</t>
  </si>
  <si>
    <t>VENTA DE PB TRAMO 42 LIQ. 11-02-2019</t>
  </si>
  <si>
    <t>VENTA DE PB TRAMO 46 LIQ. 04-02-2019</t>
  </si>
  <si>
    <t>VENTA DE PB TRAMO 46 LIQ. 13-02-2019</t>
  </si>
  <si>
    <t>VENTA DE PB TRAMO 46 LIQ. 12-02-2019</t>
  </si>
  <si>
    <t>COMISION VTA DE PB TRAMO 42 Y 46 LIQ. FEB 2019</t>
  </si>
  <si>
    <t>VENTA DE CI TRAMO 7 LIQ. 05-02-2019</t>
  </si>
  <si>
    <t>VENTA DE CI TRAMO 7 LIQ. 08-02-2019</t>
  </si>
  <si>
    <t>VENTA DE CI TRAMO 7 LIQ. 15-02-2019</t>
  </si>
  <si>
    <t>VENTA DE CI TRAMO 7 LIQ. 18-02-2019</t>
  </si>
  <si>
    <t>COMISION VTA DE CIL TRAMO 7 FEB 2019</t>
  </si>
  <si>
    <t>VENTA DE CI TRAMO 6 LIQ. 19-02-2019</t>
  </si>
  <si>
    <t>VENTA DE CI TRAMO 6 LIQ. 04-03-2019</t>
  </si>
  <si>
    <t>VENTA DE CI TRAMO 8 LIQ 20-03-2019</t>
  </si>
  <si>
    <t>VENTA DE CI TRAMO 9 LIQ 20-03-2019</t>
  </si>
  <si>
    <t>COMISION VTA DE CIL TRAMO 6-8-9 LIQ MARZO 2019</t>
  </si>
  <si>
    <t>VENTA DE PB TRAMO 48 LIQ. 08-03-2019</t>
  </si>
  <si>
    <t>VENTA DE PB TRAMO 48 LIQ. 11-03-2019</t>
  </si>
  <si>
    <t>VENTA DE PB TRAMO 48 LIQ. 12-03-2019</t>
  </si>
  <si>
    <t>VENTA DE PB TRAMO 46 LIQ. 18-03-2019</t>
  </si>
  <si>
    <t>VENTA DE PB TRAMO 48 LIQ. 18-03-2019</t>
  </si>
  <si>
    <t>VENTA DE PB TRAMO 48 LIQ 20-03-2019</t>
  </si>
  <si>
    <t>COMISION VTA DE PB TRAMO 46 Y 48 LIQ MARZO 2019</t>
  </si>
  <si>
    <t>VENTA DE PB TRAMO 46 LIQ. 25-03-2019</t>
  </si>
  <si>
    <t>VENTA DE PB TRAMO 48 LIQ 29-03-2019</t>
  </si>
  <si>
    <t>COMISION VTA DE PB TRAMO 46Y 48 DE MARZO2019</t>
  </si>
  <si>
    <t>VENTA DE PB TRAMO 5 LIQ. 03-04-2019</t>
  </si>
  <si>
    <t>2019-3804</t>
  </si>
  <si>
    <t>VENTA DE PB TRAMO 42 LIQ. 03-04-2019</t>
  </si>
  <si>
    <t>2019-3805</t>
  </si>
  <si>
    <t>VENTA DE PB TRAMO 43 LIQ. 03-04-2019</t>
  </si>
  <si>
    <t>2019-3806</t>
  </si>
  <si>
    <t>VENTA DE PB TRAMO 48 LIQ. 05-04-2019</t>
  </si>
  <si>
    <t>2019-3948</t>
  </si>
  <si>
    <t>VENTA DE PB TRAMO 48 LIQ. 09-04-2019</t>
  </si>
  <si>
    <t>2019-3949</t>
  </si>
  <si>
    <t>VENTA DE PB TRAMO 46 LIQ. 15-04-2019</t>
  </si>
  <si>
    <t>2019-4103</t>
  </si>
  <si>
    <t>VENTA DE PB TRAMO 48 LIQ. 12-04-2019</t>
  </si>
  <si>
    <t>2019-4104</t>
  </si>
  <si>
    <t>VENTA DE PB TRAMO 43 LIQ. 16-04-2019</t>
  </si>
  <si>
    <t>2019-4105</t>
  </si>
  <si>
    <t>VENTA DE PB TRAMO 48 LIQ 23-04-2019</t>
  </si>
  <si>
    <t>2019-4203</t>
  </si>
  <si>
    <t>VENTA DE PB TRAMO 48 LIQ. 24-04-2019</t>
  </si>
  <si>
    <t>2019-4418</t>
  </si>
  <si>
    <t>VENTA DE PB TRAMO 49 LIQ. 25-04-2019</t>
  </si>
  <si>
    <t>2019-4419</t>
  </si>
  <si>
    <t>COM.VTA  PB TRAMO 5,42,43,46 Y 48 DE ABRIL 2019</t>
  </si>
  <si>
    <t>VENTA DE CI TRAMO 10 LIQ 11-04-2019</t>
  </si>
  <si>
    <t>VENTA DE CI TRAMO 8 LIQ. 15-04-2019</t>
  </si>
  <si>
    <t>VENTA DE CI TRAMO 8 LIQ 30-04-2019</t>
  </si>
  <si>
    <t>COM.VTA  CI TRAMO 8 Y 10 DE ABRIL 2019</t>
  </si>
  <si>
    <t>VENTA DE PAPEL BURSATIL TRAMO 43 LIQ 15-05-2019</t>
  </si>
  <si>
    <t>VENTA DE PAPEL BURSATIL TRAMO 48 LIQ 06-05-2019</t>
  </si>
  <si>
    <t>VENTA DE PAPEL BURSATIL TRAMO 48 LIQ 24-05-2019</t>
  </si>
  <si>
    <t>VENTA DE PAPEL BURSATIL TRAMO 48 LIQ 14-05-2019</t>
  </si>
  <si>
    <t>VENTA DE PAPEL BURSATIL TRAMO 50 LIQ 20-05-2019</t>
  </si>
  <si>
    <t>COM.VTA  PB TRAMO 43,48, 50  DE MAYO 2019</t>
  </si>
  <si>
    <t>VENTA DE CI TRAMO 8 LIQ. 23-05-2019</t>
  </si>
  <si>
    <t>VENTA DE CI TRAMO 8 LIQ. 27-05-2019</t>
  </si>
  <si>
    <t>VENTA DE CI TRAMO 11 LIQ. 27-05-2019</t>
  </si>
  <si>
    <t>COM.VTA  CIL TRAMO 8 Y 11 DE MAYO 2019</t>
  </si>
  <si>
    <t>VENTA DE PB TRAMO 43 LIQ 28-05-2019</t>
  </si>
  <si>
    <t>VENTA DE PB TRAMO 51 LIQ 28-05-2019</t>
  </si>
  <si>
    <t>COM.VTA  PB TRAMO 43 Y 51  DE MAYO 2019</t>
  </si>
  <si>
    <t>VENTA DE CI TRAMO 8 LIQ 30-05-2019</t>
  </si>
  <si>
    <t>VENTA DE CI TRAMO 12 LIQ 31-05-2019</t>
  </si>
  <si>
    <t>COM.VTA  CIL TRAMO 8 Y 12  DE MAYO 2019</t>
  </si>
  <si>
    <t>VENTA DE PB TRAMO 48 LIQ. 03-06-2019</t>
  </si>
  <si>
    <t>VENTA DE PB TRAMO 48 LIQ. 06-06-2019</t>
  </si>
  <si>
    <t>VENTA DE PB TRAMO 48 LIQ. 25-06-2019</t>
  </si>
  <si>
    <t>COM. VTA  PB TRAMO 48  DE JUNIO 2019</t>
  </si>
  <si>
    <t>VENTA DE CI TRAMO 8 LIQ. 04-06-2019</t>
  </si>
  <si>
    <t>VENTA DE CI TRAMO 8 LIQ. 06-06-2019</t>
  </si>
  <si>
    <t>VENTA DE CI TRAMO 13 LIQ. 11-06-2019</t>
  </si>
  <si>
    <t>VENTA DE CI TRAMO 14 LIQ. 18-06-2019</t>
  </si>
  <si>
    <t>VENTA DE CI TRAMO 6 LIQ 19-06-2019</t>
  </si>
  <si>
    <t>VENTA DE CI TRAMO 8 LIQ. 24-06-2019</t>
  </si>
  <si>
    <t>COM. VTA  CIL TRAMO 6, 8, 13 Y 14  DE JUNIO 2019</t>
  </si>
  <si>
    <t>Balance</t>
  </si>
  <si>
    <t>PB</t>
  </si>
  <si>
    <t>PAPEL BURSATIL</t>
  </si>
  <si>
    <t>CERT. INVERSIÓN</t>
  </si>
  <si>
    <t>TOWERBANK</t>
  </si>
  <si>
    <t>OTROS GASTOS POR DIF.</t>
  </si>
  <si>
    <t>CALIF RIESGOS</t>
  </si>
  <si>
    <t>REGULADOR</t>
  </si>
  <si>
    <t>BAC</t>
  </si>
  <si>
    <t>Cuenta por cobrar nuevo fideicomiso</t>
  </si>
  <si>
    <t>Prestamo BAC (antes BBVA)</t>
  </si>
  <si>
    <t>Intereses por pagar de BBVA</t>
  </si>
  <si>
    <t>Ingreso por inversiones</t>
  </si>
  <si>
    <t>Ganancia en valores</t>
  </si>
  <si>
    <t>Gasto por daños a activos materiales</t>
  </si>
  <si>
    <t>Gasto de opcion de acciones</t>
  </si>
  <si>
    <t>Reclutamiento y seleccion</t>
  </si>
  <si>
    <t>Adm. Soporte y  Cargos por Mantenimientos</t>
  </si>
  <si>
    <t>COVERED BOND CARGOS VARIOS</t>
  </si>
  <si>
    <t>FITCH RATING INC COVERED BOND 15 DICIEMBRE 2023</t>
  </si>
  <si>
    <t>RICHARDS LAYTON FINGER(COVERED BOND)</t>
  </si>
  <si>
    <t>17/07/2019</t>
  </si>
  <si>
    <t>SIGMA INTERNATIONAL AND GLOBAL MARKET ATTORNEYS HONORARIOS LEGALES COBERED BOND RUC 25028810-3-2016 DV89</t>
  </si>
  <si>
    <t>19/07/2019</t>
  </si>
  <si>
    <t>27/09/2019</t>
  </si>
  <si>
    <t>FACTURACIÓN SBP</t>
  </si>
  <si>
    <t>FACTURAS DEL EXTERIOR</t>
  </si>
  <si>
    <t xml:space="preserve">AUDITORÍAS </t>
  </si>
  <si>
    <t>18/07/2019</t>
  </si>
  <si>
    <t>23/07/2019</t>
  </si>
  <si>
    <t xml:space="preserve"> Honorarios Varios</t>
  </si>
  <si>
    <t>AGENCY AND TRUST SERVICES STATEMENT OF ACCOUNT TARIFA POR SERVICIOS 06/01/2019 AL 31/08/2019</t>
  </si>
  <si>
    <t>BANCO NACIONAL DE PANAMÁ</t>
  </si>
  <si>
    <t>BANCO GENERAL</t>
  </si>
  <si>
    <t>26/07/2019</t>
  </si>
  <si>
    <t>13/09/2019</t>
  </si>
  <si>
    <t>20/09/2019</t>
  </si>
  <si>
    <t>26/09/2019</t>
  </si>
  <si>
    <t>BAC PANAMA</t>
  </si>
  <si>
    <t>24/09/2019</t>
  </si>
  <si>
    <t>FINANC. DE MULTILATERALES EXTRANJERAS</t>
  </si>
  <si>
    <t>BID VENCE EL 15 DE MARZO DE 2020</t>
  </si>
  <si>
    <t>DEG AMORTIZACIÓN</t>
  </si>
  <si>
    <t>CII/ ANALISIS FEE NOV. 2018</t>
  </si>
  <si>
    <t>VCN'S COMISIONES varias</t>
  </si>
  <si>
    <t xml:space="preserve">MMG BANK </t>
  </si>
  <si>
    <t>VCN'S COMISIONES geneva asset management</t>
  </si>
  <si>
    <t>NOTAS Comisión de Geneva y MMG</t>
  </si>
  <si>
    <t>Gastos varios por emisión de Notas (Serie AB )</t>
  </si>
  <si>
    <t>Gastos varios por emisión de Notas (Serie AD )</t>
  </si>
  <si>
    <t>Gastos varios por emisión de Notas (Serie AE )</t>
  </si>
  <si>
    <t>Gastos varios por emisión de Notas (Serie BS )</t>
  </si>
  <si>
    <t>Gastos varios por emisión de Notas (Serie AF )</t>
  </si>
  <si>
    <t>26/08/2019</t>
  </si>
  <si>
    <t>Gastos varios por emisión de Notas (Serie BT )</t>
  </si>
  <si>
    <t>21/08/2019</t>
  </si>
  <si>
    <t>29/08/2019</t>
  </si>
  <si>
    <t>Gastos varios por emisión de Notas (Serie BU )</t>
  </si>
  <si>
    <t>30/08/2019</t>
  </si>
  <si>
    <t>Gastos varios por emisión de Notas (SerieAG )</t>
  </si>
  <si>
    <t>Gastos varios por emisión de Notas (Serie AC )</t>
  </si>
  <si>
    <t>Gastos varios por emisión de Notas (Serie AH)</t>
  </si>
  <si>
    <t>Gastos varios por emisión de Notas (Serie BV)</t>
  </si>
  <si>
    <t>Gastos varios por emisión de Notas (Serie BW)</t>
  </si>
  <si>
    <t>Banco Agrícola - Desembolsos Hipotecas</t>
  </si>
  <si>
    <t>Banco Agrícola - Impuestos Hipotecas</t>
  </si>
  <si>
    <t>Bac - El Salvador</t>
  </si>
  <si>
    <t>PACIFIC CREDIT RATING S.A. DE C.V.-CALF RIES. AGO.19-AGO.20</t>
  </si>
  <si>
    <t>CEDEVAL - COMISION ADMINISTRACION DE VALORES JUNIO 2019</t>
  </si>
  <si>
    <t>COMISIONES POR EMISOR MES JUNIO 2019 CK. 1389</t>
  </si>
  <si>
    <t>IFC COMISION ANUAL JULIO 2019-2020</t>
  </si>
  <si>
    <t>IIC - FEE ANUAL MONITOREO 2019-2020</t>
  </si>
  <si>
    <t>IIC - COMISION ANUAL JULIO 2019-2020</t>
  </si>
  <si>
    <t>CARGO POR DESEMBOLSO DE TOWERBANK DE 4MM</t>
  </si>
  <si>
    <t>VENTA DE CI TRAMO 8 LIQ. 02-07-2019</t>
  </si>
  <si>
    <t>VENTA DE CI TRAMO 6 LIQ. 04-07-2019</t>
  </si>
  <si>
    <t>VENTA DE CI TRAMO 8 LIQ. 04-07-2019</t>
  </si>
  <si>
    <t>VENTA DE CI TRAMO 8 LIQ. 05-07-2019</t>
  </si>
  <si>
    <t>VENTA DE CI TRAMO 6 LIQ. 09-07-2019</t>
  </si>
  <si>
    <t>VENTA DE CI TRAMO 8 LIQ. 10-07-2019</t>
  </si>
  <si>
    <t>VENTA DE CI TRAMO 6 LIQ. 11-07-2019</t>
  </si>
  <si>
    <t>VENTA DE CI TRAMO 6 LIQ. 15-07-2019</t>
  </si>
  <si>
    <t>VENTA DE CI TRAMO 5 LIQ. 18-07-2019</t>
  </si>
  <si>
    <t>VENTA DE CI TRAMO 6 LIQ. 23-07-2019</t>
  </si>
  <si>
    <t>VENTA DE CI TRAMO 5 LIQ 25-07-2019</t>
  </si>
  <si>
    <t>COM. VTA  CIL TRAMO 5, 6, Y 8  DE JULIO 2019</t>
  </si>
  <si>
    <t>COMISION VENTA DE CI TRAMO 15 LIQ. 20-09-2019</t>
  </si>
  <si>
    <t>COMISION POR COLOCACION EN MERCADO PRIMARIO PBLHIPO3 Y CILHIPO3</t>
  </si>
  <si>
    <t>VENTA DE PB TRAMO 43 LIQ. 01-07-2019</t>
  </si>
  <si>
    <t>VENTA DE PB TRAMO 46 LIQ. 04-07-2019</t>
  </si>
  <si>
    <t>VENTA DE PB TRAMO 53 LIQ. 25-07-2019</t>
  </si>
  <si>
    <t>COM. VTA  PB TRAMO 43, 46 Y 53  DE JULIO 2019</t>
  </si>
  <si>
    <t>COMISION VENTA DE PB TRAMO 54 LIQ. 26-08-2019</t>
  </si>
  <si>
    <t>COMISION VENTA DE PB TRAMO 55 LIQ 05-09-2019</t>
  </si>
  <si>
    <t>COMISION VENTA DE PB TRAMO 56 LIQ 23-09-2019</t>
  </si>
  <si>
    <t>COM. VTA  PB TRAMO 55 Y 56 SEP 2019</t>
  </si>
  <si>
    <t>31/10/2019</t>
  </si>
  <si>
    <t>30/10/2019</t>
  </si>
  <si>
    <t>SWEETWATER SECURITIES //PAGO DE FACTURA NO 6225 NOTA SERIE BW HIPO0437500921W</t>
  </si>
  <si>
    <t>22/10/2019</t>
  </si>
  <si>
    <t>Gastos varios por emisión de Notas (SerieBX)</t>
  </si>
  <si>
    <t>Gastos varios por emisión de Notas (SerieBY)</t>
  </si>
  <si>
    <t>21/10/2019</t>
  </si>
  <si>
    <t>Gastos varios por emisión de Notas (SerieBZ)</t>
  </si>
  <si>
    <t>Depositos diarios de banco</t>
  </si>
  <si>
    <t>Cuenta puente - Operaciones</t>
  </si>
  <si>
    <t>Cuenta de intermediación de pagos operativos</t>
  </si>
  <si>
    <t>Intereses sobre plazo fijo en Banco General</t>
  </si>
  <si>
    <t>Intereses sobre plazo fijo en BAC</t>
  </si>
  <si>
    <t>Gasto de fraude interno</t>
  </si>
  <si>
    <t>Gasto por interr. neg. y fallos sistemas</t>
  </si>
  <si>
    <t>Publicidad - Varios</t>
  </si>
  <si>
    <t>Gastos de Equipo de oficina</t>
  </si>
  <si>
    <t>COMISION VENTA DE PB TRAMO 57 LIQ. 04/10/2019</t>
  </si>
  <si>
    <t>COMISION VENTA DE PB TRAMO 58 LIQ. 08/10/2019</t>
  </si>
  <si>
    <t>COM. VTA  PB TRAMO 57 Y 58 OCT 2019</t>
  </si>
  <si>
    <t>DETALLE</t>
  </si>
  <si>
    <t>23/12/2019</t>
  </si>
  <si>
    <t>KPMG  AUDITORIA EMISION DE BONOS REGLA 144A DEL SEC COVERED BOND 5 AÑOS FACT. 150665 ¶REG.CTA. 512101100 CARGOS F.</t>
  </si>
  <si>
    <t>3.8 años</t>
  </si>
  <si>
    <t>13/12/2019</t>
  </si>
  <si>
    <t>TRR09323249163 CITIBANK NA F/B/O AGENCY TRU</t>
  </si>
  <si>
    <t>20/12/2019</t>
  </si>
  <si>
    <t>KPMG REPRODUCCION EN INGLES DE  ESTADOS F. BCO LA HIPT. AL 31 DIC. 2019</t>
  </si>
  <si>
    <t>24/12/2019</t>
  </si>
  <si>
    <t>18/11/2019</t>
  </si>
  <si>
    <t>Gastos varios por emisión de Notas (Serie AD)</t>
  </si>
  <si>
    <t>Gastos varios por emisión de Notas (Serie CA)</t>
  </si>
  <si>
    <t>Gastos varios por emisión de Notas (Serie AF)</t>
  </si>
  <si>
    <t>Gastos varios por emisión de Notas (Serie AE)</t>
  </si>
  <si>
    <t>Gastos varios por emisión de Notas (Serie CB)</t>
  </si>
  <si>
    <t>CALIFICADORAS DE RIESGO</t>
  </si>
  <si>
    <t>VENTA DE CI TRAMO 16 LIQ 06-12-2019</t>
  </si>
  <si>
    <t>VENTA DE CI TRAMO 17 LIQ. 11-12-2019</t>
  </si>
  <si>
    <t>COMISIONES VENTA DE CI TRAMO 16 Y 17 DE DICIEMBRE 2019</t>
  </si>
  <si>
    <t>VENTA DE PB TRAMO 59 LIQ. 01-11-2019</t>
  </si>
  <si>
    <t>VENTA DE PB TRAMO 60 LIQ. 7 DE NOVIEMBRE 2019</t>
  </si>
  <si>
    <t>VENTA DE PB TRAMO 61 LIQ. 15-11-2019</t>
  </si>
  <si>
    <t>VENTA DE PB TRAMO 62 LIQ 22-11-2019</t>
  </si>
  <si>
    <t>VENTA DE PB TRAMO 63 LIQ. 22-11-2019</t>
  </si>
  <si>
    <t>VENTA DE PB TRAMO 64 LIQ. 22-11-2019</t>
  </si>
  <si>
    <t>COMISIONES VENTA DE PB TRAMO 59 AL 64 MES DE NOVIEMBRE 2019</t>
  </si>
  <si>
    <t>VENTA DE PB TRAMO 65 LIQ. 10-12-2019</t>
  </si>
  <si>
    <t>COMISIONES VENTA DE PB TRAMO 65 DE DICIEMBRE 2019</t>
  </si>
  <si>
    <t>174401100 Prepago de servicios varios</t>
  </si>
  <si>
    <t>Amortización acumulada 2019</t>
  </si>
  <si>
    <t>31/03/2020</t>
  </si>
  <si>
    <t>KPMG FACT. 151125 HONORARIOS BONOS BAJO REGLA 144A DEL SEC COVERED BOND (5 AÑOS)</t>
  </si>
  <si>
    <t>FITCH RATING INC COBERED BONDS 15 NOV. 2022 FACT. 7149012630¶</t>
  </si>
  <si>
    <t>FITCH RATINGS INC COVERED BOND AL 15 DIC. 2024  (1094)</t>
  </si>
  <si>
    <t>17/01/2020</t>
  </si>
  <si>
    <t>S&amp;P GLOBAL RATINGS SA DE CV/ CALIFICACION 8AVO FID.AUG 2020-JULY 2021</t>
  </si>
  <si>
    <t>BANISTMO CR529815 AMORTIZAR 1 AÑO Y MEDIO</t>
  </si>
  <si>
    <t>18 MESES</t>
  </si>
  <si>
    <t xml:space="preserve">DEG DEUTSCHE INVESTITIONS </t>
  </si>
  <si>
    <t>Registra pago de comision por tramite de linea nueva con DEG a marzo 2020</t>
  </si>
  <si>
    <t>17/02/2020</t>
  </si>
  <si>
    <t>Gastos varios por emisión de Notas (Serie Q)</t>
  </si>
  <si>
    <t>Gastos varios por emisión de Notas (SerieAI)</t>
  </si>
  <si>
    <t>28/02/2020</t>
  </si>
  <si>
    <t>Gastos varios por emisión de Notas (SerieAG)</t>
  </si>
  <si>
    <t>Gastos varios por emisión de Notas (SerieAL)</t>
  </si>
  <si>
    <t>Gastos varios por emisión de Notas (SerieAH)</t>
  </si>
  <si>
    <t>Gastos varios por emisión de Notas (SerieAM)</t>
  </si>
  <si>
    <t>Gastos varios por emisión de Notas (SerieCC)</t>
  </si>
  <si>
    <t>Gastos varios por emisión de Notas (SerieCD)</t>
  </si>
  <si>
    <t>Gastos varios por emisión de Notas (SerieCE)</t>
  </si>
  <si>
    <t>Cuentas por cobrar clientes modificados</t>
  </si>
  <si>
    <t>Intereses de efectivo no usado en Banco Nac. Opera</t>
  </si>
  <si>
    <t>Cuentas por cobrar COVID</t>
  </si>
  <si>
    <t>Ganancia Acumulada 2019</t>
  </si>
  <si>
    <t>Gastos de viaje</t>
  </si>
  <si>
    <t>PROVISION DE IMPUESTO MUNICIPAL 2020</t>
  </si>
  <si>
    <t>PROVISION DE MATRICULA DE COMERCIO 2020</t>
  </si>
  <si>
    <t>Registra comisioin por desembolso de Towerbank en marzo 2020</t>
  </si>
  <si>
    <t>VENTA DE CI TRAMO 18 Y 19 LIQ. 13-03-2020</t>
  </si>
  <si>
    <t>COMISIONES VENTA DE CI TRAMO 18 Y 19 DE MARZO 2020</t>
  </si>
  <si>
    <t>VENTA DE PB TRAMO 66 LIQ. 22-01-2020</t>
  </si>
  <si>
    <t>COMISIONES VENTA DE PB TRAMO 66 DE ENERO 2020</t>
  </si>
  <si>
    <t>VENTA DE PB TRAMO 67 LIQ. 05-02-2020</t>
  </si>
  <si>
    <t>COMISIONES VENTA DE PB TRAMO 67 DE FEBRERO 2020</t>
  </si>
  <si>
    <t>VENTA DE PB TRAMO 68 y 69 LIQ. 03-03-2020</t>
  </si>
  <si>
    <t>COMISIONES VENTA DE PB TRAMO 68 y 69 DE MARZO 2020</t>
  </si>
  <si>
    <t>VENTA DE PB TRAMO 1 Y 2 LIQ. 20-03-2020</t>
  </si>
  <si>
    <t>COMISIONES VENTA DE PB TRAMO 1 Y 2 DE MARZO 2020</t>
  </si>
  <si>
    <t>SISTEMAS Y SOLUCIONES //SISTEMAS Y SOLUCIONES DE SOFTWARE S A RUC 30044-36-235849 DV 48 PAGO DE SUCRIPCIONES POR 1 AÑO ENERO (2020-2021)/ MES DE MARZO 2020</t>
  </si>
  <si>
    <t>16/04/2020</t>
  </si>
  <si>
    <t>COMPULAB S.A. // - ANNUAL SUBSCRIPTION FEE FOR 500 DEVICES PACK (SC71270)</t>
  </si>
  <si>
    <t>28/04/2020</t>
  </si>
  <si>
    <t>NEXTCOM SYSTEM INC // SMART PROTECTION FOR ENDPOINT LICENCIAS SUITE X 12 MESES (SC71202)</t>
  </si>
  <si>
    <t>HIGH TECHNOLOGY GROUP, S.A.PAGO DEL 50% DE TOTAL DE LA FACTURA</t>
  </si>
  <si>
    <t>22/04/2020</t>
  </si>
  <si>
    <t>30/04/2020</t>
  </si>
  <si>
    <t>BCO NACIONAL APERTURA CONTRATO 100014301065</t>
  </si>
  <si>
    <t>BANCO GENERAL MANTENIMIENTO ANUAL LATINCLEAR</t>
  </si>
  <si>
    <t>27/04/2020</t>
  </si>
  <si>
    <t>MMG BANK ACCIONES PREF- 15MM MARZO 2020</t>
  </si>
  <si>
    <t>25/04/2020</t>
  </si>
  <si>
    <t>GENEVA ASSET //FACT 8334 VCNS</t>
  </si>
  <si>
    <t>MIURA CAPITAL PANAMA //PAGO DE FACTURA NO 3586 -3602 VCNS SERIE CEJ</t>
  </si>
  <si>
    <t>21/04/2020</t>
  </si>
  <si>
    <t>Gastos varios por emisión de VCNs CEJ)</t>
  </si>
  <si>
    <t>Gastos varios por emisión de VCNs DDR)</t>
  </si>
  <si>
    <t>Gastos varios por emisión de VCNs CEK)</t>
  </si>
  <si>
    <t>GENEVA ASSET //FACT 8338 NOTAS</t>
  </si>
  <si>
    <t>Reclasifica pago por ACH a Latinclear llevado a transitoria de pasivo en abril 2020</t>
  </si>
  <si>
    <t>25 meses</t>
  </si>
  <si>
    <t>26 meses</t>
  </si>
  <si>
    <t>Gastos varios por emisión de Notas (Serie AN)</t>
  </si>
  <si>
    <t>27 meses</t>
  </si>
  <si>
    <t>28 meses</t>
  </si>
  <si>
    <t>29 meses</t>
  </si>
  <si>
    <t>Gastos varios por emisión de Notas (Serie CJ)</t>
  </si>
  <si>
    <t>30 meses</t>
  </si>
  <si>
    <t>Gastos varios por emisión de Notas (Serie CK)</t>
  </si>
  <si>
    <t>31 meses</t>
  </si>
  <si>
    <t>VENTA DE PB TRAMO 1 Y 3 LIQ. 23 y 30 ABRIL 2020</t>
  </si>
  <si>
    <t>COMISIONES VENTA DE PB TRAMO 1 Y 3 DE ABRL 2020</t>
  </si>
  <si>
    <t>Intereses originados en proceso de reest</t>
  </si>
  <si>
    <t>Reserva Especial de Préstamos</t>
  </si>
  <si>
    <t>Gastos de reserva especial de préstamos</t>
  </si>
  <si>
    <t>22/05/2020</t>
  </si>
  <si>
    <t>A D R S A  PAGO DE RENOVACION DE SOPORTE DE FABRICA DE LA SOLUCION DE APERTURA 7/ CANTIDAD 12 MESES</t>
  </si>
  <si>
    <t>COMPULAB S.A. // 230 UNIDADES CHANGE AUDITOR FOR FILE SERVER</t>
  </si>
  <si>
    <t>19/05/2020</t>
  </si>
  <si>
    <t>Provisión de  tarifa de supervisión de los fideicomisos - SMV</t>
  </si>
  <si>
    <t>27/05/2020</t>
  </si>
  <si>
    <t>AGENCY AND TRUST SERVICES FACTURA 297393 12/01/2019- 29/02/2020</t>
  </si>
  <si>
    <t>BCO NACIONAL APERTURA CONT.</t>
  </si>
  <si>
    <t>18/05/2020</t>
  </si>
  <si>
    <t xml:space="preserve">BCO. GRAL.CARGO MANTENIMIENTO ANUAL LATINCLEAR </t>
  </si>
  <si>
    <t xml:space="preserve">BICSA INTERES PRESTAMO </t>
  </si>
  <si>
    <t>15/05/2020</t>
  </si>
  <si>
    <t>Gastos varios por emisión de VCNs DDV)</t>
  </si>
  <si>
    <t>25/05/2020</t>
  </si>
  <si>
    <t>Gastos varios por emisión de VCNs CEL)</t>
  </si>
  <si>
    <t>26/05/2020</t>
  </si>
  <si>
    <t>Gastos varios por emisión de Notas (Serie CL)</t>
  </si>
  <si>
    <t>29/05/2020</t>
  </si>
  <si>
    <t>ATLANTIDA SECURITIES SA DE CV/ COMISION COLOCACION CI'S EN MERCADO PRIMARIO CCF DE ABRIL</t>
  </si>
  <si>
    <t>VENTA DE PB TRAMO 1 Y 5 LIQ. 8,22,25 y 29 MAYO 2020</t>
  </si>
  <si>
    <t>COMISIONES VENTA DE PB TRAMO 1 Y 5 DE MAYO 2020</t>
  </si>
  <si>
    <t xml:space="preserve">FITCH - 11ER FID CALIF. RIESGO DEL 9 MAYO 2018 </t>
  </si>
  <si>
    <t>FITCH - 13ER FID CALIF. RIESGO DE JUL 2016 - JUL 2017</t>
  </si>
  <si>
    <t xml:space="preserve">FITCH - 13ER FID CALIF. RIESGO DE JUL 2017 - JUL 2018 </t>
  </si>
  <si>
    <t>FITCH - CI´S - CALIF. DE RIESGOS (CILHP02) $30M DE 01FEB2018 AL 31ENE2020 / CH. 884</t>
  </si>
  <si>
    <t>FITCH - LA HIPOTECARIA -CALIF. RIESGO DELENE-DIC2019 9/ CH. 883</t>
  </si>
  <si>
    <t>FITCH - LA HIPOTECARIA -CALIF. RIESGO DEL 50M DEL 01/06/19 AL 31/05/20</t>
  </si>
  <si>
    <t>FITCH - LA HIPOTECARIA - CALIF. RIESGO A PB PBLHIPO3 POR $35 MILL PERIODO 01OCT2019 AL 30SEPT2020</t>
  </si>
  <si>
    <t>FITCH - 9NO FID - CALIF. RIESGO A BONO PTMOS. HIPOTECARIOS DEL 01AGO2019 AL 31JUL2020.</t>
  </si>
  <si>
    <t>LORD SECURITIES CORPORATION - 9NO FID (2013-01- FEE ANUAL 2020</t>
  </si>
  <si>
    <t>FITCH - LA HIPOTECARIA -CALIF. RIESGO DE ENE-DIC DE 2020 / CH. 2425</t>
  </si>
  <si>
    <t>SSF - ASIENTO REGISTRAL EMISION PAPEL BURSATIL PBLHIPO4 POR UN MONTO DE $35 MILLONES</t>
  </si>
  <si>
    <t>SSF - REGISTRO EMISION PBLHIPO4 ANTE LA SSF Y LA BVES</t>
  </si>
  <si>
    <t>BCR - RENOVACION CALIFICACION  DE BG TRUST INC /CK 961</t>
  </si>
  <si>
    <t>IUSPUBLIK - HONORARIOS P/RESULTADO FAVORABLE EN PROCESO CONTENCIOSO ADMINISTRATIVO REF 38-2016</t>
  </si>
  <si>
    <t xml:space="preserve">IFC - Registra cargo de IFC cobrado </t>
  </si>
  <si>
    <t>DFC - DEVELOPMENT FINANCE CORPORATION -  FEE DE MANTENIMIENTO</t>
  </si>
  <si>
    <t>BG - COMISION MANEJO LC $2MM 0.25%+7% ITBMS / 08-05-2020</t>
  </si>
  <si>
    <t>COMPULAB S.A. // CONTRATO 449578129 (SC71350)</t>
  </si>
  <si>
    <t>NEXTCOM SYSTEM, INC // ANNUAL BASIC MAINTENANCE RENEWAL - VEEAM BACKUP &amp; REPLICATION ENTERPRISE CONTRATO:01907119-01907132 (SC71412)</t>
  </si>
  <si>
    <t>30/06/2020</t>
  </si>
  <si>
    <t>NEXTCOM SYSTEM, INC // VEEAM BACKUP &amp; REPLICATION UNIVERSAL LICENSE. INCLUDES ENTERPRISE PLUS EDITION FEATURES. - 1 YEAR RENEWAL SUBSCRIPTION UPFRONT BILLING &amp; PRODUCTION (2 (SC71412)</t>
  </si>
  <si>
    <t>NEXTCOM SYSTEM, INC // PÓLIZA DE SOPORTE: GOLD (VER DOCUMENTO ADJUNTO DE NIVELES DE SOPORTE DE NEXTCOM SYSTEMS). UN (01) AÑO CALENDARIO. (SC71412)</t>
  </si>
  <si>
    <t>FITCH RATING INC FACT. 7149014169 NOTES TRUS USD 750MM 29 JULIO 2020 AL 28 JULIO 2021</t>
  </si>
  <si>
    <t>FITCH RATING FACT. 7149013470 FID. 14 DEL 14/02/2019 AL 13/02/2020</t>
  </si>
  <si>
    <t>22/06/2020</t>
  </si>
  <si>
    <t>FITCH RATING FACT. 7149013635 FID. O8 DEL 26/04/2020 AL 25/03/2021</t>
  </si>
  <si>
    <t>COMISION AGENTE DE PAGO EMISION US200MM BANCO LA HIPOTECARIA</t>
  </si>
  <si>
    <t>27/06/2020</t>
  </si>
  <si>
    <t>BCO GRAL. COMISION INSC.</t>
  </si>
  <si>
    <t>16/06/2020</t>
  </si>
  <si>
    <t>BCO GRAL. CARGO MANTENIMIENTO ANUAL LATINCLEAR BANCO LA HIPOTECARIA , S.A.</t>
  </si>
  <si>
    <t>25/06/2020</t>
  </si>
  <si>
    <t>BCO GRAL. COMISION AGENTE DE PAGO EMISION US100MM BANCO LA HIPOTECARIA</t>
  </si>
  <si>
    <t>BCO. GRAL. Comisión Fiduciaria BG Trust Inc. Fid (0112-GTIA-15)trimestre de Febrero, Marzo y Abril 2020.</t>
  </si>
  <si>
    <t>17/06/2020</t>
  </si>
  <si>
    <t>GLOBAL VALORES, S.A. //PAGO DE FACTURA 457 / VCN SERIE DDV</t>
  </si>
  <si>
    <t>MMG BANK //PAGO DE FACTURA 2351 COMISIONES MAYO 2020</t>
  </si>
  <si>
    <t>Gastos varios por emisión de VCNs ABJ)</t>
  </si>
  <si>
    <t>Gastos varios por emisión de VCNs CEM)</t>
  </si>
  <si>
    <t>23/06/2020</t>
  </si>
  <si>
    <t>Gastos varios por emisión de VCNs DDM)</t>
  </si>
  <si>
    <t>15/06/2020</t>
  </si>
  <si>
    <t>Gastos varios por emisión de VCNs DDW)</t>
  </si>
  <si>
    <t>19/06/2020</t>
  </si>
  <si>
    <t>Gastos varios por emisión de VCNs DDX)</t>
  </si>
  <si>
    <t>Gastos varios por emisión de VCNs DDY)</t>
  </si>
  <si>
    <t>GENEVA ASSET //PAGO DE FACTURA 8446 NOTAS SERIE AP</t>
  </si>
  <si>
    <t>ACH ARIFA FACTURA 266350 HONORARIOS POR SERV. LEGALES</t>
  </si>
  <si>
    <t>ACH ARIFA CANCELA CTA.</t>
  </si>
  <si>
    <t>13 MESES</t>
  </si>
  <si>
    <t>Banco Itau Ahorros NO 054-80152-1</t>
  </si>
  <si>
    <t>pppp</t>
  </si>
  <si>
    <t>Registra cuadre de intereses de linea IFC a junio 2020</t>
  </si>
  <si>
    <t>BG - COMISION DESEMBOLSO $2MM@ 0.25%+7%ITBMS LA HIPOTECARIA, S.A. 26-06-2020</t>
  </si>
  <si>
    <t>BG - COMISION DESEMBOLSO $3MM@ 0.25%+7%ITBMS LA HIPOTECARIA, S.A. 26-06-2020</t>
  </si>
  <si>
    <t>Registra comision por desembolso en linea de Towerbank de mayo</t>
  </si>
  <si>
    <t>Registra cargo financiero de linea Towerbank a junio 2020</t>
  </si>
  <si>
    <t>VENTA DE CI TRAMO 21 Y 22 LIQ. 29-06-2020</t>
  </si>
  <si>
    <t>COMISIONES VENTA DE CI TRAMO 21 Y 22 DE JUNIO 2020</t>
  </si>
  <si>
    <t>VENTA DE PB TRAMO 4 Y 6 LIQ. 05, 23 y 26 JUNIO 2020</t>
  </si>
  <si>
    <t>COMISIONES VENTA DE PB TRAMO 4 Y 6 DE JUNIO 2020</t>
  </si>
  <si>
    <t>Prestamo DEG - línea 3</t>
  </si>
  <si>
    <t>Intereses por pagar de DEG - línea 3</t>
  </si>
  <si>
    <t>Intereses línea de DEG - línea 3</t>
  </si>
  <si>
    <t>Obligaciones Financieras/ITAU</t>
  </si>
  <si>
    <t>VENTA DE CI TRAMO 21 LIQ. 13 Y 15 DE JULIO 2020</t>
  </si>
  <si>
    <t>COMISIONES VENTA DE CI TRAMO 21 DE JULIO 2020</t>
  </si>
  <si>
    <t>VENTA DE PB TRAMO 6 Y 7 LIQ. 6,15, 30 Y 31 JULIO 2020</t>
  </si>
  <si>
    <t>COMISIONES VENTA DE PB TRAMO 6 Y 7 DE JULIO 2020</t>
  </si>
  <si>
    <t>MORGAN &amp; MORGAN REGULACION DEL MERCADO DE VALORES FINANCIAMIENTO GARANTIZADO COVERED BOND</t>
  </si>
  <si>
    <t>14/07/2020</t>
  </si>
  <si>
    <t>30/07/2020</t>
  </si>
  <si>
    <t>KPMG CAPITAL MARKETS US DEUDA BAJO REGLA 144A E.E.U.U. (COVERED BOND)</t>
  </si>
  <si>
    <t>23/07/2020</t>
  </si>
  <si>
    <t>BANCO GENERAL CARGO MANTENIMIENTO ANUAL LATINCLEAR HIPO0475000721I, HIPO0425000720H, HIPO04</t>
  </si>
  <si>
    <t>27/07/2020</t>
  </si>
  <si>
    <t>BANCO GENERAL STB09314000733/EN/V.07-31-2020</t>
  </si>
  <si>
    <t>31/07/2020</t>
  </si>
  <si>
    <t>DEUTSCHE INVESTITIONS ACUERDO CON LA CARTA DE INTERES PRIMER TRAMO DE COMPENSACION.</t>
  </si>
  <si>
    <t>DEUTSCHE INVESTITIONS P 4075B HONORARIOS LEGALES</t>
  </si>
  <si>
    <t>29/07/2020</t>
  </si>
  <si>
    <t>MULTI SECURITIES INC //PAGO DE FACTURA 95 VCN ABJ Y NOTAS CM</t>
  </si>
  <si>
    <t>24/07/2020</t>
  </si>
  <si>
    <t xml:space="preserve">VALORES BANISTMO //PAGO DE COMISION COLOCACION VCN </t>
  </si>
  <si>
    <t>28/07/2020</t>
  </si>
  <si>
    <t>MMG BANK //PAGO DE COMISIONES DE JUNIO 2020</t>
  </si>
  <si>
    <t>Gastos varios por emisión de VCNs CEN)</t>
  </si>
  <si>
    <t>Gastos varios por emisión de VCNs AR)</t>
  </si>
  <si>
    <t>Gastos varios por emisión de VCNs AU)</t>
  </si>
  <si>
    <t>Gastos varios por emisión de VCNs AW)</t>
  </si>
  <si>
    <t>Gastos varios por emisión de VCNs AV)</t>
  </si>
  <si>
    <t>Gastos varios por emisión de VCNs DDZ)</t>
  </si>
  <si>
    <t>VALORES BANISTMO //PAGO DE COMISION COLOCACION NOTAS SERIE AP</t>
  </si>
  <si>
    <t>CENTRAL LATINOAMERICANA DE VALORES</t>
  </si>
  <si>
    <t>Gastos varios por emisión de Notas (Serie AS)</t>
  </si>
  <si>
    <t>Gastos varios por emisión de Notas (Serie CM)</t>
  </si>
  <si>
    <t>Prestamo Banco de Occidente</t>
  </si>
  <si>
    <t>Intereses por pagar Banco de Occidente</t>
  </si>
  <si>
    <t>Intereses línea Banco de Occidente</t>
  </si>
  <si>
    <t>INFOSOFTWARE APG // 1) SOP RENOVACION DE MANTENIMIENTOS LICENCIAS EASYSOFT SOFTWARE DE CONEXION A SQL, USANDO ODBC DE LINUX SQL, HASTA EL 30 DE ABRIL Y 31 DE MAYO DEL 202 (SC71492)</t>
  </si>
  <si>
    <t>FITCH RATINGS INC fact- 7149014477 TARIFA DE CALIFICACION PERIODO 14 AGOSTO 2020 AL 13 AGOSTO 2021</t>
  </si>
  <si>
    <t>13/08/2020</t>
  </si>
  <si>
    <t>NEDERLANDSE FINANCIERINGS FACT. 1251181</t>
  </si>
  <si>
    <t>FITCH RATINGS INC FACT- 7119064974 CALIF. ANUAL COVERED BOND 11/09/2020 11/09/2021</t>
  </si>
  <si>
    <t>26/08/2020</t>
  </si>
  <si>
    <t>31/08/2020</t>
  </si>
  <si>
    <t>FITCH COSTA RICA CALIF. DE RIESGO FACT. 111 PROGRAMA ROTATIVO DE VALORES COM. NEGOC. POR $200MILLONES</t>
  </si>
  <si>
    <t>21/08/2020</t>
  </si>
  <si>
    <t>FITCH COSTA RICA CALIFICADORA DE RIESGO SERV. CALIFICACION DE RIESGOS 01 AGOSTO 2020 AL 31 JULIO 2021</t>
  </si>
  <si>
    <t>SUPERINTENDENCIA DE BANCOS DE PANAMA TASA FIJA 2020 (TASA DE REGULACION Y SUPERVICION FIDUCIARIA 2020)</t>
  </si>
  <si>
    <t>BCO NACIONAL TIMBRES APERTURA DE PRESTAMO</t>
  </si>
  <si>
    <t>27/08/2020</t>
  </si>
  <si>
    <t>BANCO GENERAL COMISION ISCRIPCION</t>
  </si>
  <si>
    <t>18/08/2020</t>
  </si>
  <si>
    <t>BANCO GENERAL CARGO MANTENIMIENTO ANUAL LATINCLEAR</t>
  </si>
  <si>
    <t>25/08/2020</t>
  </si>
  <si>
    <t>BANCO GENERAL COBRO MANTENIMIENTO 100MM SMV12-16 (42SERIES)</t>
  </si>
  <si>
    <t>24/08/2020</t>
  </si>
  <si>
    <t>BANCO GENERAL COMISION COBROS BVP HIPO MANT.BONOS $50MM SMV506</t>
  </si>
  <si>
    <t>BAC PANAMA APERTURA DE CONTRATO</t>
  </si>
  <si>
    <t>DGI PAGO DE TIMBRES/ CONTRATO DEG</t>
  </si>
  <si>
    <t>DEG DEUTSCHE INVESTITION HONORARIOS LEGALES FACT. 2020 NO.M00490 P4075B</t>
  </si>
  <si>
    <t>SYMBIOTIC - DESEMBOLSO DE LINEA  A 2023</t>
  </si>
  <si>
    <t>20/08/2020</t>
  </si>
  <si>
    <t xml:space="preserve"> OCCIDENTAL BANK BARBADOS</t>
  </si>
  <si>
    <t>20/07/2020</t>
  </si>
  <si>
    <t>INVERTIS SECURITIES SA //PAGO DE FACTURA NO 248</t>
  </si>
  <si>
    <t>MULTISECURITIES INC //PAGO DE FACTURA 98</t>
  </si>
  <si>
    <t>19/08/2020</t>
  </si>
  <si>
    <t xml:space="preserve">BICSA CAPITAL, S.A. </t>
  </si>
  <si>
    <t>Gastos varios por emisión de VCNs AX)</t>
  </si>
  <si>
    <t>Gastos varios por emisión de VCNs BDW)</t>
  </si>
  <si>
    <t>Gastos varios por emisión de VCNs W)</t>
  </si>
  <si>
    <t>Gastos varios por emisión de VCNs AY)</t>
  </si>
  <si>
    <t>Gastos varios por emisión de VCNs CEO)</t>
  </si>
  <si>
    <t>BAC VALORES PANAMA //PAGO DE COMISION NOTAS SERIE AP</t>
  </si>
  <si>
    <t>PRIVAL SECURITIES INC //PAGO DE FACTURA NO 273</t>
  </si>
  <si>
    <t>28/08/2020</t>
  </si>
  <si>
    <t>ARIAS FABREGA Y FABREGA SERVICIOS LEGALES ASESORIA PRESTAMO DE SYMBIOTICS FACT. 190298816</t>
  </si>
  <si>
    <t>ARIAS FABREGA Y FABREGA HONORARIOS TASA ANUAL</t>
  </si>
  <si>
    <t>Gastos varios por emisión de Notas (Serie CN)</t>
  </si>
  <si>
    <t>VENTA DE CI TRAMO 23 Y 24 LIQ. 26,28 Y 31 DE AGOSTO 2020</t>
  </si>
  <si>
    <t>COMISIONES VENTA DE CI TRAMO 23 y 24 MES DE AGOSTO 2020</t>
  </si>
  <si>
    <t>VENTA DE PB TRAMO 7 ,8,9 Y 10 LIQ.  AGOSTO 2020</t>
  </si>
  <si>
    <t>COMISIONES VENTA DE PB TRAMO 7,8,9 Y 10 AGOSTO 2020</t>
  </si>
  <si>
    <t>PACIFIC CREDIT RATING S.A. DE C.V.-CALF RIES. AGOSTO 2020</t>
  </si>
  <si>
    <t>FITCH - 15TO FIDECOMISO /CALIF. DE RIESGO  DEL 26-06-2020</t>
  </si>
  <si>
    <t>FITCH - 13 FIDECOMISO /CALIFICACION FIDEICOMISO 13 / JUL2019 -JULIO2020</t>
  </si>
  <si>
    <t>FITCH - 11ER FIDECOMISO /CALIF. RIESGO DEL 25/04/2019 AL 25/04/2020</t>
  </si>
  <si>
    <t>FITCH - 11ER FIDECOMISO /CALIF. RIESGO DEL 25/04/2019 AL 25/04/2020 (SE REVERTIRÁ)</t>
  </si>
  <si>
    <t>LORD SECURITIES CORPORATION - MORTGAGE TRUST 2014 -1/ DEL 16-06-2020</t>
  </si>
  <si>
    <t>SSF - INSCRIPCION DE NUEVO PROGRAMA DE CERTIFICADOS DE INVERSION CILHIPO4</t>
  </si>
  <si>
    <t>DEG - DERECHOS REGISTROS EN CNR DE PRENDA POR PRESTAMO</t>
  </si>
  <si>
    <t>Reserva SBP 09-2020</t>
  </si>
  <si>
    <t>VENTA DE CI TRAMO 24 LIQ. SEPTIEMBRE 2020</t>
  </si>
  <si>
    <t>COMISIONES VENTA DE CI TRAMO 24 MES DE SEPTIEMBRE 2020</t>
  </si>
  <si>
    <t>VENTA DE PB TRAMO 10 ,11,12 Y 13 LIQ.  SEPTIEMBRE 2020</t>
  </si>
  <si>
    <t>COMISIONES VENTA DE PB TRAMO 10,11,12 Y 13 SEPTIEMBRE 2020</t>
  </si>
  <si>
    <t>FITCH - LA HIPOTECARIA -CALIF. RIESGO DEL CI´S  CILHIPO3 DEL 01/06/20 AL 31/05/21</t>
  </si>
  <si>
    <t>21/09/2020</t>
  </si>
  <si>
    <t>SIGMA INTERNATIONAL AND GLOBAL FACTURA 224 EMISION DE SERIES COVRERD BOND</t>
  </si>
  <si>
    <t>SIGMA INTERNATIONAL AND GLOBAL FACT.223 EMISION DE BONOS</t>
  </si>
  <si>
    <t>BANCO NACIONAL //PAGO COMISION VCNS SERIE AX 3MM</t>
  </si>
  <si>
    <t>23/09/2020</t>
  </si>
  <si>
    <t>BG VALORES //PAGO DE COMISION CI TRAMO 24</t>
  </si>
  <si>
    <t>14/09/2020</t>
  </si>
  <si>
    <t>BANCO GENERAL STB093130000701/EN/V.09.16/2020</t>
  </si>
  <si>
    <t>16/09/2020</t>
  </si>
  <si>
    <t>BANCO GENERAL STB09316001040/EN/V.09-17-2020</t>
  </si>
  <si>
    <t>17/09/2020</t>
  </si>
  <si>
    <t>BANCO GENERAL HONORARIOS PROFESIONALES KPMG FACT#154417</t>
  </si>
  <si>
    <t>15/09/2020</t>
  </si>
  <si>
    <t>BANCO GENERAL COMISION INSCRIPCION</t>
  </si>
  <si>
    <t>25/09/2020</t>
  </si>
  <si>
    <t>BANCO GENERAL COMISION AGENTE DE PAGO EMISION US100MM BANCO LA HIPOTECARIA</t>
  </si>
  <si>
    <t>29/09/2020</t>
  </si>
  <si>
    <t>BANCO GENERAL COMISION AGENTE DE PAGO EMISION US200MM BANCO LA HIPOTECARIA</t>
  </si>
  <si>
    <t>GLOBAL VALORES, S.A. //PAGO DE FACTURA 469 VCNS SERIE AR</t>
  </si>
  <si>
    <t>MMG BANK / COMISIONES DE JULIO-SEPT. 2020</t>
  </si>
  <si>
    <t>VALORES BANISTMO //PAGO DE COMISIONES AGOSTO 2020</t>
  </si>
  <si>
    <t>Gastos varios por emisión de VCNs BDX)</t>
  </si>
  <si>
    <t>Gastos varios por emisión de VCNs DEA)</t>
  </si>
  <si>
    <t>Gastos varios por emisión de VCNs AZ)</t>
  </si>
  <si>
    <t>Gastos varios por emisión de VCNs BDE)</t>
  </si>
  <si>
    <t>Gastos varios por emisión de VCNs DEC)</t>
  </si>
  <si>
    <t>Gastos varios por emisión de VCNs DED)</t>
  </si>
  <si>
    <t>Gastos varios por emisión de VCNs DEE)</t>
  </si>
  <si>
    <t>Gastos varios por emisión de VCNsCEP)</t>
  </si>
  <si>
    <t>Gastos varios por emisión de VCNs BDY)</t>
  </si>
  <si>
    <t>INVERTIS SECURITIES SA //PAGO DE FACTURA 257</t>
  </si>
  <si>
    <t>GENEVA ASSET //FACT 8494 NOTAS SERIE AT 2MM</t>
  </si>
  <si>
    <t>Gastos varios por emisión de Notas (Serie CO)</t>
  </si>
  <si>
    <t>Gastos varios por emisión de Notas (Serie CP)</t>
  </si>
  <si>
    <t>Cuenta transitoria clientes telered</t>
  </si>
  <si>
    <t>Manejo de prestamo del Ier Fideicomiso</t>
  </si>
  <si>
    <t>Comision y cargos financieros varios</t>
  </si>
  <si>
    <t>Comision y cargos financieros bancos</t>
  </si>
  <si>
    <t>Comision y cargos financieros VCN's</t>
  </si>
  <si>
    <t>Comision y cargos financieros Notas</t>
  </si>
  <si>
    <t>Comision y cargos financieros covered bond</t>
  </si>
  <si>
    <t>Comision y cargo financieros bancos</t>
  </si>
  <si>
    <t>Comision y cargo financieros papel bursatil</t>
  </si>
  <si>
    <t>Comision y cargo financieros certificado inversion</t>
  </si>
  <si>
    <t>Intereses por pagar/ Micro Small</t>
  </si>
  <si>
    <t>Intereses por pagar/ Symbiotic</t>
  </si>
  <si>
    <t>Costo otorgamiento créditos de bancos</t>
  </si>
  <si>
    <t>Obligaciones Financieras/Micro Small</t>
  </si>
  <si>
    <t>Obligaciones Financieras/Symbiotic</t>
  </si>
  <si>
    <t>Ganancia Acumulada 2020</t>
  </si>
  <si>
    <t>FITCH - 15TO FIDECOMISO /CALIF. DE RIESGO  150220 AL 130221</t>
  </si>
  <si>
    <t>PROVISION DE IMPUESTO MUNICIPAL 2021</t>
  </si>
  <si>
    <t>PROVISION DE MATRICULA DE COMERCIO 2021</t>
  </si>
  <si>
    <t>3101/2021</t>
  </si>
  <si>
    <t>DEG - NUEVA FACILIDAD DESEMBOLSADA EN AGOSTO 2020</t>
  </si>
  <si>
    <t>BG - COMISION DESEMBOLSO $2MM 0.25% 7%ITBMS 22-12-2020</t>
  </si>
  <si>
    <t>Towerbank - HONORARIOS ESCRITURA PUBLICA LINE ADE CREDITO CON TOWERBANK</t>
  </si>
  <si>
    <t>Towerbank - Comision por desembolso TOWERBANK</t>
  </si>
  <si>
    <t>VENTA DE PB TRAMO 14 ,15 Y 16 LIQ.  NOVIEMBRE 2020</t>
  </si>
  <si>
    <t>COMISIONES VENTA DE PB TRAMO 14, 15 Y 16 LIQ. NOVIEMBRE 2020</t>
  </si>
  <si>
    <t>COMISION VENTA DE PB TRAMO 14 16 Y 17 DEL DICIEMBRE 2020</t>
  </si>
  <si>
    <t>FITH - 13 FID CALIFICACION 13 FID. PERID. 19JUL2018 AL 16JUL2019</t>
  </si>
  <si>
    <t>FITCH - LA HIPOTECARIA - CALIF. RIESGO A PB PBLHIPO3 POR $35 MILL PERIODO 01OCT2020 AL 30SEPT2021</t>
  </si>
  <si>
    <t>FITCH - LA HIPOTECARIA - CALIF. RIESGO PBLHIPO4 DEL 01SEPT2020 - 31AGO2021</t>
  </si>
  <si>
    <t>FITCH - 9NO FID - CALIF. RIESGO BONOS PTMOS DEL 010820 - 310721</t>
  </si>
  <si>
    <t>LORD SECURITIES CORPORATION - 13ER FID (2016-01- FEE ANUAL 2019 -2020</t>
  </si>
  <si>
    <t>LORD SECURITIES CORPORATION - 13ER FID (2016-01- FEE ANUAL 2020 -2021</t>
  </si>
  <si>
    <t>SSF - TRAMITE DE REGISTRO EMISION CILHIPO4 ANTE LA SSF BVES</t>
  </si>
  <si>
    <t>COMPULAB S.A. // RENOVACIÓN DE ADOBE ILLUSTRATOR FOR TEAMS - SUBSCRIPCIÓN A 12 MESES - MULTIPLATAFORMA MULTILENGUAJE – TIPO COMERCIAL (SC71792)</t>
  </si>
  <si>
    <t>COMPULAB S.A. // 1) SOP CONFIGURACIÓN DE TENANT 365 (SC72021)</t>
  </si>
  <si>
    <t>26/01/2021</t>
  </si>
  <si>
    <t>COMPULAB S.A // SOP 60 CHANGE AUDITOR FOR WINDOWS FILE SERVERS PER ENABLED USER ACCT 24X7 MAINTENANCE RENEWAL SOPORTE DESDE 4/01/2020 HASTA 31/3/2021 (SC72117)</t>
  </si>
  <si>
    <t>29/01/2021</t>
  </si>
  <si>
    <t>COMPULAB S.A // 230 SECURITY EXPLORER PER ENABLED USER ACCT MAINTENANCE RENEWAL SOPORTE DESDE 4/01/2021 HASTA/31/2022 (SC72116)</t>
  </si>
  <si>
    <t>INFOSOFTWARE APG // 1) SOP RENOVACION DEL MANTENIMIENTO ANUAL EN APPX , SITE E05978-AI(ACTUAL 54/3)HASTA-2021PROD-COLOMBIA (SC72030)</t>
  </si>
  <si>
    <t>31/12/2020</t>
  </si>
  <si>
    <t>INFOSOFTWARE APG // 1) RENOVACION DEL MANTENIMIENTO ANUAL EN APPX , SITE 5978-AC(50/3) HASTA 2021/ PRODUCCION SALVADOR (SC72032)</t>
  </si>
  <si>
    <t>INFOSOFTWARE APG // SOP RENOVACION DEL MANTENIMIENTO ANUAL EN APPX ,SOFTWARE SITE 5978-AD(100/,3)HASTA-2021-PRODUCCION (SC72031)</t>
  </si>
  <si>
    <t>INFOSOFTWARE APG // SITE 5978-AE(9,9)-HASTA 2021 DESARROLLO (SC72031)</t>
  </si>
  <si>
    <t>INFOSOFTWARE APG // SITE 5978-AJ(10,5) HASTA 2021 PRUEBAS 1227 1.000 R (SC72031)</t>
  </si>
  <si>
    <t>INFOSOFTWARE APG // SITE 5978-AK(5,5) HASTA-2021, QA (SC72031)</t>
  </si>
  <si>
    <t>INFOSOFTWARE APG // SOFTWARE SITE E05978-AO(F), SERVIDOR BANCO GENERAL HASTA EL 2021 (SC72031)</t>
  </si>
  <si>
    <t>PANDATA SERVICES S.A // SITIO CASA MATRIZ RENOVACIÓN DE SOPORTE DE HARDWARE DEL DATA DOMAIN DD2200 VIGENCIA: (1)AÑO (15 DIC 2020 - 14 DIC 2021). NIVEL SLA: (SC72029)</t>
  </si>
  <si>
    <t>PANDATA SERVICES S.A // SITIO TELECARRIER COLOMBIA RENOVACIÓN DE SOPORTE DE HARDWARE DEL DATA DOMAIN DD2200VIGENCIA: (1) AÑO (15 DIC 2020 - 14 DIC 2021). NIVEL SLA. (SC72028)</t>
  </si>
  <si>
    <t>SOLUTECSA // 1) SOP DOCUWARE UPDATE (31.12.2020 - 30.12.2021) (SC72119)</t>
  </si>
  <si>
    <t>EXCIBIT DE CENTROAMERICANA CORP. // RENOVACIÓN TABLEAU SERVER ADMINISTRATOR - ANNUAL SUSCRIPTION PERÍODO: 07-04-2021 AL 06-04-2022 (SC72118)</t>
  </si>
  <si>
    <t>TESORERIA MUNICIPAL DE CHITRE // MUNICIPIO DE CHITRE RUC 6-NT-1-495 DV 95 PAGO DE ROTULOS, TASA DE ASEO Y INSTITUCIONES FINANCIERAS Y DE PRESTAMOS AÑO 2021 PREP. SERV.VARIOS 174401100 (SC72071)</t>
  </si>
  <si>
    <t>15/01/2021</t>
  </si>
  <si>
    <t>TESORERIA MUNICIPAL DE SANTIAGO // MUNICIPIO DE SANTIAGO RUC 9-NT-2-8779 DV 51 PAGO POR BANCOS Y CASA DE CAMBIOS PRIVADO, ROTULOS, ANUNCIOS Y AVISOS AÑO 2021 PREP. SERV.VARIOS 174401100 (SC72073)</t>
  </si>
  <si>
    <t>MUNICIPIO DE DAVID // MUNICIPIO DE DAVID RUC 8-NT-1-13582 DV 72 PAGO DE BANCOS Y CASAS DE CAMBIO, ANUNCIOS Y AVISOS AÑO 2021 PREP. SERV. VARIOS 174401100 (SC72072)</t>
  </si>
  <si>
    <t>CAMARA DE COMERCIO IND //CAMARA DE COMERCIO IND Y AGR DE PANAMA RUC 87-524-6185 DV 9 PAGO POR MEMBRESIA ENERO A DICIEMBRE 2021 PREP. SERV. VARIOS 174401100</t>
  </si>
  <si>
    <t>HUNTON ANDREWS KURTH LLP FACT. 102177092</t>
  </si>
  <si>
    <t>MORGAN &amp; MORGAN OPINION LEGAL GARANTIAS DE BONOS</t>
  </si>
  <si>
    <t>FITCH RATINGS INC FID 10 FACTURA 7149014718 12/11/2020 AL 11/11/2021</t>
  </si>
  <si>
    <t>FITCH RATING INC FID 14 PERIODO 14/02/2020 AL 13/02/2021</t>
  </si>
  <si>
    <t>BLUE ORCHARD MICROFINANCE FUND FACTURA 22122020 DILIGENCIA PARA LINEA DE 20MILLONES PANAMA Y EL SALVADOR (AMORT. 3 AÑOS)</t>
  </si>
  <si>
    <t>29/12/2020</t>
  </si>
  <si>
    <t>FITCH COSTA RICA FACT. 152 PROGRAMA ROTATIVO DE NOTAS COMERCIALES HASTA POR $240 MILLONES 01 ENERO AL 31 DIC.2021</t>
  </si>
  <si>
    <t>25/01/2021</t>
  </si>
  <si>
    <t>SUPERINTENDENCIA DE BANCOS  (INSPECCIONES FIDUCIARIAS-2020 FACTURA 15746)</t>
  </si>
  <si>
    <t>SUPERINTENDENCIA DE BAANCOS INSPECCIONES BANCARIAS PRIMES SEMESTRE 2021</t>
  </si>
  <si>
    <t>SUPERINTENDENCIA DE BANCOS TASA FIJA 2021</t>
  </si>
  <si>
    <t>13/01/2021</t>
  </si>
  <si>
    <t>LAW DEBENTURE CORPORATE SERVICES EXTENCION NSP16/11/15 LINEA GLOBAL DE CREDITO NOV.2026</t>
  </si>
  <si>
    <t>17/11/2020</t>
  </si>
  <si>
    <t xml:space="preserve">BANCO NACIONAL Registra cargo financiero por desembolso </t>
  </si>
  <si>
    <t>30/11/2020</t>
  </si>
  <si>
    <t>BANCO NACIONAL APERTURA CONTRARO 100004461505</t>
  </si>
  <si>
    <t>22/12/2020</t>
  </si>
  <si>
    <t>BANCO NACIONAL ANUALIDAD 2021</t>
  </si>
  <si>
    <t>BG Valores, S.A. (Portafolio 8567) Comisión Anualidad Portafolio de Inversión</t>
  </si>
  <si>
    <t>22/10/2020</t>
  </si>
  <si>
    <t>BG VALORES Comisión Anualidad Portafolio de Inversión</t>
  </si>
  <si>
    <t>BOLSA DE VALORES //PAGO DE FACTURA 13991</t>
  </si>
  <si>
    <t>30/10/2020</t>
  </si>
  <si>
    <t>BG VALORES COMISON CUSTODIO 4TO TRIMESTRE 2020</t>
  </si>
  <si>
    <t>26/10/2020</t>
  </si>
  <si>
    <t>BANCO GENERAL COMISION Inscripción</t>
  </si>
  <si>
    <t>16/11/2020</t>
  </si>
  <si>
    <t>BANCO GENERAL STB09318000551/EN/V.12-04-2020  Carta de credito stand by del coverbond (AMORTIZAR 1 AÑO)</t>
  </si>
  <si>
    <t>BANCO GENERAL CARGO MANTENIMIENTO ANUAL LATINCLEAR ITBMS HIPO0437501221B Y HIPO0500001121X</t>
  </si>
  <si>
    <t>27/01/2021</t>
  </si>
  <si>
    <t>BANCO GENERAL COMISION BOLSA</t>
  </si>
  <si>
    <t>CII/ ANALISIS FEE DIC. 2020</t>
  </si>
  <si>
    <t>TESORO NACIONAL/52052-44-323244 DV96 // 174401100 TESORO NACIONAL/PAGARE DE US$4.50MM (SC71742)</t>
  </si>
  <si>
    <t>TESORO NACIONAL/52052-44-323244 DV96 // 174401100 TIMBRES SOBRE EL PRÓXIMO DESEMBOLSO DE LOS $17.5 MILLONES. (SC71775)</t>
  </si>
  <si>
    <t>19/10/2020</t>
  </si>
  <si>
    <t xml:space="preserve"> RESPONSABILITY SICAV (LUX) MICRO AND SME FINANCE DEBT FUND 148-1 (AMORTIZAR 3 AÑOS)</t>
  </si>
  <si>
    <t>21/10/2020</t>
  </si>
  <si>
    <t>TESORO NACIONAL/52052-44-323244 DV96 // 174401100TESORO NACIONAL/52052-44-323244 DV96 PAGO DE TIMBRES (PAGARES 4)</t>
  </si>
  <si>
    <t>RESPONSABILITY SICAV (LUX) FINANCIAL INCLUSION FUND</t>
  </si>
  <si>
    <t>MIURA CAPITAL PANAMA //PAGO FACTURA 3842</t>
  </si>
  <si>
    <t>15/10/2020</t>
  </si>
  <si>
    <t>PRIVAL SECURITIES //PAGO FACTURA 276</t>
  </si>
  <si>
    <t>MMG BANK //PAGO DE FACT 2522</t>
  </si>
  <si>
    <t>MMG BANK //PAGO DE FACT</t>
  </si>
  <si>
    <t>VALORES BANISTMO //PAGO DE COMISION VCNS</t>
  </si>
  <si>
    <t>14/12/2020</t>
  </si>
  <si>
    <t xml:space="preserve">GENEVA ASSET VCNS PAGO DE COMISION </t>
  </si>
  <si>
    <t>Gastos varios por emisión de VCNs CEQ)</t>
  </si>
  <si>
    <t>Gastos varios por emisión de VCNs BDZ)</t>
  </si>
  <si>
    <t>13/10/2020</t>
  </si>
  <si>
    <t>Gastos varios por emisión de VCNs BA)</t>
  </si>
  <si>
    <t>Gastos varios por emisión de VCNs BB)</t>
  </si>
  <si>
    <t>LATINCLEAR //PAGO FACTURA 5919</t>
  </si>
  <si>
    <t>CENTRAL LATINOAMERICANA DE VALORES/COMISIONES VARIAS</t>
  </si>
  <si>
    <t>Gastos varios por emisión de Notas (Serie CQ)</t>
  </si>
  <si>
    <t>21/11/2020</t>
  </si>
  <si>
    <t>Balance Inicial</t>
  </si>
  <si>
    <t>Debitos</t>
  </si>
  <si>
    <t>Créditos</t>
  </si>
  <si>
    <t>Saldo Neto</t>
  </si>
  <si>
    <t>Balance Final</t>
  </si>
  <si>
    <t>Efectivo - caja menuda de Legal</t>
  </si>
  <si>
    <t>Efectivo - caja menuda de Tramitacion</t>
  </si>
  <si>
    <t>Efectivo - caja menuda de Cobros</t>
  </si>
  <si>
    <t>Efectos de caja</t>
  </si>
  <si>
    <t>Banco General  - fideicomiso nova scotia</t>
  </si>
  <si>
    <t>Banco General - NO USO</t>
  </si>
  <si>
    <t>Citibank new york</t>
  </si>
  <si>
    <t>Banco nova scotia</t>
  </si>
  <si>
    <t>BANESCO</t>
  </si>
  <si>
    <t>Metrobank, S. A.</t>
  </si>
  <si>
    <t>Banco Panama - cuenta de ahorro</t>
  </si>
  <si>
    <t>Banco nova scotia - cuenta de ahorro</t>
  </si>
  <si>
    <t>Banco General - cuenta ahorro</t>
  </si>
  <si>
    <t>Banco La Hipotecaria - cuenta ahorro</t>
  </si>
  <si>
    <t>Depositos a plazo - Banco General</t>
  </si>
  <si>
    <t>Depositos a plazo - Banco Nova Scotia</t>
  </si>
  <si>
    <t>Depositos a plazo - Banistmo</t>
  </si>
  <si>
    <t>Depositos a plazo - Banco Panamá</t>
  </si>
  <si>
    <t>Depositos a plazo - BAC (antes BBVA)</t>
  </si>
  <si>
    <t>Depositos a plazo - Citibank</t>
  </si>
  <si>
    <t>Depositos a Plazo -Banvivienda</t>
  </si>
  <si>
    <t>Depositos a plazo - Citibank New York</t>
  </si>
  <si>
    <t>Prestamos corporativos</t>
  </si>
  <si>
    <t>Prestamos comerciales</t>
  </si>
  <si>
    <t>Inversiones en valores negociables</t>
  </si>
  <si>
    <t>Bonos personales disp para la venta</t>
  </si>
  <si>
    <t>Bono I/O</t>
  </si>
  <si>
    <t>Bonos estatales disp para la venta</t>
  </si>
  <si>
    <t>Inversion permanente</t>
  </si>
  <si>
    <t>Arrendamiento operativo</t>
  </si>
  <si>
    <t>Depreciacion acumulada de arrendamiento financiero</t>
  </si>
  <si>
    <t>Bienes reposeidos en dación de pago</t>
  </si>
  <si>
    <t>Intereses por cobrar depositos a plazo</t>
  </si>
  <si>
    <t>Intereses acumulados por cobrar prestamos personal</t>
  </si>
  <si>
    <t>Intereses de bonos personal</t>
  </si>
  <si>
    <t>Cuenta por cobrar interes bono I\O</t>
  </si>
  <si>
    <t>Cuenta por cobrar Securitization Advisor</t>
  </si>
  <si>
    <t>Cuenta por cobrar La Hipotecaria de Colombia</t>
  </si>
  <si>
    <t>Cuenta por cobrar ASSA - cesantía</t>
  </si>
  <si>
    <t>Cuenta por cobrar ASSA - vida</t>
  </si>
  <si>
    <t>Cuenta por cobrar a Caja Seguro Social</t>
  </si>
  <si>
    <t>Cuenta por cobrar seguros varios Colombia</t>
  </si>
  <si>
    <t>Cuenta por cobrar Ier fideicomiso</t>
  </si>
  <si>
    <t>Cuenta por cobrar IIdo fideicomiso</t>
  </si>
  <si>
    <t>Cuenta por cobrar IIIer fideicomiso</t>
  </si>
  <si>
    <t>Cuenta por cobrar IVto fideicomiso</t>
  </si>
  <si>
    <t>Cuenta por cobrar Vto fideicomiso</t>
  </si>
  <si>
    <t>Cuenta por cobrar VIto fideicomiso</t>
  </si>
  <si>
    <t>Cuenta por cobrar VII fideicomiso</t>
  </si>
  <si>
    <t>Cuenta por cobrar Ier fideicomiso personal</t>
  </si>
  <si>
    <t>Cuenta por cobrar cajeros</t>
  </si>
  <si>
    <t>Cuenta por cobrar IX fideicomiso</t>
  </si>
  <si>
    <t>Valores en swap</t>
  </si>
  <si>
    <t>Cuenta transitoria de apertura plazo fijo</t>
  </si>
  <si>
    <t>Depositos de bancos extranjeros</t>
  </si>
  <si>
    <t>Depositos de relacionadas locales</t>
  </si>
  <si>
    <t>Depositos de relacionadas extranjeros</t>
  </si>
  <si>
    <t>Depositos de bancos</t>
  </si>
  <si>
    <t>Prestamo Citibank, N.A.</t>
  </si>
  <si>
    <t>Prestamo Banco Nova Scotia</t>
  </si>
  <si>
    <t>Prestamo Banco General-con garantía</t>
  </si>
  <si>
    <t>Prestamo Banconal - ASSA</t>
  </si>
  <si>
    <t>Prestamo BAC</t>
  </si>
  <si>
    <t>Prestamo Corporacion Financiera Internacional</t>
  </si>
  <si>
    <t>Prestamos IFC - linea 4</t>
  </si>
  <si>
    <t>Prestamo Banco General - sin garantia</t>
  </si>
  <si>
    <t>Prestamo Banesco - sin garantia</t>
  </si>
  <si>
    <t>Prestamo (repo) Mundial</t>
  </si>
  <si>
    <t>Bonos hipotecarios</t>
  </si>
  <si>
    <t>Intereses por pagar depositos a la vista remunerad</t>
  </si>
  <si>
    <t>Intereses por pagar de Citibank</t>
  </si>
  <si>
    <t>Intereses por pagar de Nova Scotia</t>
  </si>
  <si>
    <t>Intereses por pagar de Banco General - Con Garantí</t>
  </si>
  <si>
    <t>Intereses por pagar de Towerbank</t>
  </si>
  <si>
    <t>Intereses por pagar de Banconal-ASSA</t>
  </si>
  <si>
    <t>Intereses por pagar de BAC</t>
  </si>
  <si>
    <t>Intereses por pagar línea sobregiro Banco General</t>
  </si>
  <si>
    <t>Intereses por pagar de IFC</t>
  </si>
  <si>
    <t>Intereses por pagar de FMO</t>
  </si>
  <si>
    <t>Intereses por pagar IFC linea 4</t>
  </si>
  <si>
    <t>Intereses por pagar de Banco General - Sin Garantí</t>
  </si>
  <si>
    <t>Intereses por pagar de Banesco</t>
  </si>
  <si>
    <t>Intereses por pagar de repo Mundial</t>
  </si>
  <si>
    <t>Intereses por pagar de Swap</t>
  </si>
  <si>
    <t>Reserva de keyman life</t>
  </si>
  <si>
    <t>Reserva seguro social de XIII mes</t>
  </si>
  <si>
    <t>Retencion de anticresis</t>
  </si>
  <si>
    <t>Cuenta por pagar comision venta</t>
  </si>
  <si>
    <t>Devoluciones y desembolso</t>
  </si>
  <si>
    <t>Cuenta por pagar agente pago del primer fideicomis</t>
  </si>
  <si>
    <t>Cuenta por pagar impuesto de entidades financieras</t>
  </si>
  <si>
    <t>Cuenta por pagar comision vcn's</t>
  </si>
  <si>
    <t>Cuenta por pagar comision notas</t>
  </si>
  <si>
    <t>Cuenta por pagar garante lineas</t>
  </si>
  <si>
    <t>Cuenta por pagar fitch rating</t>
  </si>
  <si>
    <t>Cuenta por pagar moddys</t>
  </si>
  <si>
    <t>Cuenta por pagar standard</t>
  </si>
  <si>
    <t>Cuenta por pagar Ier fideicomiso</t>
  </si>
  <si>
    <t>Cuenta por pagar IIdo fideicomiso</t>
  </si>
  <si>
    <t>Cuenta por pagar IIIer fideicomiso</t>
  </si>
  <si>
    <t>Cuenta por pagar IVto fideicomiso</t>
  </si>
  <si>
    <t>Cuenta por pagar Vto fideicomiso</t>
  </si>
  <si>
    <t>Cuenta por pagar VIto fideicomiso</t>
  </si>
  <si>
    <t>Cuenta por pagar VIImo fideicomiso</t>
  </si>
  <si>
    <t>Cuenta por pagar  Ier fideicomiso personal</t>
  </si>
  <si>
    <t>Hipotecas por desembolzar</t>
  </si>
  <si>
    <t>Reserva inversion fideicomiso</t>
  </si>
  <si>
    <t>Prima de VCN's</t>
  </si>
  <si>
    <t>Cuenta por pagar auditores</t>
  </si>
  <si>
    <t>Retención de IVA a terceros</t>
  </si>
  <si>
    <t>Cta por pagar XI Fideicomiso</t>
  </si>
  <si>
    <t>Cuenta por pagar Holding</t>
  </si>
  <si>
    <t>Cuenta por pagar ASSA</t>
  </si>
  <si>
    <t>Cuenta por pagar Mortgage Credit Re.</t>
  </si>
  <si>
    <t>Cuenta por pagar Online Systems</t>
  </si>
  <si>
    <t>Cuenta por Pagar Securitization Advisors</t>
  </si>
  <si>
    <t>Cuenta por pagar Banco La Hipotecaria, S.A.</t>
  </si>
  <si>
    <t>Ajuste por conversion de moneda extranjera</t>
  </si>
  <si>
    <t>Reserva regulatoria</t>
  </si>
  <si>
    <t>Intereses de efectivo no usado en Banco Nova Scoti</t>
  </si>
  <si>
    <t>Intereses sobre plazo fijo en Banco Panama</t>
  </si>
  <si>
    <t>Intereses sobre plazo fijo en Banco Nova Scotia</t>
  </si>
  <si>
    <t>Intereses sobre plazo fijo en Banistmo</t>
  </si>
  <si>
    <t>Intereses sobre plazo fijo en Citibank NY</t>
  </si>
  <si>
    <t>Intereses sobre plazo fijo en Banco La Hipotecaria</t>
  </si>
  <si>
    <t>Intereses sobre plazo fijo en Citibank Pma</t>
  </si>
  <si>
    <t>Intereses sobre plazo fijo en Banvivienda</t>
  </si>
  <si>
    <t>Intereses bono personal</t>
  </si>
  <si>
    <t>Intereses por swap</t>
  </si>
  <si>
    <t>Intereses de bonos I/O</t>
  </si>
  <si>
    <t>Manejo de prestamo del IIdo Fideicomiso</t>
  </si>
  <si>
    <t>Manejo de prestamo del IIIer Fideicomiso</t>
  </si>
  <si>
    <t>Manejo de prestamo del 4to Fideicomiso</t>
  </si>
  <si>
    <t>Manejo de prestamo del Vto Fideicomiso</t>
  </si>
  <si>
    <t>Manejo de prestamo del VIto Fideicomiso</t>
  </si>
  <si>
    <t>Manejo de prestamo del VIImo Fideicomiso</t>
  </si>
  <si>
    <t>Manejo de prestamo del Ier fideicomiso personal</t>
  </si>
  <si>
    <t>Ingreso de asesoria financiera</t>
  </si>
  <si>
    <t>Transferencias bancaria</t>
  </si>
  <si>
    <t>Cheques devueltos</t>
  </si>
  <si>
    <t>Cargos miscelaneos de banco</t>
  </si>
  <si>
    <t>Ingresos de años anteriores</t>
  </si>
  <si>
    <t>Ingreso reaseguro vida</t>
  </si>
  <si>
    <t>Ingreso reaseguro cesantía</t>
  </si>
  <si>
    <t>Sobrante-Faltante en Caja</t>
  </si>
  <si>
    <t>Ingresos por activos en Proceso de Adjudicación</t>
  </si>
  <si>
    <t>Intereses pagados sobre dpf tasa fija Banco extraj</t>
  </si>
  <si>
    <t>Intereses pagados sobre dpf tasa fija Rel local</t>
  </si>
  <si>
    <t>Intereses pagados sobre dpf tasa fija Rel extranje</t>
  </si>
  <si>
    <t>Intereses línea de Citibank</t>
  </si>
  <si>
    <t>Intereses línea de Nova Scotia</t>
  </si>
  <si>
    <t>Intereses línea de Banco General con garantía</t>
  </si>
  <si>
    <t>Intereses línea de Banco General sin garantía</t>
  </si>
  <si>
    <t>Intereses línea de BAC</t>
  </si>
  <si>
    <t>Intereses línea de Towerbank</t>
  </si>
  <si>
    <t>Intereses línea de Banesco</t>
  </si>
  <si>
    <t>Intereses línea de Banco Nacional de Panamá - ASSA</t>
  </si>
  <si>
    <t>Interes de swap</t>
  </si>
  <si>
    <t>Intereses (repo) Mundial Management</t>
  </si>
  <si>
    <t>Intereses línea de IFC</t>
  </si>
  <si>
    <t>Intereses linea de FMO</t>
  </si>
  <si>
    <t>Intereses linea de IFC - linea 4</t>
  </si>
  <si>
    <t>Honorarios de garantia financiera</t>
  </si>
  <si>
    <t>Comision por ventas de hipotecarias</t>
  </si>
  <si>
    <t>Servicios profesionales</t>
  </si>
  <si>
    <t>Servicios de asesoria</t>
  </si>
  <si>
    <t>Honorarios de fiduciarios</t>
  </si>
  <si>
    <t>Honorarios de sistemas</t>
  </si>
  <si>
    <t>Honorarios de asesoria</t>
  </si>
  <si>
    <t>Gasto por constitucion del Banco</t>
  </si>
  <si>
    <t>Gasto de comision de reaseguro</t>
  </si>
  <si>
    <t>Reserva inversion en fideicomiso</t>
  </si>
  <si>
    <t>Servicio de Internet</t>
  </si>
  <si>
    <t>Gastos por fraude externo</t>
  </si>
  <si>
    <t>Viativos y transportes</t>
  </si>
  <si>
    <t>Reserva de intereses de préstamos</t>
  </si>
  <si>
    <t>Equipo de oficina</t>
  </si>
  <si>
    <t>Alquiler sistema APPX</t>
  </si>
  <si>
    <t>S/N</t>
  </si>
  <si>
    <t>Febrero '2021 A TERMINO DE MES</t>
  </si>
  <si>
    <t>Retención de ITBMS (50%) por pagar</t>
  </si>
  <si>
    <t xml:space="preserve"> '2021 A TERMINO DE MES</t>
  </si>
  <si>
    <t>Comision y cargo financieros varios</t>
  </si>
  <si>
    <t>DOLARES</t>
  </si>
  <si>
    <t>Total Efectivo</t>
  </si>
  <si>
    <t>Titulos de solidaridad TDS</t>
  </si>
  <si>
    <t>Pasivos por arrendamiento NIIF 16</t>
  </si>
  <si>
    <t>Intereses por pagar/ Itau</t>
  </si>
  <si>
    <t>Nómina por pagar</t>
  </si>
  <si>
    <t>Intereses originados en proceso de reestructuración</t>
  </si>
  <si>
    <t>Recuperación de provisiones de años anteriores</t>
  </si>
  <si>
    <t>AGENCY AND TRUST SERVICES FACT- 311436 TARIFAS POR SERVICIOS</t>
  </si>
  <si>
    <t>GLOBAL SECURITIZATION SERVICES FACT. 60108 PERIODO 11/12/2020 AL 11/12/2021</t>
  </si>
  <si>
    <t>SUPERINTENDENCIA DE BA //174401100 SUPERINTENDENCIA DE BANCOS DE PANAMA TASA VARIABLE AÑO 2021 FACTURA 16280</t>
  </si>
  <si>
    <t>BANCO NACIONAL APERTURA CONTRATO 100004525308</t>
  </si>
  <si>
    <t>25/02/2021</t>
  </si>
  <si>
    <t>BG BALORES</t>
  </si>
  <si>
    <t>BCO GRAL. COMISION INSCRIPCION</t>
  </si>
  <si>
    <t>BANCO GRAL. COMISION FIDUCIARIA TRIMESTRAL  / NOV,DIC,ENERO 2021</t>
  </si>
  <si>
    <t>OCCIDENTAL BANK</t>
  </si>
  <si>
    <t>Gastos varios por emisión de VCNs   BEA)</t>
  </si>
  <si>
    <t>26/02/2021</t>
  </si>
  <si>
    <t>Gastos varios por emisión de VCNs   BEB)</t>
  </si>
  <si>
    <t>Gastos varios por emisión de VCNs   BEC)</t>
  </si>
  <si>
    <t>Gastos varios por emisión de VCNs   BED)</t>
  </si>
  <si>
    <t>Gastos varios por emisión de VCNs   CES)</t>
  </si>
  <si>
    <t>Gastos varios por emisión de VCNs  CER)</t>
  </si>
  <si>
    <t>MMG BANK //FACTURA 2723</t>
  </si>
  <si>
    <t>20/01/2021</t>
  </si>
  <si>
    <t>IFC - Transferencia internacional a IFC Nueva línea 2014</t>
  </si>
  <si>
    <t>IFC - Transferencia internacional a IFC Nueva línea 2015</t>
  </si>
  <si>
    <t>CAF- Alfaro Ferrer y Ramirez-Servicios Legales</t>
  </si>
  <si>
    <t>BCO. CENTROAMERICANO DE INTEGR. ECONOMICA COMISION DE ESTUDIO-BCEI</t>
  </si>
  <si>
    <t>IIC COMISION DE DESEMBOLSO  A 5 AÑOS</t>
  </si>
  <si>
    <t>Towerbank - Gastos financieros Desembolso de linea febrero 2021</t>
  </si>
  <si>
    <t>COMISION VENTA DE CI TRAMO 1 Y 26 MES DE FEBRERO 2021</t>
  </si>
  <si>
    <t>COMISIONES VENTA DE CI TRAMO 1 Y 26 MES DE FEBRERO 2021</t>
  </si>
  <si>
    <t>COMISION VENTA DE PB TRAMO 71 Y 72 DE FEBRERO 2021</t>
  </si>
  <si>
    <t>gan/perdida</t>
  </si>
  <si>
    <t>DER. REGISTRO</t>
  </si>
  <si>
    <t>BAC PANAMA GASTO APERTURA DE CONTRATO 10112715</t>
  </si>
  <si>
    <t>Towerbank - Comision por Desembolso de préstamo marzo 2021</t>
  </si>
  <si>
    <t>COMISIONES VENTA DE CI TRAMO 2,3 Y4 MES DE MARZO 2021</t>
  </si>
  <si>
    <t>COMISION VENTA DE PB TRAMO 72 DE MARZO 2021</t>
  </si>
  <si>
    <t xml:space="preserve">LORD SECURITIES - 9NO FID - CALIF. RIESGO BONOS PTMOS </t>
  </si>
  <si>
    <t>CNR - 9NO FID -  DERECHOS DE REGISRTRO CH. 4061</t>
  </si>
  <si>
    <t>CNR - 9NO FID -  TESORERIA DEL CNR - DERECHOS DE REGISRTRO CH. 4062</t>
  </si>
  <si>
    <t>BUFETE ARIAS - HONORARIOS ASESORIA LEGAL POR COMPRA DE CREDITOS HIPOTECRIOS</t>
  </si>
  <si>
    <t xml:space="preserve">A D R S A //A D R S A  PAGO POR RENOVACION DE SOPORTE DE APERTURA </t>
  </si>
  <si>
    <t>29/03/2021</t>
  </si>
  <si>
    <t xml:space="preserve">COMPULAB SOP PASWORD MANAGEN </t>
  </si>
  <si>
    <t>31/03/2021</t>
  </si>
  <si>
    <t>COMPULAB S.A. // RENOVACION DE LA LICENCIA DE MONITOREO OPMANAGER SWITCH-DISCK-SERVER-WAN-LAN OC1600 (SC72168)""</t>
  </si>
  <si>
    <t>COMPULAB S.A. // WATCHGUARD BASIC SECURITY SUITE RENEWAL/UPGRADE 1-YR FOR FIREBOX M440 (SC72167)</t>
  </si>
  <si>
    <t>COMPULAB S.A. // WATCHGUARD STANDARD SUPPORT RENEWAL 1-YR FOR FIREBOX M440 (SC72167)</t>
  </si>
  <si>
    <t>MORGAN $ MORGAN HONORARIOS REVISION DE CONTRATO CON FMO</t>
  </si>
  <si>
    <t>FITCH RATINGS INC FID 12 FACTURA 7149015169 PERIODO 26 MARZO 2021 AL 25 MARZO 2022</t>
  </si>
  <si>
    <t>24/03/2021</t>
  </si>
  <si>
    <t>TESORO NACIONAL RUC 52052-44-323244 // 174401100 PAGO DE IMPUESTO ANUAL DE ENTIDAD BANCARIA CON LICENCIA GENERAL DEL 2019 SEGUN LEY 8 DEL 15 DE MARZO DE 2010ARTICULO 70 DE LA GACETA OFICIAL (SC72216)</t>
  </si>
  <si>
    <t>KPMG //174401100 CANCELA FACTURA 156293 PREPARACION REPORTE ANALISIS DEL MCGD DIC. 2020</t>
  </si>
  <si>
    <t>23/03/2021</t>
  </si>
  <si>
    <t>BANCO NACIONAL APERTURA DE CONTRATO 4534755</t>
  </si>
  <si>
    <t>BANCO NACIONAL COBRO APERTURA DE CONTRATO 45622670</t>
  </si>
  <si>
    <t>16/03/2021</t>
  </si>
  <si>
    <t>BANCO GENERAL Comisión Fiduciaria Trimestral Octubre-dic</t>
  </si>
  <si>
    <t>BANCO GENERAL COMISION AGENTE DE PAGO EMISION US$150MM</t>
  </si>
  <si>
    <t>BANCO GENERAL COMISION AGENTE DE PAGO EMISION US$200MM</t>
  </si>
  <si>
    <t>17/03/2021</t>
  </si>
  <si>
    <t>25/03/2021</t>
  </si>
  <si>
    <t>BANCO GENERAL Comisión Fiduciaria Trimestral Dic,Enero,Febrero</t>
  </si>
  <si>
    <t>MULTI SECURITIES INC //MULTI SECURITIES INC RUC 46616-94-304274 DV 41 PAGO POR COMISION POR COLOCACION TRANSACCION E157305 PREP. SERV. VARIOS 174401100</t>
  </si>
  <si>
    <t>22/03/2021</t>
  </si>
  <si>
    <t>INVERTIS SECURITIES SA //INVERTIS SECURITIES S A RUC 2297262-1-789394 DV 33 COMISION DE COMPRA DE VCNS PREP. SERV. VARIOS 174401100</t>
  </si>
  <si>
    <t xml:space="preserve">M M G BANK CORPORATION    COMISION POR AGENCIA DE PAGO </t>
  </si>
  <si>
    <t>30/03/2021</t>
  </si>
  <si>
    <t>Gastos varios por emisión de VCNs  BE)</t>
  </si>
  <si>
    <t>Gastos varios por emisión de VCNs  BC)</t>
  </si>
  <si>
    <t>Gastos varios por emisión de VCNs  BD)</t>
  </si>
  <si>
    <t>Gastos varios por emisión de VCNs  BEE)</t>
  </si>
  <si>
    <t>Gastos varios por emisión de VCNs  BF)</t>
  </si>
  <si>
    <t>Gastos varios por emisión de VCNs  BG)</t>
  </si>
  <si>
    <t>28/02/2021</t>
  </si>
  <si>
    <t>Gastos varios por emisión de Notas (Serie C)</t>
  </si>
  <si>
    <t>Gastos varios por emisión de Notas (Serie D)</t>
  </si>
  <si>
    <t>Gastos varios por emisión de Notas (Serie E)</t>
  </si>
  <si>
    <t>Gastos generales y administrativos:</t>
  </si>
  <si>
    <t>Depreciación de activos por derecho de uso</t>
  </si>
  <si>
    <t>Honorarios profesionales y legales</t>
  </si>
  <si>
    <t>Impuestos</t>
  </si>
  <si>
    <t>(Compañía Salvadoreña Subsidiaria de Banco La Hipotecaria, S.A.)</t>
  </si>
  <si>
    <t>(San Salvador, República de El Salvador)</t>
  </si>
  <si>
    <t>(Cifras en Dólares de los Estados Unidos de América)</t>
  </si>
  <si>
    <t>Nota</t>
  </si>
  <si>
    <t>Activos:</t>
  </si>
  <si>
    <t xml:space="preserve">   Efectivo </t>
  </si>
  <si>
    <t xml:space="preserve">   Depósitos a la vista</t>
  </si>
  <si>
    <t xml:space="preserve">   Depósitos de ahorro</t>
  </si>
  <si>
    <t xml:space="preserve">   Depósitos a plazo</t>
  </si>
  <si>
    <t>Total efectivo y equivalentes de efectivo</t>
  </si>
  <si>
    <t xml:space="preserve">   Inversiones en valores</t>
  </si>
  <si>
    <t xml:space="preserve">   Préstamos </t>
  </si>
  <si>
    <t>3, 7</t>
  </si>
  <si>
    <t xml:space="preserve">   Menos: reserva para pérdidas en préstamos</t>
  </si>
  <si>
    <t xml:space="preserve">   Menos: reserva adicional para pérdidas en préstamos</t>
  </si>
  <si>
    <t xml:space="preserve">   Préstamos neto</t>
  </si>
  <si>
    <t xml:space="preserve">   Mobiliario, equipo y mejoras, neto</t>
  </si>
  <si>
    <t xml:space="preserve">   Inversión en afiliadas al costo</t>
  </si>
  <si>
    <t xml:space="preserve">   Cuentas e intereses por cobrar</t>
  </si>
  <si>
    <t xml:space="preserve">   Impuesto sobre la renta diferido</t>
  </si>
  <si>
    <t xml:space="preserve">   Activos por derecho de uso, neto</t>
  </si>
  <si>
    <t xml:space="preserve">   Otros activos</t>
  </si>
  <si>
    <t>Total del activo</t>
  </si>
  <si>
    <t>Pasivo y Patrimonio de los Accionistas</t>
  </si>
  <si>
    <t>Pasivos:</t>
  </si>
  <si>
    <t xml:space="preserve">   Certificado de inversión </t>
  </si>
  <si>
    <t>3,9</t>
  </si>
  <si>
    <t xml:space="preserve">   Papel bursátil</t>
  </si>
  <si>
    <t>3,10</t>
  </si>
  <si>
    <t xml:space="preserve">   Préstamos por pagar</t>
  </si>
  <si>
    <t>3,11</t>
  </si>
  <si>
    <t xml:space="preserve">   Cuentas por pagar a compañías relacionadas</t>
  </si>
  <si>
    <t xml:space="preserve">   Pasivos por arrendamiento</t>
  </si>
  <si>
    <t xml:space="preserve">   Otros pasivos</t>
  </si>
  <si>
    <t>Total del pasivo</t>
  </si>
  <si>
    <t>Patrimonio:</t>
  </si>
  <si>
    <t>Capital social</t>
  </si>
  <si>
    <t>Ganancia (pérdida) no realizada en instrumentos financieros</t>
  </si>
  <si>
    <t>Resultados acumulados</t>
  </si>
  <si>
    <t>Total del patrimonio de los accionistas</t>
  </si>
  <si>
    <t>Total del pasivo y patrimonio de los accionistas</t>
  </si>
  <si>
    <t>John Raushkolb</t>
  </si>
  <si>
    <t>Representante Legal</t>
  </si>
  <si>
    <t>Ingresos de operaciones:</t>
  </si>
  <si>
    <t xml:space="preserve">     Intereses: 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</si>
  <si>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</si>
  <si>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</si>
  <si>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</si>
  <si>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Comisión por administración y manejo, netos</t>
  </si>
  <si>
    <t xml:space="preserve">     Comisiones de préstamos por cobrar</t>
  </si>
  <si>
    <t>Total de ingresos por intereses y comisiones</t>
  </si>
  <si>
    <t xml:space="preserve">     Intereses  de préstamos por pagar</t>
  </si>
  <si>
    <t xml:space="preserve">     Comisiones </t>
  </si>
  <si>
    <t>Total de gastos por intereses y comisiones</t>
  </si>
  <si>
    <t>Ingreso neto por intereses y comisiones</t>
  </si>
  <si>
    <t>Provisión para pérdidas en préstamos</t>
  </si>
  <si>
    <t>Ingreso neto por intereses y comisiones, después</t>
  </si>
  <si>
    <t xml:space="preserve"> de provisión para pérdidas en préstamos</t>
  </si>
  <si>
    <t>Otros ingresos:</t>
  </si>
  <si>
    <t>Pérdida realizada en inversiones a valor razonable</t>
  </si>
  <si>
    <t>Total de gastos de operaciones</t>
  </si>
  <si>
    <t>Utilidad antes de impuesto sobre la renta</t>
  </si>
  <si>
    <t>Impuesto sobre la renta, estimado</t>
  </si>
  <si>
    <t>Contribución especial grandes contribuyentes</t>
  </si>
  <si>
    <t>Utilidad neta</t>
  </si>
  <si>
    <t>Otras pérdidas integrales:</t>
  </si>
  <si>
    <t>Cambios en resultado neto no realizado</t>
  </si>
  <si>
    <t>en valores disponibles para la venta</t>
  </si>
  <si>
    <t>Total de utilidades integrales del período</t>
  </si>
  <si>
    <t>LA HIPOTECARIA, S.A. DE C.V.</t>
  </si>
  <si>
    <t>Estado de Resultados y Otros Resultados Integrales</t>
  </si>
  <si>
    <t>Valor adquirido de cartera</t>
  </si>
  <si>
    <t>Melvin Saul Hoyos Granillo</t>
  </si>
  <si>
    <t>Contador</t>
  </si>
  <si>
    <t>Estado de Situación Financiera</t>
  </si>
  <si>
    <t>Al 31 de octubre de 2021</t>
  </si>
  <si>
    <t>Por el periodo terminado el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</si>
</sst>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;[Red]\-&quot;$&quot;#,##0"/>
    <numFmt numFmtId="7" formatCode="&quot;$&quot;#,##0.00;\-&quot;$&quot;#,##0.00"/>
    <numFmt numFmtId="43" formatCode="_-* #,##0.00_-;\-* #,##0.00_-;_-* &quot;-&quot;??_-;_-@_-"/>
    <numFmt numFmtId="164" formatCode="_(* #,##0.00_);_(* \(#,##0.00\);_(* &quot;-&quot;??_);_(@_)"/>
    <numFmt numFmtId="165" formatCode="_ &quot;B/.&quot;\ * #,##0.00_ ;_ &quot;B/.&quot;\ * \-#,##0.00_ ;_ &quot;B/.&quot;\ * &quot;-&quot;??_ ;_ @_ "/>
    <numFmt numFmtId="166" formatCode="_ * #,##0.00_ ;_ * \-#,##0.00_ ;_ * &quot;-&quot;??_ ;_ @_ "/>
    <numFmt numFmtId="167" formatCode="#,##0.00_ ;[Red]\-#,##0.00\ "/>
    <numFmt numFmtId="168" formatCode="#,##0.00;[Red]#,##0.00"/>
    <numFmt numFmtId="169" formatCode="#,##0.00_ ;\-#,##0.00\ "/>
    <numFmt numFmtId="170" formatCode="mm/dd/yyyy;@"/>
    <numFmt numFmtId="171" formatCode="[$-409]mmm\-yy;@"/>
    <numFmt numFmtId="172" formatCode="#,##0.0;[Red]#,##0.0"/>
    <numFmt numFmtId="173" formatCode="0.00;[Red]0.00"/>
    <numFmt numFmtId="174" formatCode="_ &quot;$&quot;\ * #,##0.00_ ;_ &quot;$&quot;\ * \-#,##0.00_ ;_ &quot;$&quot;\ * &quot;-&quot;??_ ;_ @_ "/>
    <numFmt numFmtId="175" formatCode="#,##0.00000000000000000;[Red]#,##0.00000000000000000"/>
    <numFmt numFmtId="176" formatCode="#,##0.00000000000_ ;[Red]\-#,##0.00000000000\ "/>
    <numFmt numFmtId="177" formatCode="#,##0.000000000000_ ;[Red]\-#,##0.000000000000\ "/>
    <numFmt numFmtId="178" formatCode="#,##0;[Red]#,##0"/>
    <numFmt numFmtId="179" formatCode="_ [$€]\ * #,##0.00_ ;_ [$€]\ * \-#,##0.00_ ;_ [$€]\ * &quot;-&quot;??_ ;_ @_ "/>
    <numFmt numFmtId="180" formatCode="#,##0.0_ ;[Red]\-#,##0.0\ "/>
    <numFmt numFmtId="181" formatCode="#,##0_ ;\(#,##0\)\ "/>
    <numFmt numFmtId="182" formatCode="#,##0;\(#,##0\)"/>
  </numFmts>
  <fonts count="7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Palatino Linotype"/>
      <family val="1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b/>
      <i/>
      <sz val="7"/>
      <name val="Century Gothic"/>
      <family val="2"/>
    </font>
    <font>
      <b/>
      <sz val="7"/>
      <name val="Century Gothic"/>
      <family val="2"/>
    </font>
    <font>
      <sz val="7"/>
      <name val="Century Gothic"/>
      <family val="2"/>
    </font>
    <font>
      <sz val="7"/>
      <color indexed="8"/>
      <name val="Century Gothic"/>
      <family val="2"/>
    </font>
    <font>
      <b/>
      <sz val="7"/>
      <color indexed="8"/>
      <name val="Century Gothic"/>
      <family val="2"/>
    </font>
    <font>
      <b/>
      <sz val="10"/>
      <color indexed="16"/>
      <name val="Arial"/>
      <family val="2"/>
    </font>
    <font>
      <b/>
      <sz val="10"/>
      <color indexed="12"/>
      <name val="Arial"/>
      <family val="2"/>
    </font>
    <font>
      <b/>
      <sz val="10"/>
      <color indexed="18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Univers for KPMG"/>
      <family val="2"/>
    </font>
    <font>
      <b/>
      <sz val="11"/>
      <name val="Univers for KPMG"/>
      <family val="2"/>
    </font>
    <font>
      <b/>
      <sz val="11"/>
      <name val="Univers for KPMG"/>
    </font>
    <font>
      <sz val="11"/>
      <name val="Univers for KPMG"/>
    </font>
    <font>
      <sz val="10"/>
      <name val="Geneva"/>
    </font>
    <font>
      <b/>
      <u/>
      <sz val="11"/>
      <name val="Univers for KPMG"/>
    </font>
    <font>
      <b/>
      <u/>
      <sz val="10"/>
      <name val="Univers for KPMG"/>
    </font>
    <font>
      <sz val="11"/>
      <name val="Univers for KPMG"/>
      <family val="2"/>
    </font>
    <font>
      <i/>
      <sz val="11"/>
      <name val="Univers for KPMG"/>
    </font>
    <font>
      <b/>
      <sz val="10"/>
      <name val="Univers for KPMG"/>
      <family val="2"/>
    </font>
    <font>
      <b/>
      <u/>
      <sz val="10"/>
      <name val="Univers for KPMG"/>
      <family val="2"/>
    </font>
    <font>
      <sz val="10"/>
      <name val="Univers for KPMG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/>
      <bottom/>
      <diagonal/>
    </border>
    <border>
      <left/>
      <right/>
      <top style="thick">
        <color indexed="64"/>
      </top>
      <bottom/>
      <diagonal/>
    </border>
  </borders>
  <cellStyleXfs count="6417">
    <xf numFmtId="0" fontId="0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1" borderId="43" applyNumberFormat="0" applyAlignment="0" applyProtection="0"/>
    <xf numFmtId="0" fontId="34" fillId="22" borderId="44" applyNumberFormat="0" applyAlignment="0" applyProtection="0"/>
    <xf numFmtId="0" fontId="35" fillId="0" borderId="45" applyNumberFormat="0" applyFill="0" applyAlignment="0" applyProtection="0"/>
    <xf numFmtId="0" fontId="36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7" fillId="29" borderId="43" applyNumberFormat="0" applyAlignment="0" applyProtection="0"/>
    <xf numFmtId="179" fontId="7" fillId="0" borderId="0" applyFont="0" applyFill="0" applyBorder="0" applyAlignment="0" applyProtection="0"/>
    <xf numFmtId="0" fontId="38" fillId="30" borderId="0" applyNumberFormat="0" applyBorder="0" applyAlignment="0" applyProtection="0"/>
    <xf numFmtId="166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7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7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39" fillId="31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" fillId="0" borderId="0"/>
    <xf numFmtId="0" fontId="30" fillId="0" borderId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30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2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13" fillId="32" borderId="46" applyNumberFormat="0" applyFont="0" applyAlignment="0" applyProtection="0"/>
    <xf numFmtId="0" fontId="40" fillId="21" borderId="4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8" applyNumberFormat="0" applyFill="0" applyAlignment="0" applyProtection="0"/>
    <xf numFmtId="0" fontId="45" fillId="0" borderId="49" applyNumberFormat="0" applyFill="0" applyAlignment="0" applyProtection="0"/>
    <xf numFmtId="0" fontId="36" fillId="0" borderId="50" applyNumberFormat="0" applyFill="0" applyAlignment="0" applyProtection="0"/>
    <xf numFmtId="0" fontId="46" fillId="0" borderId="51" applyNumberFormat="0" applyFill="0" applyAlignment="0" applyProtection="0"/>
    <xf numFmtId="0" fontId="67" fillId="0" borderId="0"/>
    <xf numFmtId="0" fontId="5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179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7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7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4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12" fillId="32" borderId="46" applyNumberFormat="0" applyFont="0" applyAlignment="0" applyProtection="0"/>
    <xf numFmtId="0" fontId="3" fillId="0" borderId="0"/>
    <xf numFmtId="0" fontId="3" fillId="32" borderId="46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2" fillId="0" borderId="0"/>
    <xf numFmtId="0" fontId="2" fillId="32" borderId="46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5" fillId="0" borderId="0"/>
    <xf numFmtId="0" fontId="5" fillId="0" borderId="0"/>
    <xf numFmtId="0" fontId="1" fillId="0" borderId="0"/>
  </cellStyleXfs>
  <cellXfs count="630">
    <xf numFmtId="0" fontId="0" fillId="0" borderId="0" xfId="0"/>
    <xf numFmtId="0" fontId="6" fillId="0" borderId="0" xfId="0" applyFont="1"/>
    <xf numFmtId="0" fontId="6" fillId="0" borderId="0" xfId="0" applyFont="1" applyFill="1"/>
    <xf numFmtId="4" fontId="0" fillId="0" borderId="0" xfId="0" applyNumberFormat="1"/>
    <xf numFmtId="40" fontId="0" fillId="0" borderId="0" xfId="0" applyNumberFormat="1"/>
    <xf numFmtId="0" fontId="0" fillId="0" borderId="0" xfId="0" applyFill="1"/>
    <xf numFmtId="4" fontId="0" fillId="0" borderId="2" xfId="0" applyNumberFormat="1" applyFill="1" applyBorder="1"/>
    <xf numFmtId="4" fontId="0" fillId="0" borderId="0" xfId="0" applyNumberFormat="1" applyFill="1"/>
    <xf numFmtId="0" fontId="7" fillId="0" borderId="0" xfId="0" applyFont="1"/>
    <xf numFmtId="4" fontId="0" fillId="0" borderId="3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2" xfId="0" applyNumberFormat="1" applyFont="1" applyBorder="1" applyAlignment="1">
      <alignment horizontal="center" vertical="center"/>
    </xf>
    <xf numFmtId="40" fontId="0" fillId="0" borderId="2" xfId="0" applyNumberFormat="1" applyFont="1" applyFill="1" applyBorder="1" applyAlignment="1">
      <alignment horizontal="right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40" fontId="0" fillId="0" borderId="5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40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/>
    </xf>
    <xf numFmtId="40" fontId="8" fillId="0" borderId="2" xfId="0" applyNumberFormat="1" applyFont="1" applyBorder="1" applyAlignment="1">
      <alignment horizontal="right" vertical="center"/>
    </xf>
    <xf numFmtId="40" fontId="8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68" fontId="8" fillId="0" borderId="2" xfId="0" applyNumberFormat="1" applyFont="1" applyBorder="1" applyAlignment="1">
      <alignment horizontal="right" vertical="center"/>
    </xf>
    <xf numFmtId="168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40" fontId="8" fillId="0" borderId="5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4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0" fontId="8" fillId="0" borderId="0" xfId="0" applyNumberFormat="1" applyFont="1" applyAlignment="1">
      <alignment horizontal="right" vertical="center"/>
    </xf>
    <xf numFmtId="175" fontId="8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horizont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39" fontId="0" fillId="0" borderId="0" xfId="0" applyNumberFormat="1"/>
    <xf numFmtId="169" fontId="0" fillId="0" borderId="0" xfId="0" applyNumberFormat="1"/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14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right" vertical="center"/>
    </xf>
    <xf numFmtId="40" fontId="8" fillId="0" borderId="6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4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right" vertical="center"/>
    </xf>
    <xf numFmtId="40" fontId="8" fillId="0" borderId="3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right" vertical="center"/>
    </xf>
    <xf numFmtId="40" fontId="8" fillId="0" borderId="8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170" fontId="10" fillId="0" borderId="0" xfId="1443" applyNumberFormat="1" applyFont="1" applyFill="1" applyBorder="1" applyAlignment="1">
      <alignment horizontal="center" wrapText="1"/>
    </xf>
    <xf numFmtId="0" fontId="0" fillId="0" borderId="2" xfId="0" applyFill="1" applyBorder="1"/>
    <xf numFmtId="0" fontId="8" fillId="0" borderId="0" xfId="0" applyFont="1"/>
    <xf numFmtId="0" fontId="47" fillId="0" borderId="0" xfId="1445" applyFont="1"/>
    <xf numFmtId="4" fontId="6" fillId="0" borderId="0" xfId="0" applyNumberFormat="1" applyFont="1" applyAlignment="1">
      <alignment horizontal="right"/>
    </xf>
    <xf numFmtId="39" fontId="14" fillId="0" borderId="0" xfId="0" applyNumberFormat="1" applyFont="1" applyFill="1" applyAlignment="1">
      <alignment horizontal="left"/>
    </xf>
    <xf numFmtId="0" fontId="48" fillId="0" borderId="0" xfId="0" applyFont="1" applyAlignment="1"/>
    <xf numFmtId="0" fontId="48" fillId="0" borderId="0" xfId="0" applyFont="1" applyFill="1" applyAlignment="1"/>
    <xf numFmtId="0" fontId="48" fillId="0" borderId="0" xfId="0" applyFont="1" applyAlignment="1">
      <alignment horizontal="center"/>
    </xf>
    <xf numFmtId="0" fontId="48" fillId="0" borderId="0" xfId="0" applyFont="1" applyFill="1" applyAlignment="1">
      <alignment horizontal="center"/>
    </xf>
    <xf numFmtId="0" fontId="46" fillId="34" borderId="2" xfId="0" applyFont="1" applyFill="1" applyBorder="1" applyAlignment="1">
      <alignment horizontal="center" vertical="center"/>
    </xf>
    <xf numFmtId="0" fontId="46" fillId="34" borderId="6" xfId="0" applyFont="1" applyFill="1" applyBorder="1" applyAlignment="1">
      <alignment horizontal="center" vertical="center"/>
    </xf>
    <xf numFmtId="0" fontId="46" fillId="34" borderId="6" xfId="0" applyFont="1" applyFill="1" applyBorder="1" applyAlignment="1">
      <alignment horizontal="center" vertical="center" wrapText="1"/>
    </xf>
    <xf numFmtId="4" fontId="46" fillId="34" borderId="6" xfId="0" applyNumberFormat="1" applyFont="1" applyFill="1" applyBorder="1" applyAlignment="1">
      <alignment horizontal="center" vertical="center"/>
    </xf>
    <xf numFmtId="17" fontId="46" fillId="34" borderId="2" xfId="0" applyNumberFormat="1" applyFont="1" applyFill="1" applyBorder="1" applyAlignment="1">
      <alignment horizontal="center" vertical="center"/>
    </xf>
    <xf numFmtId="17" fontId="46" fillId="34" borderId="6" xfId="0" applyNumberFormat="1" applyFont="1" applyFill="1" applyBorder="1" applyAlignment="1">
      <alignment horizontal="center" vertical="center"/>
    </xf>
    <xf numFmtId="17" fontId="46" fillId="0" borderId="2" xfId="0" applyNumberFormat="1" applyFont="1" applyFill="1" applyBorder="1" applyAlignment="1">
      <alignment horizontal="center" vertical="center"/>
    </xf>
    <xf numFmtId="0" fontId="46" fillId="33" borderId="6" xfId="0" applyFont="1" applyFill="1" applyBorder="1" applyAlignment="1">
      <alignment horizontal="center" vertical="center" wrapText="1"/>
    </xf>
    <xf numFmtId="0" fontId="46" fillId="35" borderId="6" xfId="0" applyFont="1" applyFill="1" applyBorder="1" applyAlignment="1">
      <alignment horizontal="center" vertical="center"/>
    </xf>
    <xf numFmtId="40" fontId="8" fillId="0" borderId="14" xfId="0" applyNumberFormat="1" applyFont="1" applyFill="1" applyBorder="1" applyAlignment="1">
      <alignment horizontal="right" vertical="center"/>
    </xf>
    <xf numFmtId="40" fontId="49" fillId="0" borderId="2" xfId="0" applyNumberFormat="1" applyFont="1" applyFill="1" applyBorder="1" applyAlignment="1">
      <alignment horizontal="right" vertical="center"/>
    </xf>
    <xf numFmtId="40" fontId="50" fillId="0" borderId="2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49" fontId="51" fillId="0" borderId="2" xfId="0" applyNumberFormat="1" applyFont="1" applyFill="1" applyBorder="1" applyAlignment="1">
      <alignment horizontal="left" vertical="center" wrapText="1"/>
    </xf>
    <xf numFmtId="40" fontId="8" fillId="0" borderId="15" xfId="0" applyNumberFormat="1" applyFont="1" applyFill="1" applyBorder="1" applyAlignment="1">
      <alignment horizontal="right" vertical="center"/>
    </xf>
    <xf numFmtId="40" fontId="50" fillId="0" borderId="15" xfId="0" applyNumberFormat="1" applyFont="1" applyFill="1" applyBorder="1" applyAlignment="1">
      <alignment horizontal="right" vertical="center"/>
    </xf>
    <xf numFmtId="40" fontId="9" fillId="0" borderId="2" xfId="0" applyNumberFormat="1" applyFont="1" applyFill="1" applyBorder="1" applyAlignment="1">
      <alignment horizontal="right" vertical="center"/>
    </xf>
    <xf numFmtId="40" fontId="50" fillId="0" borderId="14" xfId="0" applyNumberFormat="1" applyFont="1" applyFill="1" applyBorder="1" applyAlignment="1">
      <alignment horizontal="right" vertical="center"/>
    </xf>
    <xf numFmtId="40" fontId="49" fillId="0" borderId="16" xfId="0" applyNumberFormat="1" applyFont="1" applyFill="1" applyBorder="1" applyAlignment="1">
      <alignment horizontal="right" vertical="center"/>
    </xf>
    <xf numFmtId="168" fontId="8" fillId="0" borderId="14" xfId="0" applyNumberFormat="1" applyFont="1" applyFill="1" applyBorder="1" applyAlignment="1">
      <alignment horizontal="right" vertical="center"/>
    </xf>
    <xf numFmtId="40" fontId="9" fillId="36" borderId="2" xfId="0" applyNumberFormat="1" applyFont="1" applyFill="1" applyBorder="1" applyAlignment="1">
      <alignment horizontal="right" vertical="center"/>
    </xf>
    <xf numFmtId="40" fontId="49" fillId="0" borderId="17" xfId="0" applyNumberFormat="1" applyFont="1" applyFill="1" applyBorder="1" applyAlignment="1">
      <alignment horizontal="right" vertical="center"/>
    </xf>
    <xf numFmtId="40" fontId="0" fillId="0" borderId="2" xfId="0" applyNumberFormat="1" applyFill="1" applyBorder="1" applyAlignment="1">
      <alignment horizontal="right" vertical="center"/>
    </xf>
    <xf numFmtId="49" fontId="49" fillId="0" borderId="2" xfId="0" applyNumberFormat="1" applyFont="1" applyFill="1" applyBorder="1" applyAlignment="1">
      <alignment horizontal="left" vertical="center" wrapText="1"/>
    </xf>
    <xf numFmtId="0" fontId="51" fillId="0" borderId="2" xfId="0" applyFont="1" applyBorder="1"/>
    <xf numFmtId="0" fontId="51" fillId="0" borderId="2" xfId="0" applyFont="1" applyFill="1" applyBorder="1"/>
    <xf numFmtId="0" fontId="0" fillId="0" borderId="3" xfId="0" applyFill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/>
    </xf>
    <xf numFmtId="40" fontId="0" fillId="0" borderId="3" xfId="0" applyNumberFormat="1" applyFont="1" applyFill="1" applyBorder="1" applyAlignment="1">
      <alignment horizontal="right" vertical="center"/>
    </xf>
    <xf numFmtId="40" fontId="49" fillId="0" borderId="3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168" fontId="49" fillId="0" borderId="2" xfId="0" applyNumberFormat="1" applyFont="1" applyFill="1" applyBorder="1" applyAlignment="1">
      <alignment horizontal="right" vertical="center"/>
    </xf>
    <xf numFmtId="0" fontId="52" fillId="0" borderId="0" xfId="0" applyFont="1" applyFill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49" fontId="53" fillId="0" borderId="6" xfId="0" applyNumberFormat="1" applyFont="1" applyFill="1" applyBorder="1" applyAlignment="1">
      <alignment horizontal="left" vertical="center" wrapText="1"/>
    </xf>
    <xf numFmtId="14" fontId="8" fillId="0" borderId="6" xfId="0" applyNumberFormat="1" applyFont="1" applyBorder="1" applyAlignment="1">
      <alignment horizontal="center" vertical="center"/>
    </xf>
    <xf numFmtId="4" fontId="49" fillId="0" borderId="6" xfId="0" applyNumberFormat="1" applyFont="1" applyFill="1" applyBorder="1" applyAlignment="1">
      <alignment horizontal="right" vertical="center"/>
    </xf>
    <xf numFmtId="40" fontId="49" fillId="0" borderId="6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49" fillId="0" borderId="8" xfId="0" applyFont="1" applyFill="1" applyBorder="1" applyAlignment="1">
      <alignment vertical="center" wrapText="1"/>
    </xf>
    <xf numFmtId="14" fontId="49" fillId="0" borderId="8" xfId="0" applyNumberFormat="1" applyFont="1" applyFill="1" applyBorder="1" applyAlignment="1">
      <alignment horizontal="center" vertical="center"/>
    </xf>
    <xf numFmtId="40" fontId="49" fillId="0" borderId="8" xfId="0" applyNumberFormat="1" applyFont="1" applyFill="1" applyBorder="1" applyAlignment="1">
      <alignment horizontal="right" vertical="center"/>
    </xf>
    <xf numFmtId="40" fontId="49" fillId="0" borderId="18" xfId="0" applyNumberFormat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horizontal="right" vertical="center"/>
    </xf>
    <xf numFmtId="40" fontId="49" fillId="0" borderId="19" xfId="0" applyNumberFormat="1" applyFont="1" applyFill="1" applyBorder="1" applyAlignment="1">
      <alignment horizontal="right" vertical="center"/>
    </xf>
    <xf numFmtId="49" fontId="0" fillId="0" borderId="5" xfId="0" applyNumberFormat="1" applyFill="1" applyBorder="1" applyAlignment="1">
      <alignment vertical="center" wrapText="1"/>
    </xf>
    <xf numFmtId="14" fontId="0" fillId="0" borderId="5" xfId="0" applyNumberFormat="1" applyFont="1" applyFill="1" applyBorder="1" applyAlignment="1">
      <alignment horizontal="center" vertical="center"/>
    </xf>
    <xf numFmtId="40" fontId="8" fillId="0" borderId="20" xfId="0" applyNumberFormat="1" applyFont="1" applyFill="1" applyBorder="1" applyAlignment="1">
      <alignment horizontal="right" vertical="center"/>
    </xf>
    <xf numFmtId="40" fontId="50" fillId="0" borderId="5" xfId="0" applyNumberFormat="1" applyFont="1" applyFill="1" applyBorder="1" applyAlignment="1">
      <alignment horizontal="right" vertical="center"/>
    </xf>
    <xf numFmtId="40" fontId="49" fillId="0" borderId="21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40" fontId="8" fillId="0" borderId="22" xfId="0" applyNumberFormat="1" applyFont="1" applyFill="1" applyBorder="1" applyAlignment="1">
      <alignment horizontal="right" vertical="center"/>
    </xf>
    <xf numFmtId="40" fontId="9" fillId="0" borderId="15" xfId="0" applyNumberFormat="1" applyFont="1" applyFill="1" applyBorder="1" applyAlignment="1">
      <alignment horizontal="right" vertical="center"/>
    </xf>
    <xf numFmtId="0" fontId="0" fillId="0" borderId="3" xfId="0" applyBorder="1"/>
    <xf numFmtId="14" fontId="0" fillId="0" borderId="3" xfId="0" applyNumberFormat="1" applyFont="1" applyFill="1" applyBorder="1" applyAlignment="1">
      <alignment horizontal="center" vertical="center"/>
    </xf>
    <xf numFmtId="40" fontId="49" fillId="0" borderId="23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 wrapText="1"/>
    </xf>
    <xf numFmtId="40" fontId="8" fillId="0" borderId="24" xfId="0" applyNumberFormat="1" applyFont="1" applyFill="1" applyBorder="1" applyAlignment="1">
      <alignment horizontal="right" vertical="center"/>
    </xf>
    <xf numFmtId="40" fontId="50" fillId="0" borderId="8" xfId="0" applyNumberFormat="1" applyFont="1" applyFill="1" applyBorder="1" applyAlignment="1">
      <alignment horizontal="right" vertical="center"/>
    </xf>
    <xf numFmtId="40" fontId="8" fillId="0" borderId="23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 wrapText="1"/>
    </xf>
    <xf numFmtId="40" fontId="8" fillId="0" borderId="25" xfId="0" applyNumberFormat="1" applyFont="1" applyFill="1" applyBorder="1" applyAlignment="1">
      <alignment horizontal="right" vertical="center"/>
    </xf>
    <xf numFmtId="40" fontId="8" fillId="0" borderId="26" xfId="0" applyNumberFormat="1" applyFont="1" applyFill="1" applyBorder="1" applyAlignment="1">
      <alignment horizontal="right" vertical="center"/>
    </xf>
    <xf numFmtId="40" fontId="8" fillId="0" borderId="27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4" fontId="8" fillId="0" borderId="15" xfId="0" applyNumberFormat="1" applyFont="1" applyFill="1" applyBorder="1" applyAlignment="1">
      <alignment horizontal="right" vertical="center"/>
    </xf>
    <xf numFmtId="40" fontId="49" fillId="0" borderId="15" xfId="0" applyNumberFormat="1" applyFont="1" applyFill="1" applyBorder="1" applyAlignment="1">
      <alignment horizontal="right" vertical="center"/>
    </xf>
    <xf numFmtId="40" fontId="8" fillId="0" borderId="28" xfId="0" applyNumberFormat="1" applyFont="1" applyFill="1" applyBorder="1" applyAlignment="1">
      <alignment horizontal="right" vertical="center"/>
    </xf>
    <xf numFmtId="40" fontId="8" fillId="0" borderId="17" xfId="0" applyNumberFormat="1" applyFont="1" applyFill="1" applyBorder="1" applyAlignment="1">
      <alignment horizontal="right" vertical="center"/>
    </xf>
    <xf numFmtId="40" fontId="8" fillId="0" borderId="29" xfId="0" applyNumberFormat="1" applyFont="1" applyFill="1" applyBorder="1" applyAlignment="1">
      <alignment horizontal="right" vertical="center"/>
    </xf>
    <xf numFmtId="40" fontId="8" fillId="0" borderId="30" xfId="0" applyNumberFormat="1" applyFont="1" applyFill="1" applyBorder="1" applyAlignment="1">
      <alignment horizontal="right" vertical="center"/>
    </xf>
    <xf numFmtId="40" fontId="49" fillId="0" borderId="3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 wrapText="1"/>
    </xf>
    <xf numFmtId="14" fontId="0" fillId="0" borderId="6" xfId="0" applyNumberFormat="1" applyFont="1" applyFill="1" applyBorder="1" applyAlignment="1">
      <alignment horizontal="center" vertical="center"/>
    </xf>
    <xf numFmtId="40" fontId="0" fillId="0" borderId="6" xfId="0" applyNumberFormat="1" applyFont="1" applyFill="1" applyBorder="1" applyAlignment="1">
      <alignment horizontal="right" vertical="center"/>
    </xf>
    <xf numFmtId="40" fontId="50" fillId="0" borderId="6" xfId="0" applyNumberFormat="1" applyFont="1" applyFill="1" applyBorder="1" applyAlignment="1">
      <alignment horizontal="right" vertical="center"/>
    </xf>
    <xf numFmtId="0" fontId="0" fillId="0" borderId="2" xfId="0" applyBorder="1"/>
    <xf numFmtId="0" fontId="0" fillId="0" borderId="3" xfId="0" applyFill="1" applyBorder="1"/>
    <xf numFmtId="40" fontId="50" fillId="0" borderId="3" xfId="0" applyNumberFormat="1" applyFont="1" applyFill="1" applyBorder="1" applyAlignment="1">
      <alignment horizontal="right" vertical="center"/>
    </xf>
    <xf numFmtId="40" fontId="9" fillId="0" borderId="3" xfId="0" applyNumberFormat="1" applyFont="1" applyFill="1" applyBorder="1" applyAlignment="1">
      <alignment horizontal="right" vertical="center"/>
    </xf>
    <xf numFmtId="40" fontId="49" fillId="0" borderId="32" xfId="0" applyNumberFormat="1" applyFont="1" applyFill="1" applyBorder="1" applyAlignment="1">
      <alignment horizontal="right" vertical="center"/>
    </xf>
    <xf numFmtId="0" fontId="54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8" fontId="8" fillId="0" borderId="6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14" fontId="8" fillId="0" borderId="8" xfId="0" applyNumberFormat="1" applyFont="1" applyBorder="1" applyAlignment="1">
      <alignment horizontal="center" vertical="center"/>
    </xf>
    <xf numFmtId="168" fontId="8" fillId="0" borderId="8" xfId="0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14" fontId="8" fillId="0" borderId="15" xfId="0" applyNumberFormat="1" applyFont="1" applyBorder="1" applyAlignment="1">
      <alignment horizontal="center" vertical="center"/>
    </xf>
    <xf numFmtId="168" fontId="8" fillId="0" borderId="15" xfId="0" applyNumberFormat="1" applyFont="1" applyFill="1" applyBorder="1" applyAlignment="1">
      <alignment horizontal="right" vertical="center"/>
    </xf>
    <xf numFmtId="168" fontId="49" fillId="0" borderId="15" xfId="0" applyNumberFormat="1" applyFont="1" applyFill="1" applyBorder="1" applyAlignment="1">
      <alignment horizontal="right" vertical="center"/>
    </xf>
    <xf numFmtId="168" fontId="49" fillId="0" borderId="33" xfId="0" applyNumberFormat="1" applyFont="1" applyFill="1" applyBorder="1" applyAlignment="1">
      <alignment horizontal="right" vertical="center"/>
    </xf>
    <xf numFmtId="4" fontId="49" fillId="0" borderId="15" xfId="0" applyNumberFormat="1" applyFont="1" applyFill="1" applyBorder="1" applyAlignment="1">
      <alignment horizontal="right" vertical="center"/>
    </xf>
    <xf numFmtId="40" fontId="49" fillId="0" borderId="33" xfId="0" applyNumberFormat="1" applyFont="1" applyFill="1" applyBorder="1" applyAlignment="1">
      <alignment horizontal="right" vertical="center"/>
    </xf>
    <xf numFmtId="4" fontId="49" fillId="0" borderId="3" xfId="0" applyNumberFormat="1" applyFont="1" applyFill="1" applyBorder="1" applyAlignment="1">
      <alignment horizontal="right" vertical="center"/>
    </xf>
    <xf numFmtId="168" fontId="8" fillId="0" borderId="3" xfId="0" applyNumberFormat="1" applyFont="1" applyFill="1" applyBorder="1" applyAlignment="1">
      <alignment horizontal="right" vertical="center"/>
    </xf>
    <xf numFmtId="40" fontId="49" fillId="0" borderId="34" xfId="0" applyNumberFormat="1" applyFont="1" applyFill="1" applyBorder="1" applyAlignment="1">
      <alignment horizontal="right" vertical="center"/>
    </xf>
    <xf numFmtId="168" fontId="49" fillId="0" borderId="16" xfId="0" applyNumberFormat="1" applyFont="1" applyFill="1" applyBorder="1" applyAlignment="1">
      <alignment horizontal="right" vertical="center"/>
    </xf>
    <xf numFmtId="168" fontId="49" fillId="0" borderId="6" xfId="0" applyNumberFormat="1" applyFont="1" applyFill="1" applyBorder="1" applyAlignment="1">
      <alignment horizontal="right" vertical="center"/>
    </xf>
    <xf numFmtId="168" fontId="49" fillId="0" borderId="19" xfId="0" applyNumberFormat="1" applyFont="1" applyFill="1" applyBorder="1" applyAlignment="1">
      <alignment horizontal="right" vertical="center"/>
    </xf>
    <xf numFmtId="0" fontId="49" fillId="37" borderId="2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vertical="center" wrapText="1"/>
    </xf>
    <xf numFmtId="168" fontId="49" fillId="0" borderId="3" xfId="0" applyNumberFormat="1" applyFont="1" applyFill="1" applyBorder="1" applyAlignment="1">
      <alignment horizontal="right" vertical="center"/>
    </xf>
    <xf numFmtId="168" fontId="49" fillId="0" borderId="34" xfId="0" applyNumberFormat="1" applyFont="1" applyFill="1" applyBorder="1" applyAlignment="1">
      <alignment horizontal="right" vertical="center"/>
    </xf>
    <xf numFmtId="0" fontId="49" fillId="37" borderId="15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9" xfId="0" applyBorder="1"/>
    <xf numFmtId="0" fontId="0" fillId="0" borderId="34" xfId="0" applyFill="1" applyBorder="1"/>
    <xf numFmtId="0" fontId="0" fillId="0" borderId="6" xfId="0" applyBorder="1" applyAlignment="1">
      <alignment vertical="center"/>
    </xf>
    <xf numFmtId="14" fontId="0" fillId="0" borderId="6" xfId="0" applyNumberFormat="1" applyFont="1" applyBorder="1" applyAlignment="1">
      <alignment horizontal="center" vertical="center"/>
    </xf>
    <xf numFmtId="0" fontId="46" fillId="37" borderId="2" xfId="0" applyFont="1" applyFill="1" applyBorder="1" applyAlignment="1">
      <alignment vertical="center" wrapText="1"/>
    </xf>
    <xf numFmtId="40" fontId="46" fillId="0" borderId="2" xfId="0" applyNumberFormat="1" applyFont="1" applyFill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Font="1" applyBorder="1" applyAlignment="1">
      <alignment horizontal="center" vertical="center"/>
    </xf>
    <xf numFmtId="168" fontId="0" fillId="0" borderId="5" xfId="0" applyNumberFormat="1" applyFont="1" applyFill="1" applyBorder="1" applyAlignment="1">
      <alignment horizontal="right" vertical="center"/>
    </xf>
    <xf numFmtId="168" fontId="8" fillId="0" borderId="5" xfId="0" applyNumberFormat="1" applyFont="1" applyFill="1" applyBorder="1" applyAlignment="1">
      <alignment horizontal="right" vertical="center"/>
    </xf>
    <xf numFmtId="168" fontId="8" fillId="0" borderId="26" xfId="0" applyNumberFormat="1" applyFont="1" applyFill="1" applyBorder="1" applyAlignment="1">
      <alignment horizontal="right" vertical="center"/>
    </xf>
    <xf numFmtId="40" fontId="49" fillId="0" borderId="26" xfId="0" applyNumberFormat="1" applyFont="1" applyFill="1" applyBorder="1" applyAlignment="1">
      <alignment horizontal="right" vertical="center"/>
    </xf>
    <xf numFmtId="40" fontId="55" fillId="0" borderId="2" xfId="0" applyNumberFormat="1" applyFont="1" applyFill="1" applyBorder="1" applyAlignment="1">
      <alignment horizontal="right" vertical="center"/>
    </xf>
    <xf numFmtId="14" fontId="0" fillId="0" borderId="0" xfId="0" applyNumberFormat="1" applyFill="1"/>
    <xf numFmtId="168" fontId="0" fillId="0" borderId="3" xfId="0" applyNumberFormat="1" applyFont="1" applyFill="1" applyBorder="1" applyAlignment="1">
      <alignment horizontal="right" vertical="center"/>
    </xf>
    <xf numFmtId="168" fontId="49" fillId="0" borderId="2" xfId="0" applyNumberFormat="1" applyFont="1" applyBorder="1" applyAlignment="1">
      <alignment horizontal="right" vertical="center"/>
    </xf>
    <xf numFmtId="0" fontId="49" fillId="0" borderId="2" xfId="0" applyFont="1" applyFill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46" fillId="0" borderId="15" xfId="0" applyFont="1" applyFill="1" applyBorder="1" applyAlignment="1">
      <alignment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8" fontId="49" fillId="0" borderId="8" xfId="0" applyNumberFormat="1" applyFont="1" applyFill="1" applyBorder="1" applyAlignment="1">
      <alignment horizontal="right" vertical="center"/>
    </xf>
    <xf numFmtId="168" fontId="49" fillId="0" borderId="18" xfId="0" applyNumberFormat="1" applyFont="1" applyFill="1" applyBorder="1" applyAlignment="1">
      <alignment horizontal="right" vertical="center"/>
    </xf>
    <xf numFmtId="0" fontId="8" fillId="37" borderId="2" xfId="0" applyFont="1" applyFill="1" applyBorder="1" applyAlignment="1">
      <alignment vertical="center" wrapText="1"/>
    </xf>
    <xf numFmtId="168" fontId="50" fillId="0" borderId="16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vertical="center"/>
    </xf>
    <xf numFmtId="168" fontId="8" fillId="0" borderId="20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168" fontId="8" fillId="0" borderId="30" xfId="0" applyNumberFormat="1" applyFont="1" applyFill="1" applyBorder="1" applyAlignment="1">
      <alignment horizontal="right" vertical="center"/>
    </xf>
    <xf numFmtId="168" fontId="0" fillId="0" borderId="2" xfId="0" applyNumberFormat="1" applyFont="1" applyFill="1" applyBorder="1" applyAlignment="1">
      <alignment horizontal="right" vertical="center"/>
    </xf>
    <xf numFmtId="40" fontId="46" fillId="0" borderId="3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9" fillId="0" borderId="26" xfId="0" applyFont="1" applyFill="1" applyBorder="1" applyAlignment="1">
      <alignment vertical="center" wrapText="1"/>
    </xf>
    <xf numFmtId="4" fontId="49" fillId="0" borderId="26" xfId="0" applyNumberFormat="1" applyFont="1" applyFill="1" applyBorder="1" applyAlignment="1">
      <alignment horizontal="right" vertical="center"/>
    </xf>
    <xf numFmtId="168" fontId="9" fillId="0" borderId="5" xfId="0" applyNumberFormat="1" applyFont="1" applyFill="1" applyBorder="1" applyAlignment="1">
      <alignment horizontal="right" vertical="center"/>
    </xf>
    <xf numFmtId="168" fontId="49" fillId="0" borderId="21" xfId="0" applyNumberFormat="1" applyFont="1" applyFill="1" applyBorder="1" applyAlignment="1">
      <alignment horizontal="right" vertical="center"/>
    </xf>
    <xf numFmtId="14" fontId="0" fillId="0" borderId="3" xfId="0" applyNumberFormat="1" applyFont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/>
    </xf>
    <xf numFmtId="168" fontId="46" fillId="0" borderId="3" xfId="0" applyNumberFormat="1" applyFont="1" applyFill="1" applyBorder="1" applyAlignment="1">
      <alignment horizontal="right" vertical="center"/>
    </xf>
    <xf numFmtId="0" fontId="46" fillId="37" borderId="3" xfId="0" applyFont="1" applyFill="1" applyBorder="1" applyAlignment="1">
      <alignment vertical="center" wrapText="1"/>
    </xf>
    <xf numFmtId="40" fontId="9" fillId="38" borderId="2" xfId="0" applyNumberFormat="1" applyFont="1" applyFill="1" applyBorder="1" applyAlignment="1">
      <alignment horizontal="right" vertical="center"/>
    </xf>
    <xf numFmtId="0" fontId="49" fillId="39" borderId="2" xfId="0" applyFont="1" applyFill="1" applyBorder="1" applyAlignment="1">
      <alignment horizontal="center" vertical="center"/>
    </xf>
    <xf numFmtId="0" fontId="49" fillId="39" borderId="2" xfId="0" applyFont="1" applyFill="1" applyBorder="1" applyAlignment="1">
      <alignment horizontal="center" vertical="center" wrapText="1"/>
    </xf>
    <xf numFmtId="14" fontId="49" fillId="39" borderId="2" xfId="0" applyNumberFormat="1" applyFont="1" applyFill="1" applyBorder="1" applyAlignment="1">
      <alignment horizontal="center" vertical="center"/>
    </xf>
    <xf numFmtId="4" fontId="49" fillId="39" borderId="2" xfId="0" applyNumberFormat="1" applyFont="1" applyFill="1" applyBorder="1" applyAlignment="1">
      <alignment horizontal="right" vertical="center"/>
    </xf>
    <xf numFmtId="40" fontId="49" fillId="39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0" fontId="0" fillId="0" borderId="0" xfId="0" applyNumberFormat="1" applyFont="1" applyFill="1" applyAlignment="1">
      <alignment horizontal="right" vertical="center"/>
    </xf>
    <xf numFmtId="40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80" fontId="0" fillId="0" borderId="0" xfId="0" applyNumberFormat="1" applyFill="1"/>
    <xf numFmtId="170" fontId="56" fillId="0" borderId="0" xfId="0" applyNumberFormat="1" applyFont="1" applyFill="1" applyBorder="1" applyAlignment="1">
      <alignment horizontal="left" vertical="center"/>
    </xf>
    <xf numFmtId="0" fontId="10" fillId="0" borderId="0" xfId="1477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vertical="center"/>
    </xf>
    <xf numFmtId="164" fontId="57" fillId="0" borderId="0" xfId="1162" applyNumberFormat="1" applyFont="1" applyFill="1" applyBorder="1" applyAlignment="1">
      <alignment vertical="center"/>
    </xf>
    <xf numFmtId="171" fontId="10" fillId="0" borderId="0" xfId="1477" applyNumberFormat="1" applyFont="1" applyFill="1" applyBorder="1" applyAlignment="1">
      <alignment horizontal="center"/>
    </xf>
    <xf numFmtId="0" fontId="10" fillId="0" borderId="0" xfId="1477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 wrapText="1"/>
    </xf>
    <xf numFmtId="164" fontId="57" fillId="0" borderId="0" xfId="1162" applyNumberFormat="1" applyFont="1" applyFill="1" applyBorder="1" applyAlignment="1">
      <alignment horizontal="center" wrapText="1"/>
    </xf>
    <xf numFmtId="168" fontId="57" fillId="0" borderId="0" xfId="0" applyNumberFormat="1" applyFont="1" applyFill="1" applyBorder="1" applyAlignment="1">
      <alignment horizontal="center" wrapText="1"/>
    </xf>
    <xf numFmtId="164" fontId="57" fillId="0" borderId="0" xfId="1162" applyNumberFormat="1" applyFont="1" applyFill="1" applyBorder="1"/>
    <xf numFmtId="0" fontId="57" fillId="0" borderId="0" xfId="0" applyFont="1"/>
    <xf numFmtId="0" fontId="57" fillId="0" borderId="0" xfId="0" applyFont="1" applyFill="1" applyBorder="1" applyAlignment="1">
      <alignment horizontal="center"/>
    </xf>
    <xf numFmtId="0" fontId="57" fillId="0" borderId="0" xfId="0" applyFont="1" applyFill="1" applyBorder="1"/>
    <xf numFmtId="168" fontId="57" fillId="0" borderId="0" xfId="0" applyNumberFormat="1" applyFont="1" applyFill="1" applyBorder="1" applyAlignment="1">
      <alignment horizontal="right"/>
    </xf>
    <xf numFmtId="4" fontId="6" fillId="38" borderId="0" xfId="0" applyNumberFormat="1" applyFont="1" applyFill="1" applyAlignment="1">
      <alignment horizontal="right"/>
    </xf>
    <xf numFmtId="0" fontId="15" fillId="0" borderId="0" xfId="0" applyFont="1"/>
    <xf numFmtId="4" fontId="47" fillId="0" borderId="0" xfId="1445" applyNumberFormat="1" applyFont="1"/>
    <xf numFmtId="0" fontId="30" fillId="0" borderId="0" xfId="1445"/>
    <xf numFmtId="4" fontId="30" fillId="0" borderId="0" xfId="1445" applyNumberFormat="1"/>
    <xf numFmtId="39" fontId="14" fillId="38" borderId="0" xfId="0" applyNumberFormat="1" applyFont="1" applyFill="1" applyBorder="1" applyAlignment="1"/>
    <xf numFmtId="39" fontId="14" fillId="38" borderId="11" xfId="0" applyNumberFormat="1" applyFont="1" applyFill="1" applyBorder="1" applyAlignment="1"/>
    <xf numFmtId="0" fontId="0" fillId="0" borderId="0" xfId="0" applyFont="1" applyFill="1"/>
    <xf numFmtId="0" fontId="46" fillId="0" borderId="2" xfId="0" applyFont="1" applyFill="1" applyBorder="1"/>
    <xf numFmtId="0" fontId="8" fillId="0" borderId="3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76" fontId="0" fillId="0" borderId="0" xfId="0" applyNumberFormat="1"/>
    <xf numFmtId="39" fontId="17" fillId="0" borderId="0" xfId="0" applyNumberFormat="1" applyFont="1" applyFill="1" applyAlignment="1">
      <alignment horizontal="right"/>
    </xf>
    <xf numFmtId="39" fontId="17" fillId="0" borderId="0" xfId="1237" applyNumberFormat="1" applyFont="1" applyFill="1" applyAlignment="1">
      <alignment horizontal="right"/>
    </xf>
    <xf numFmtId="39" fontId="19" fillId="0" borderId="39" xfId="1237" applyNumberFormat="1" applyFont="1" applyFill="1" applyBorder="1" applyAlignment="1">
      <alignment horizontal="right"/>
    </xf>
    <xf numFmtId="39" fontId="19" fillId="0" borderId="0" xfId="0" applyNumberFormat="1" applyFont="1" applyFill="1" applyBorder="1" applyAlignment="1">
      <alignment horizontal="right"/>
    </xf>
    <xf numFmtId="39" fontId="17" fillId="0" borderId="11" xfId="0" applyNumberFormat="1" applyFont="1" applyFill="1" applyBorder="1" applyAlignment="1">
      <alignment horizontal="right"/>
    </xf>
    <xf numFmtId="37" fontId="18" fillId="0" borderId="11" xfId="1237" applyNumberFormat="1" applyFont="1" applyFill="1" applyBorder="1" applyAlignment="1">
      <alignment horizontal="center" wrapText="1"/>
    </xf>
    <xf numFmtId="39" fontId="17" fillId="0" borderId="40" xfId="0" applyNumberFormat="1" applyFont="1" applyFill="1" applyBorder="1" applyAlignment="1">
      <alignment horizontal="right"/>
    </xf>
    <xf numFmtId="39" fontId="17" fillId="0" borderId="0" xfId="0" applyNumberFormat="1" applyFont="1" applyFill="1" applyBorder="1" applyAlignment="1">
      <alignment horizontal="right"/>
    </xf>
    <xf numFmtId="37" fontId="18" fillId="0" borderId="0" xfId="1237" applyNumberFormat="1" applyFont="1" applyFill="1" applyAlignment="1">
      <alignment horizontal="center"/>
    </xf>
    <xf numFmtId="39" fontId="20" fillId="0" borderId="0" xfId="1237" applyNumberFormat="1" applyFont="1" applyFill="1"/>
    <xf numFmtId="37" fontId="18" fillId="0" borderId="1" xfId="1237" applyNumberFormat="1" applyFont="1" applyFill="1" applyBorder="1" applyAlignment="1">
      <alignment horizontal="center"/>
    </xf>
    <xf numFmtId="37" fontId="18" fillId="0" borderId="0" xfId="1237" applyNumberFormat="1" applyFont="1" applyFill="1" applyBorder="1" applyAlignment="1">
      <alignment horizontal="center"/>
    </xf>
    <xf numFmtId="0" fontId="19" fillId="0" borderId="0" xfId="0" applyFont="1"/>
    <xf numFmtId="37" fontId="18" fillId="0" borderId="0" xfId="0" applyNumberFormat="1" applyFont="1" applyFill="1" applyBorder="1" applyAlignment="1">
      <alignment horizontal="center"/>
    </xf>
    <xf numFmtId="39" fontId="19" fillId="0" borderId="0" xfId="1237" applyNumberFormat="1" applyFont="1" applyFill="1" applyAlignment="1">
      <alignment horizontal="right"/>
    </xf>
    <xf numFmtId="39" fontId="17" fillId="0" borderId="0" xfId="1237" applyNumberFormat="1" applyFont="1" applyFill="1" applyBorder="1" applyAlignment="1">
      <alignment horizontal="right"/>
    </xf>
    <xf numFmtId="39" fontId="21" fillId="0" borderId="0" xfId="0" applyNumberFormat="1" applyFont="1" applyFill="1" applyAlignment="1">
      <alignment horizontal="right"/>
    </xf>
    <xf numFmtId="39" fontId="22" fillId="0" borderId="0" xfId="1237" applyNumberFormat="1" applyFont="1" applyFill="1" applyAlignment="1">
      <alignment horizontal="right"/>
    </xf>
    <xf numFmtId="39" fontId="21" fillId="0" borderId="11" xfId="0" applyNumberFormat="1" applyFont="1" applyFill="1" applyBorder="1" applyAlignment="1">
      <alignment horizontal="right" wrapText="1"/>
    </xf>
    <xf numFmtId="39" fontId="23" fillId="0" borderId="11" xfId="1237" applyNumberFormat="1" applyFont="1" applyFill="1" applyBorder="1" applyAlignment="1">
      <alignment horizontal="right" wrapText="1"/>
    </xf>
    <xf numFmtId="39" fontId="22" fillId="0" borderId="0" xfId="0" applyNumberFormat="1" applyFont="1" applyFill="1" applyAlignment="1">
      <alignment horizontal="center"/>
    </xf>
    <xf numFmtId="39" fontId="22" fillId="0" borderId="0" xfId="0" applyNumberFormat="1" applyFont="1" applyFill="1" applyAlignment="1">
      <alignment horizontal="left"/>
    </xf>
    <xf numFmtId="39" fontId="22" fillId="0" borderId="0" xfId="1237" applyNumberFormat="1" applyFont="1" applyFill="1" applyBorder="1" applyAlignment="1">
      <alignment horizontal="right"/>
    </xf>
    <xf numFmtId="39" fontId="23" fillId="0" borderId="0" xfId="0" applyNumberFormat="1" applyFont="1" applyFill="1" applyAlignment="1">
      <alignment horizontal="left"/>
    </xf>
    <xf numFmtId="39" fontId="23" fillId="0" borderId="0" xfId="1237" applyNumberFormat="1" applyFont="1" applyFill="1" applyBorder="1" applyAlignment="1">
      <alignment horizontal="right"/>
    </xf>
    <xf numFmtId="39" fontId="23" fillId="0" borderId="52" xfId="0" applyNumberFormat="1" applyFont="1" applyBorder="1"/>
    <xf numFmtId="39" fontId="23" fillId="0" borderId="0" xfId="0" applyNumberFormat="1" applyFont="1" applyBorder="1"/>
    <xf numFmtId="39" fontId="23" fillId="0" borderId="0" xfId="0" applyNumberFormat="1" applyFont="1" applyFill="1"/>
    <xf numFmtId="39" fontId="23" fillId="0" borderId="0" xfId="0" applyNumberFormat="1" applyFont="1" applyFill="1" applyBorder="1" applyAlignment="1">
      <alignment horizontal="right"/>
    </xf>
    <xf numFmtId="39" fontId="23" fillId="0" borderId="0" xfId="0" applyNumberFormat="1" applyFont="1" applyFill="1" applyAlignment="1">
      <alignment horizontal="center"/>
    </xf>
    <xf numFmtId="39" fontId="23" fillId="0" borderId="0" xfId="1237" applyNumberFormat="1" applyFont="1" applyFill="1" applyBorder="1" applyAlignment="1"/>
    <xf numFmtId="39" fontId="23" fillId="0" borderId="0" xfId="1237" applyNumberFormat="1" applyFont="1" applyFill="1" applyAlignment="1">
      <alignment horizontal="right"/>
    </xf>
    <xf numFmtId="39" fontId="23" fillId="0" borderId="1" xfId="0" applyNumberFormat="1" applyFont="1" applyFill="1" applyBorder="1" applyAlignment="1">
      <alignment horizontal="left"/>
    </xf>
    <xf numFmtId="39" fontId="23" fillId="0" borderId="1" xfId="1237" applyNumberFormat="1" applyFont="1" applyFill="1" applyBorder="1" applyAlignment="1">
      <alignment horizontal="right"/>
    </xf>
    <xf numFmtId="39" fontId="22" fillId="0" borderId="0" xfId="0" applyNumberFormat="1" applyFont="1" applyFill="1"/>
    <xf numFmtId="39" fontId="23" fillId="36" borderId="0" xfId="1237" applyNumberFormat="1" applyFont="1" applyFill="1" applyBorder="1" applyAlignment="1">
      <alignment horizontal="right"/>
    </xf>
    <xf numFmtId="39" fontId="14" fillId="36" borderId="0" xfId="1237" applyNumberFormat="1" applyFont="1" applyFill="1" applyBorder="1" applyAlignment="1">
      <alignment horizontal="right"/>
    </xf>
    <xf numFmtId="4" fontId="6" fillId="36" borderId="0" xfId="0" applyNumberFormat="1" applyFont="1" applyFill="1" applyAlignment="1">
      <alignment horizontal="right"/>
    </xf>
    <xf numFmtId="39" fontId="58" fillId="36" borderId="0" xfId="1237" applyNumberFormat="1" applyFont="1" applyFill="1" applyBorder="1" applyAlignment="1">
      <alignment horizontal="right"/>
    </xf>
    <xf numFmtId="39" fontId="23" fillId="36" borderId="0" xfId="1237" applyNumberFormat="1" applyFont="1" applyFill="1" applyBorder="1" applyAlignment="1"/>
    <xf numFmtId="49" fontId="24" fillId="0" borderId="0" xfId="0" applyNumberFormat="1" applyFont="1" applyFill="1" applyAlignment="1">
      <alignment horizontal="left"/>
    </xf>
    <xf numFmtId="49" fontId="25" fillId="0" borderId="0" xfId="0" applyNumberFormat="1" applyFont="1" applyFill="1" applyAlignment="1">
      <alignment horizontal="left"/>
    </xf>
    <xf numFmtId="0" fontId="23" fillId="0" borderId="52" xfId="0" applyFont="1" applyFill="1" applyBorder="1"/>
    <xf numFmtId="49" fontId="23" fillId="0" borderId="0" xfId="0" applyNumberFormat="1" applyFont="1" applyFill="1" applyAlignment="1">
      <alignment horizontal="left"/>
    </xf>
    <xf numFmtId="49" fontId="24" fillId="0" borderId="0" xfId="0" applyNumberFormat="1" applyFont="1" applyFill="1" applyAlignment="1">
      <alignment horizontal="center"/>
    </xf>
    <xf numFmtId="0" fontId="25" fillId="0" borderId="0" xfId="0" applyFont="1" applyFill="1"/>
    <xf numFmtId="39" fontId="14" fillId="36" borderId="0" xfId="0" applyNumberFormat="1" applyFont="1" applyFill="1" applyBorder="1" applyAlignment="1"/>
    <xf numFmtId="39" fontId="14" fillId="36" borderId="11" xfId="0" applyNumberFormat="1" applyFont="1" applyFill="1" applyBorder="1" applyAlignment="1"/>
    <xf numFmtId="39" fontId="23" fillId="36" borderId="0" xfId="1237" applyNumberFormat="1" applyFont="1" applyFill="1" applyAlignment="1">
      <alignment horizontal="right"/>
    </xf>
    <xf numFmtId="168" fontId="49" fillId="0" borderId="5" xfId="0" applyNumberFormat="1" applyFont="1" applyFill="1" applyBorder="1" applyAlignment="1">
      <alignment horizontal="right" vertical="center"/>
    </xf>
    <xf numFmtId="166" fontId="10" fillId="0" borderId="0" xfId="1161" applyFont="1" applyFill="1" applyBorder="1" applyAlignment="1">
      <alignment horizontal="right" vertical="center"/>
    </xf>
    <xf numFmtId="166" fontId="10" fillId="0" borderId="0" xfId="1161" applyFont="1" applyFill="1" applyBorder="1" applyAlignment="1">
      <alignment horizontal="center"/>
    </xf>
    <xf numFmtId="0" fontId="10" fillId="0" borderId="4" xfId="1477" applyFont="1" applyFill="1" applyBorder="1" applyAlignment="1">
      <alignment horizontal="center"/>
    </xf>
    <xf numFmtId="0" fontId="10" fillId="38" borderId="4" xfId="1477" applyFont="1" applyFill="1" applyBorder="1" applyAlignment="1">
      <alignment horizontal="center"/>
    </xf>
    <xf numFmtId="166" fontId="10" fillId="0" borderId="4" xfId="1161" applyFont="1" applyFill="1" applyBorder="1" applyAlignment="1">
      <alignment horizontal="right"/>
    </xf>
    <xf numFmtId="40" fontId="57" fillId="0" borderId="4" xfId="0" applyNumberFormat="1" applyFont="1" applyFill="1" applyBorder="1"/>
    <xf numFmtId="164" fontId="57" fillId="0" borderId="4" xfId="1162" applyNumberFormat="1" applyFont="1" applyFill="1" applyBorder="1"/>
    <xf numFmtId="0" fontId="10" fillId="0" borderId="14" xfId="1477" applyFont="1" applyFill="1" applyBorder="1" applyAlignment="1">
      <alignment horizontal="center" wrapText="1"/>
    </xf>
    <xf numFmtId="0" fontId="10" fillId="0" borderId="2" xfId="1477" applyFont="1" applyFill="1" applyBorder="1" applyAlignment="1">
      <alignment horizontal="center"/>
    </xf>
    <xf numFmtId="164" fontId="57" fillId="0" borderId="2" xfId="1162" applyNumberFormat="1" applyFont="1" applyFill="1" applyBorder="1"/>
    <xf numFmtId="166" fontId="57" fillId="0" borderId="2" xfId="1161" applyFont="1" applyFill="1" applyBorder="1"/>
    <xf numFmtId="40" fontId="10" fillId="38" borderId="2" xfId="1443" applyNumberFormat="1" applyFont="1" applyFill="1" applyBorder="1"/>
    <xf numFmtId="0" fontId="10" fillId="38" borderId="2" xfId="1477" applyFont="1" applyFill="1" applyBorder="1" applyAlignment="1">
      <alignment horizontal="center" wrapText="1"/>
    </xf>
    <xf numFmtId="0" fontId="10" fillId="38" borderId="2" xfId="1477" applyFont="1" applyFill="1" applyBorder="1" applyAlignment="1">
      <alignment horizontal="center"/>
    </xf>
    <xf numFmtId="166" fontId="10" fillId="38" borderId="2" xfId="1161" applyFont="1" applyFill="1" applyBorder="1" applyAlignment="1">
      <alignment horizontal="right"/>
    </xf>
    <xf numFmtId="168" fontId="10" fillId="38" borderId="2" xfId="1443" applyNumberFormat="1" applyFont="1" applyFill="1" applyBorder="1" applyAlignment="1">
      <alignment horizontal="right"/>
    </xf>
    <xf numFmtId="0" fontId="10" fillId="0" borderId="0" xfId="1477" applyFont="1" applyFill="1" applyBorder="1" applyAlignment="1">
      <alignment horizontal="center" wrapText="1"/>
    </xf>
    <xf numFmtId="166" fontId="10" fillId="0" borderId="0" xfId="1161" applyFont="1" applyFill="1" applyBorder="1" applyAlignment="1">
      <alignment horizontal="right"/>
    </xf>
    <xf numFmtId="40" fontId="57" fillId="0" borderId="0" xfId="0" applyNumberFormat="1" applyFont="1" applyFill="1" applyBorder="1"/>
    <xf numFmtId="0" fontId="10" fillId="38" borderId="38" xfId="1477" applyFont="1" applyFill="1" applyBorder="1" applyAlignment="1">
      <alignment horizontal="center"/>
    </xf>
    <xf numFmtId="0" fontId="10" fillId="0" borderId="2" xfId="1477" applyFont="1" applyFill="1" applyBorder="1" applyAlignment="1">
      <alignment horizontal="center" wrapText="1"/>
    </xf>
    <xf numFmtId="40" fontId="57" fillId="40" borderId="2" xfId="0" applyNumberFormat="1" applyFont="1" applyFill="1" applyBorder="1"/>
    <xf numFmtId="166" fontId="10" fillId="38" borderId="2" xfId="1255" applyNumberFormat="1" applyFont="1" applyFill="1" applyBorder="1" applyAlignment="1">
      <alignment horizontal="right"/>
    </xf>
    <xf numFmtId="168" fontId="57" fillId="0" borderId="0" xfId="0" applyNumberFormat="1" applyFont="1" applyFill="1" applyBorder="1" applyAlignment="1">
      <alignment horizontal="center"/>
    </xf>
    <xf numFmtId="0" fontId="10" fillId="38" borderId="41" xfId="1477" applyFont="1" applyFill="1" applyBorder="1" applyAlignment="1">
      <alignment horizontal="center"/>
    </xf>
    <xf numFmtId="164" fontId="59" fillId="0" borderId="2" xfId="1162" applyNumberFormat="1" applyFont="1" applyFill="1" applyBorder="1"/>
    <xf numFmtId="0" fontId="57" fillId="0" borderId="2" xfId="0" applyFont="1" applyFill="1" applyBorder="1" applyAlignment="1">
      <alignment horizontal="center"/>
    </xf>
    <xf numFmtId="0" fontId="10" fillId="0" borderId="6" xfId="1477" applyFont="1" applyFill="1" applyBorder="1" applyAlignment="1">
      <alignment horizontal="center"/>
    </xf>
    <xf numFmtId="164" fontId="57" fillId="38" borderId="2" xfId="1162" applyNumberFormat="1" applyFont="1" applyFill="1" applyBorder="1"/>
    <xf numFmtId="166" fontId="10" fillId="38" borderId="2" xfId="1161" applyFont="1" applyFill="1" applyBorder="1"/>
    <xf numFmtId="164" fontId="57" fillId="0" borderId="6" xfId="1162" applyNumberFormat="1" applyFont="1" applyFill="1" applyBorder="1"/>
    <xf numFmtId="164" fontId="10" fillId="38" borderId="2" xfId="0" applyNumberFormat="1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170" fontId="10" fillId="0" borderId="0" xfId="1443" applyNumberFormat="1" applyFont="1" applyFill="1" applyBorder="1" applyAlignment="1">
      <alignment horizontal="center"/>
    </xf>
    <xf numFmtId="40" fontId="57" fillId="40" borderId="17" xfId="0" applyNumberFormat="1" applyFont="1" applyFill="1" applyBorder="1"/>
    <xf numFmtId="166" fontId="57" fillId="38" borderId="2" xfId="1161" applyFont="1" applyFill="1" applyBorder="1"/>
    <xf numFmtId="166" fontId="26" fillId="0" borderId="0" xfId="1161" applyFont="1" applyFill="1" applyBorder="1" applyAlignment="1">
      <alignment horizontal="right"/>
    </xf>
    <xf numFmtId="0" fontId="57" fillId="0" borderId="0" xfId="0" applyFont="1" applyFill="1" applyBorder="1" applyAlignment="1">
      <alignment horizontal="center" vertical="center" wrapText="1"/>
    </xf>
    <xf numFmtId="0" fontId="10" fillId="0" borderId="35" xfId="1477" applyFont="1" applyFill="1" applyBorder="1" applyAlignment="1">
      <alignment horizontal="center" wrapText="1"/>
    </xf>
    <xf numFmtId="40" fontId="10" fillId="38" borderId="2" xfId="1477" applyNumberFormat="1" applyFont="1" applyFill="1" applyBorder="1" applyAlignment="1">
      <alignment horizontal="right"/>
    </xf>
    <xf numFmtId="168" fontId="10" fillId="0" borderId="0" xfId="1477" applyNumberFormat="1" applyFont="1" applyFill="1" applyBorder="1" applyAlignment="1">
      <alignment horizontal="center"/>
    </xf>
    <xf numFmtId="40" fontId="10" fillId="0" borderId="0" xfId="1477" applyNumberFormat="1" applyFont="1" applyFill="1" applyBorder="1" applyAlignment="1">
      <alignment horizontal="right"/>
    </xf>
    <xf numFmtId="166" fontId="26" fillId="38" borderId="2" xfId="1161" applyFont="1" applyFill="1" applyBorder="1" applyAlignment="1">
      <alignment horizontal="right"/>
    </xf>
    <xf numFmtId="166" fontId="26" fillId="38" borderId="2" xfId="1255" applyNumberFormat="1" applyFont="1" applyFill="1" applyBorder="1" applyAlignment="1">
      <alignment horizontal="right"/>
    </xf>
    <xf numFmtId="166" fontId="57" fillId="0" borderId="2" xfId="1161" applyFont="1" applyBorder="1"/>
    <xf numFmtId="0" fontId="10" fillId="41" borderId="2" xfId="1477" applyFont="1" applyFill="1" applyBorder="1" applyAlignment="1">
      <alignment horizontal="center"/>
    </xf>
    <xf numFmtId="0" fontId="60" fillId="0" borderId="0" xfId="1477" applyFont="1" applyFill="1" applyBorder="1" applyAlignment="1">
      <alignment horizontal="left"/>
    </xf>
    <xf numFmtId="49" fontId="16" fillId="0" borderId="3" xfId="1477" applyNumberFormat="1" applyFont="1" applyFill="1" applyBorder="1" applyAlignment="1">
      <alignment horizontal="left"/>
    </xf>
    <xf numFmtId="49" fontId="16" fillId="0" borderId="2" xfId="1477" applyNumberFormat="1" applyFont="1" applyFill="1" applyBorder="1" applyAlignment="1">
      <alignment horizontal="left"/>
    </xf>
    <xf numFmtId="49" fontId="16" fillId="0" borderId="0" xfId="1477" applyNumberFormat="1" applyFont="1" applyFill="1" applyBorder="1" applyAlignment="1">
      <alignment horizontal="left"/>
    </xf>
    <xf numFmtId="40" fontId="57" fillId="0" borderId="17" xfId="0" applyNumberFormat="1" applyFont="1" applyFill="1" applyBorder="1"/>
    <xf numFmtId="166" fontId="27" fillId="0" borderId="0" xfId="1161" applyFont="1" applyFill="1" applyBorder="1" applyAlignment="1">
      <alignment horizontal="right"/>
    </xf>
    <xf numFmtId="164" fontId="57" fillId="0" borderId="17" xfId="1162" applyNumberFormat="1" applyFont="1" applyFill="1" applyBorder="1"/>
    <xf numFmtId="168" fontId="28" fillId="0" borderId="0" xfId="1477" applyNumberFormat="1" applyFont="1" applyFill="1" applyBorder="1" applyAlignment="1">
      <alignment horizontal="center"/>
    </xf>
    <xf numFmtId="0" fontId="28" fillId="0" borderId="0" xfId="1477" applyFont="1" applyFill="1" applyBorder="1"/>
    <xf numFmtId="170" fontId="10" fillId="38" borderId="2" xfId="1477" applyNumberFormat="1" applyFont="1" applyFill="1" applyBorder="1" applyAlignment="1">
      <alignment horizontal="center"/>
    </xf>
    <xf numFmtId="40" fontId="10" fillId="38" borderId="0" xfId="1477" applyNumberFormat="1" applyFont="1" applyFill="1" applyBorder="1" applyAlignment="1">
      <alignment horizontal="right"/>
    </xf>
    <xf numFmtId="0" fontId="10" fillId="38" borderId="0" xfId="1477" applyFont="1" applyFill="1" applyBorder="1" applyAlignment="1">
      <alignment horizontal="center"/>
    </xf>
    <xf numFmtId="166" fontId="10" fillId="38" borderId="0" xfId="1161" applyFont="1" applyFill="1" applyBorder="1" applyAlignment="1">
      <alignment horizontal="right"/>
    </xf>
    <xf numFmtId="170" fontId="10" fillId="38" borderId="0" xfId="1477" applyNumberFormat="1" applyFont="1" applyFill="1" applyBorder="1" applyAlignment="1">
      <alignment horizontal="center"/>
    </xf>
    <xf numFmtId="166" fontId="57" fillId="0" borderId="0" xfId="1161" applyFont="1"/>
    <xf numFmtId="166" fontId="57" fillId="0" borderId="0" xfId="1161" applyFont="1" applyFill="1" applyBorder="1"/>
    <xf numFmtId="164" fontId="57" fillId="0" borderId="0" xfId="1162" applyNumberFormat="1" applyFont="1" applyFill="1" applyBorder="1" applyAlignment="1">
      <alignment horizontal="center"/>
    </xf>
    <xf numFmtId="168" fontId="10" fillId="0" borderId="2" xfId="1443" applyNumberFormat="1" applyFont="1" applyFill="1" applyBorder="1" applyAlignment="1">
      <alignment horizontal="right"/>
    </xf>
    <xf numFmtId="168" fontId="10" fillId="0" borderId="0" xfId="1443" applyNumberFormat="1" applyFont="1" applyFill="1" applyBorder="1" applyAlignment="1">
      <alignment horizontal="right"/>
    </xf>
    <xf numFmtId="166" fontId="10" fillId="0" borderId="2" xfId="1161" applyFont="1" applyFill="1" applyBorder="1" applyAlignment="1">
      <alignment horizontal="right"/>
    </xf>
    <xf numFmtId="0" fontId="10" fillId="0" borderId="17" xfId="1477" applyFont="1" applyFill="1" applyBorder="1" applyAlignment="1">
      <alignment horizontal="center" wrapText="1"/>
    </xf>
    <xf numFmtId="0" fontId="10" fillId="38" borderId="17" xfId="1477" applyFont="1" applyFill="1" applyBorder="1" applyAlignment="1">
      <alignment horizontal="center"/>
    </xf>
    <xf numFmtId="40" fontId="10" fillId="38" borderId="14" xfId="1477" applyNumberFormat="1" applyFont="1" applyFill="1" applyBorder="1" applyAlignment="1">
      <alignment horizontal="right"/>
    </xf>
    <xf numFmtId="170" fontId="10" fillId="0" borderId="0" xfId="1477" applyNumberFormat="1" applyFont="1" applyFill="1" applyBorder="1" applyAlignment="1">
      <alignment horizontal="center"/>
    </xf>
    <xf numFmtId="170" fontId="10" fillId="0" borderId="2" xfId="1477" applyNumberFormat="1" applyFont="1" applyFill="1" applyBorder="1" applyAlignment="1">
      <alignment horizontal="center"/>
    </xf>
    <xf numFmtId="0" fontId="56" fillId="38" borderId="2" xfId="1477" applyFont="1" applyFill="1" applyBorder="1" applyAlignment="1">
      <alignment horizontal="center"/>
    </xf>
    <xf numFmtId="166" fontId="57" fillId="0" borderId="0" xfId="1161" applyFont="1" applyFill="1" applyBorder="1" applyAlignment="1">
      <alignment horizontal="right"/>
    </xf>
    <xf numFmtId="0" fontId="10" fillId="0" borderId="0" xfId="1477" applyFont="1" applyFill="1" applyBorder="1"/>
    <xf numFmtId="164" fontId="10" fillId="0" borderId="0" xfId="1162" applyNumberFormat="1" applyFont="1" applyFill="1" applyBorder="1"/>
    <xf numFmtId="168" fontId="57" fillId="0" borderId="0" xfId="0" applyNumberFormat="1" applyFont="1" applyFill="1" applyBorder="1"/>
    <xf numFmtId="40" fontId="27" fillId="0" borderId="0" xfId="1477" applyNumberFormat="1" applyFont="1" applyFill="1" applyBorder="1" applyAlignment="1">
      <alignment horizontal="right"/>
    </xf>
    <xf numFmtId="168" fontId="10" fillId="0" borderId="0" xfId="1477" applyNumberFormat="1" applyFont="1" applyFill="1" applyBorder="1"/>
    <xf numFmtId="49" fontId="16" fillId="0" borderId="0" xfId="1477" applyNumberFormat="1" applyFont="1" applyFill="1" applyBorder="1" applyAlignment="1">
      <alignment horizontal="center"/>
    </xf>
    <xf numFmtId="168" fontId="10" fillId="0" borderId="2" xfId="1477" applyNumberFormat="1" applyFont="1" applyFill="1" applyBorder="1"/>
    <xf numFmtId="171" fontId="10" fillId="0" borderId="2" xfId="1477" applyNumberFormat="1" applyFont="1" applyFill="1" applyBorder="1" applyAlignment="1">
      <alignment horizontal="center"/>
    </xf>
    <xf numFmtId="168" fontId="57" fillId="0" borderId="2" xfId="0" applyNumberFormat="1" applyFont="1" applyFill="1" applyBorder="1"/>
    <xf numFmtId="4" fontId="57" fillId="0" borderId="0" xfId="0" applyNumberFormat="1" applyFont="1" applyFill="1" applyBorder="1" applyAlignment="1">
      <alignment horizontal="center"/>
    </xf>
    <xf numFmtId="164" fontId="10" fillId="0" borderId="0" xfId="1162" applyNumberFormat="1" applyFont="1" applyFill="1" applyBorder="1" applyAlignment="1">
      <alignment horizontal="center"/>
    </xf>
    <xf numFmtId="166" fontId="29" fillId="0" borderId="0" xfId="1161" applyFont="1" applyFill="1" applyBorder="1" applyAlignment="1">
      <alignment horizontal="right"/>
    </xf>
    <xf numFmtId="170" fontId="10" fillId="0" borderId="0" xfId="1162" applyNumberFormat="1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40" fontId="10" fillId="0" borderId="0" xfId="1477" applyNumberFormat="1" applyFont="1" applyFill="1" applyBorder="1" applyAlignment="1">
      <alignment horizontal="center"/>
    </xf>
    <xf numFmtId="164" fontId="10" fillId="0" borderId="0" xfId="1162" applyNumberFormat="1" applyFont="1" applyFill="1" applyBorder="1" applyAlignment="1">
      <alignment horizontal="right"/>
    </xf>
    <xf numFmtId="4" fontId="10" fillId="0" borderId="0" xfId="1477" applyNumberFormat="1" applyFont="1" applyFill="1" applyBorder="1" applyAlignment="1">
      <alignment horizontal="left"/>
    </xf>
    <xf numFmtId="174" fontId="10" fillId="0" borderId="0" xfId="1477" applyNumberFormat="1" applyFont="1" applyFill="1" applyBorder="1" applyAlignment="1">
      <alignment horizontal="center"/>
    </xf>
    <xf numFmtId="174" fontId="10" fillId="0" borderId="0" xfId="1477" applyNumberFormat="1" applyFont="1" applyFill="1" applyBorder="1"/>
    <xf numFmtId="170" fontId="10" fillId="0" borderId="0" xfId="1477" applyNumberFormat="1" applyFont="1" applyFill="1" applyBorder="1" applyAlignment="1">
      <alignment horizontal="left"/>
    </xf>
    <xf numFmtId="4" fontId="57" fillId="0" borderId="0" xfId="0" applyNumberFormat="1" applyFont="1" applyFill="1" applyBorder="1"/>
    <xf numFmtId="170" fontId="56" fillId="0" borderId="0" xfId="0" applyNumberFormat="1" applyFont="1" applyFill="1" applyBorder="1" applyAlignment="1">
      <alignment horizontal="center" vertical="center"/>
    </xf>
    <xf numFmtId="168" fontId="56" fillId="0" borderId="0" xfId="0" applyNumberFormat="1" applyFont="1" applyFill="1" applyBorder="1" applyAlignment="1">
      <alignment horizontal="left" vertical="center"/>
    </xf>
    <xf numFmtId="168" fontId="57" fillId="0" borderId="0" xfId="0" applyNumberFormat="1" applyFont="1" applyFill="1" applyBorder="1" applyAlignment="1">
      <alignment horizontal="center" vertical="center"/>
    </xf>
    <xf numFmtId="170" fontId="57" fillId="0" borderId="0" xfId="0" applyNumberFormat="1" applyFont="1" applyFill="1" applyBorder="1" applyAlignment="1">
      <alignment vertical="center"/>
    </xf>
    <xf numFmtId="170" fontId="56" fillId="0" borderId="4" xfId="0" applyNumberFormat="1" applyFont="1" applyFill="1" applyBorder="1" applyAlignment="1">
      <alignment horizontal="left"/>
    </xf>
    <xf numFmtId="170" fontId="56" fillId="0" borderId="4" xfId="0" applyNumberFormat="1" applyFont="1" applyFill="1" applyBorder="1" applyAlignment="1">
      <alignment horizontal="center"/>
    </xf>
    <xf numFmtId="164" fontId="57" fillId="0" borderId="14" xfId="1162" applyNumberFormat="1" applyFont="1" applyFill="1" applyBorder="1"/>
    <xf numFmtId="0" fontId="57" fillId="0" borderId="2" xfId="0" applyFont="1" applyFill="1" applyBorder="1"/>
    <xf numFmtId="0" fontId="57" fillId="0" borderId="2" xfId="0" applyFont="1" applyBorder="1" applyAlignment="1">
      <alignment horizontal="center"/>
    </xf>
    <xf numFmtId="168" fontId="57" fillId="0" borderId="17" xfId="1162" applyNumberFormat="1" applyFont="1" applyFill="1" applyBorder="1"/>
    <xf numFmtId="172" fontId="57" fillId="0" borderId="0" xfId="0" applyNumberFormat="1" applyFont="1" applyFill="1" applyBorder="1"/>
    <xf numFmtId="14" fontId="57" fillId="0" borderId="2" xfId="0" applyNumberFormat="1" applyFont="1" applyFill="1" applyBorder="1"/>
    <xf numFmtId="0" fontId="10" fillId="0" borderId="2" xfId="0" applyFont="1" applyBorder="1"/>
    <xf numFmtId="166" fontId="10" fillId="0" borderId="2" xfId="1161" applyFont="1" applyBorder="1"/>
    <xf numFmtId="166" fontId="10" fillId="0" borderId="2" xfId="1161" applyFont="1" applyFill="1" applyBorder="1"/>
    <xf numFmtId="14" fontId="57" fillId="0" borderId="2" xfId="0" applyNumberFormat="1" applyFont="1" applyFill="1" applyBorder="1" applyAlignment="1">
      <alignment horizontal="left"/>
    </xf>
    <xf numFmtId="14" fontId="10" fillId="0" borderId="2" xfId="0" applyNumberFormat="1" applyFont="1" applyBorder="1"/>
    <xf numFmtId="0" fontId="10" fillId="0" borderId="0" xfId="0" applyFont="1" applyFill="1"/>
    <xf numFmtId="4" fontId="10" fillId="0" borderId="0" xfId="0" applyNumberFormat="1" applyFont="1" applyFill="1"/>
    <xf numFmtId="0" fontId="10" fillId="42" borderId="2" xfId="0" applyFont="1" applyFill="1" applyBorder="1"/>
    <xf numFmtId="166" fontId="10" fillId="42" borderId="2" xfId="1161" applyFont="1" applyFill="1" applyBorder="1"/>
    <xf numFmtId="0" fontId="57" fillId="43" borderId="2" xfId="0" applyFont="1" applyFill="1" applyBorder="1"/>
    <xf numFmtId="0" fontId="59" fillId="0" borderId="3" xfId="1477" applyFont="1" applyFill="1" applyBorder="1"/>
    <xf numFmtId="166" fontId="56" fillId="0" borderId="2" xfId="1161" applyFont="1" applyFill="1" applyBorder="1"/>
    <xf numFmtId="170" fontId="10" fillId="0" borderId="2" xfId="1443" applyNumberFormat="1" applyFont="1" applyFill="1" applyBorder="1" applyAlignment="1">
      <alignment horizontal="center"/>
    </xf>
    <xf numFmtId="168" fontId="57" fillId="0" borderId="2" xfId="1162" applyNumberFormat="1" applyFont="1" applyFill="1" applyBorder="1"/>
    <xf numFmtId="0" fontId="59" fillId="0" borderId="2" xfId="1477" applyFont="1" applyFill="1" applyBorder="1"/>
    <xf numFmtId="0" fontId="10" fillId="0" borderId="2" xfId="1477" applyFont="1" applyFill="1" applyBorder="1"/>
    <xf numFmtId="168" fontId="59" fillId="0" borderId="2" xfId="1162" applyNumberFormat="1" applyFont="1" applyFill="1" applyBorder="1"/>
    <xf numFmtId="178" fontId="57" fillId="0" borderId="0" xfId="0" applyNumberFormat="1" applyFont="1" applyFill="1" applyBorder="1" applyAlignment="1">
      <alignment horizontal="left"/>
    </xf>
    <xf numFmtId="168" fontId="57" fillId="0" borderId="6" xfId="1162" applyNumberFormat="1" applyFont="1" applyFill="1" applyBorder="1"/>
    <xf numFmtId="168" fontId="59" fillId="0" borderId="0" xfId="0" applyNumberFormat="1" applyFont="1" applyFill="1" applyBorder="1" applyAlignment="1">
      <alignment horizontal="center"/>
    </xf>
    <xf numFmtId="172" fontId="61" fillId="0" borderId="0" xfId="0" applyNumberFormat="1" applyFont="1" applyFill="1" applyBorder="1"/>
    <xf numFmtId="166" fontId="56" fillId="0" borderId="6" xfId="1161" applyFont="1" applyFill="1" applyBorder="1"/>
    <xf numFmtId="170" fontId="10" fillId="0" borderId="6" xfId="1477" applyNumberFormat="1" applyFont="1" applyFill="1" applyBorder="1" applyAlignment="1">
      <alignment horizontal="center"/>
    </xf>
    <xf numFmtId="0" fontId="59" fillId="0" borderId="6" xfId="1477" applyFont="1" applyFill="1" applyBorder="1"/>
    <xf numFmtId="14" fontId="57" fillId="0" borderId="2" xfId="0" applyNumberFormat="1" applyFont="1" applyBorder="1" applyAlignment="1">
      <alignment horizontal="center"/>
    </xf>
    <xf numFmtId="14" fontId="57" fillId="0" borderId="2" xfId="0" applyNumberFormat="1" applyFont="1" applyFill="1" applyBorder="1" applyAlignment="1">
      <alignment horizontal="center"/>
    </xf>
    <xf numFmtId="0" fontId="57" fillId="0" borderId="2" xfId="0" applyFont="1" applyBorder="1"/>
    <xf numFmtId="4" fontId="10" fillId="42" borderId="2" xfId="0" applyNumberFormat="1" applyFont="1" applyFill="1" applyBorder="1"/>
    <xf numFmtId="0" fontId="59" fillId="0" borderId="2" xfId="0" applyFont="1" applyFill="1" applyBorder="1"/>
    <xf numFmtId="0" fontId="57" fillId="0" borderId="2" xfId="0" applyFont="1" applyFill="1" applyBorder="1" applyAlignment="1">
      <alignment wrapText="1"/>
    </xf>
    <xf numFmtId="0" fontId="57" fillId="0" borderId="0" xfId="0" applyFont="1" applyFill="1"/>
    <xf numFmtId="4" fontId="10" fillId="0" borderId="2" xfId="0" applyNumberFormat="1" applyFont="1" applyFill="1" applyBorder="1"/>
    <xf numFmtId="168" fontId="57" fillId="0" borderId="42" xfId="0" applyNumberFormat="1" applyFont="1" applyFill="1" applyBorder="1" applyAlignment="1">
      <alignment horizontal="center"/>
    </xf>
    <xf numFmtId="0" fontId="10" fillId="0" borderId="32" xfId="1477" applyFont="1" applyFill="1" applyBorder="1" applyAlignment="1">
      <alignment wrapText="1"/>
    </xf>
    <xf numFmtId="0" fontId="10" fillId="0" borderId="0" xfId="0" applyFont="1"/>
    <xf numFmtId="0" fontId="56" fillId="0" borderId="2" xfId="0" applyFont="1" applyFill="1" applyBorder="1"/>
    <xf numFmtId="164" fontId="57" fillId="0" borderId="35" xfId="1162" applyNumberFormat="1" applyFont="1" applyFill="1" applyBorder="1"/>
    <xf numFmtId="166" fontId="10" fillId="0" borderId="6" xfId="1161" applyFont="1" applyFill="1" applyBorder="1" applyAlignment="1">
      <alignment horizontal="right"/>
    </xf>
    <xf numFmtId="164" fontId="57" fillId="0" borderId="15" xfId="1162" applyNumberFormat="1" applyFont="1" applyFill="1" applyBorder="1"/>
    <xf numFmtId="168" fontId="57" fillId="0" borderId="15" xfId="1162" applyNumberFormat="1" applyFont="1" applyFill="1" applyBorder="1"/>
    <xf numFmtId="0" fontId="57" fillId="38" borderId="0" xfId="0" applyFont="1" applyFill="1" applyBorder="1"/>
    <xf numFmtId="170" fontId="57" fillId="0" borderId="0" xfId="0" applyNumberFormat="1" applyFont="1" applyFill="1" applyBorder="1"/>
    <xf numFmtId="0" fontId="10" fillId="0" borderId="3" xfId="1477" applyFont="1" applyFill="1" applyBorder="1" applyAlignment="1">
      <alignment wrapText="1"/>
    </xf>
    <xf numFmtId="43" fontId="57" fillId="0" borderId="0" xfId="0" applyNumberFormat="1" applyFont="1"/>
    <xf numFmtId="0" fontId="57" fillId="0" borderId="17" xfId="0" applyFont="1" applyBorder="1"/>
    <xf numFmtId="0" fontId="57" fillId="0" borderId="17" xfId="0" applyFont="1" applyFill="1" applyBorder="1"/>
    <xf numFmtId="0" fontId="57" fillId="0" borderId="14" xfId="0" applyFont="1" applyFill="1" applyBorder="1"/>
    <xf numFmtId="0" fontId="57" fillId="0" borderId="6" xfId="0" applyFont="1" applyBorder="1"/>
    <xf numFmtId="166" fontId="57" fillId="0" borderId="6" xfId="1161" applyFont="1" applyFill="1" applyBorder="1"/>
    <xf numFmtId="0" fontId="10" fillId="0" borderId="3" xfId="1477" applyFont="1" applyFill="1" applyBorder="1"/>
    <xf numFmtId="0" fontId="10" fillId="0" borderId="2" xfId="1477" applyFont="1" applyFill="1" applyBorder="1" applyAlignment="1">
      <alignment wrapText="1"/>
    </xf>
    <xf numFmtId="40" fontId="28" fillId="0" borderId="0" xfId="1477" applyNumberFormat="1" applyFont="1" applyFill="1" applyBorder="1"/>
    <xf numFmtId="170" fontId="56" fillId="0" borderId="2" xfId="0" applyNumberFormat="1" applyFont="1" applyFill="1" applyBorder="1" applyAlignment="1">
      <alignment horizontal="left"/>
    </xf>
    <xf numFmtId="170" fontId="56" fillId="0" borderId="2" xfId="0" applyNumberFormat="1" applyFont="1" applyFill="1" applyBorder="1" applyAlignment="1">
      <alignment horizontal="center"/>
    </xf>
    <xf numFmtId="170" fontId="56" fillId="0" borderId="17" xfId="0" applyNumberFormat="1" applyFont="1" applyFill="1" applyBorder="1" applyAlignment="1">
      <alignment horizontal="left"/>
    </xf>
    <xf numFmtId="0" fontId="10" fillId="0" borderId="0" xfId="1477" applyFont="1" applyFill="1" applyBorder="1" applyAlignment="1">
      <alignment wrapText="1"/>
    </xf>
    <xf numFmtId="0" fontId="10" fillId="0" borderId="17" xfId="1477" applyFont="1" applyFill="1" applyBorder="1" applyAlignment="1">
      <alignment wrapText="1"/>
    </xf>
    <xf numFmtId="166" fontId="10" fillId="0" borderId="14" xfId="1161" applyFont="1" applyFill="1" applyBorder="1" applyAlignment="1">
      <alignment horizontal="right"/>
    </xf>
    <xf numFmtId="168" fontId="57" fillId="0" borderId="0" xfId="1162" applyNumberFormat="1" applyFont="1" applyFill="1" applyBorder="1"/>
    <xf numFmtId="168" fontId="57" fillId="35" borderId="2" xfId="1162" applyNumberFormat="1" applyFont="1" applyFill="1" applyBorder="1"/>
    <xf numFmtId="170" fontId="56" fillId="0" borderId="0" xfId="0" applyNumberFormat="1" applyFont="1" applyFill="1" applyBorder="1" applyAlignment="1">
      <alignment horizontal="left"/>
    </xf>
    <xf numFmtId="170" fontId="10" fillId="0" borderId="14" xfId="1443" applyNumberFormat="1" applyFont="1" applyFill="1" applyBorder="1" applyAlignment="1">
      <alignment horizontal="center"/>
    </xf>
    <xf numFmtId="14" fontId="57" fillId="0" borderId="2" xfId="0" applyNumberFormat="1" applyFont="1" applyBorder="1"/>
    <xf numFmtId="167" fontId="57" fillId="0" borderId="0" xfId="0" applyNumberFormat="1" applyFont="1" applyFill="1" applyBorder="1" applyAlignment="1">
      <alignment horizontal="center"/>
    </xf>
    <xf numFmtId="170" fontId="10" fillId="0" borderId="14" xfId="1477" applyNumberFormat="1" applyFont="1" applyFill="1" applyBorder="1" applyAlignment="1">
      <alignment horizontal="center"/>
    </xf>
    <xf numFmtId="0" fontId="10" fillId="41" borderId="0" xfId="0" applyFont="1" applyFill="1"/>
    <xf numFmtId="49" fontId="26" fillId="0" borderId="2" xfId="1477" applyNumberFormat="1" applyFont="1" applyFill="1" applyBorder="1" applyAlignment="1">
      <alignment horizontal="left"/>
    </xf>
    <xf numFmtId="49" fontId="26" fillId="0" borderId="0" xfId="1477" applyNumberFormat="1" applyFont="1" applyFill="1" applyBorder="1" applyAlignment="1">
      <alignment horizontal="left"/>
    </xf>
    <xf numFmtId="168" fontId="57" fillId="42" borderId="2" xfId="1162" applyNumberFormat="1" applyFont="1" applyFill="1" applyBorder="1"/>
    <xf numFmtId="164" fontId="56" fillId="0" borderId="2" xfId="1162" applyNumberFormat="1" applyFont="1" applyFill="1" applyBorder="1"/>
    <xf numFmtId="0" fontId="56" fillId="0" borderId="2" xfId="1477" applyFont="1" applyFill="1" applyBorder="1"/>
    <xf numFmtId="168" fontId="56" fillId="0" borderId="2" xfId="1162" applyNumberFormat="1" applyFont="1" applyFill="1" applyBorder="1"/>
    <xf numFmtId="164" fontId="56" fillId="44" borderId="2" xfId="1162" applyNumberFormat="1" applyFont="1" applyFill="1" applyBorder="1"/>
    <xf numFmtId="0" fontId="56" fillId="38" borderId="2" xfId="1477" applyFont="1" applyFill="1" applyBorder="1"/>
    <xf numFmtId="2" fontId="10" fillId="0" borderId="0" xfId="1477" applyNumberFormat="1" applyFont="1" applyFill="1" applyBorder="1" applyAlignment="1">
      <alignment horizontal="left"/>
    </xf>
    <xf numFmtId="2" fontId="10" fillId="0" borderId="2" xfId="1477" applyNumberFormat="1" applyFont="1" applyFill="1" applyBorder="1" applyAlignment="1">
      <alignment horizontal="left"/>
    </xf>
    <xf numFmtId="40" fontId="57" fillId="0" borderId="0" xfId="0" applyNumberFormat="1" applyFont="1" applyFill="1" applyBorder="1" applyAlignment="1">
      <alignment horizontal="right"/>
    </xf>
    <xf numFmtId="173" fontId="10" fillId="0" borderId="0" xfId="1477" applyNumberFormat="1" applyFont="1" applyFill="1" applyBorder="1" applyAlignment="1">
      <alignment horizontal="center"/>
    </xf>
    <xf numFmtId="164" fontId="57" fillId="0" borderId="0" xfId="1162" applyNumberFormat="1" applyFont="1" applyFill="1" applyBorder="1" applyAlignment="1">
      <alignment horizontal="right"/>
    </xf>
    <xf numFmtId="0" fontId="57" fillId="0" borderId="0" xfId="0" applyNumberFormat="1" applyFont="1" applyFill="1" applyBorder="1" applyAlignment="1">
      <alignment horizontal="right"/>
    </xf>
    <xf numFmtId="43" fontId="59" fillId="0" borderId="0" xfId="0" applyNumberFormat="1" applyFont="1" applyFill="1" applyBorder="1"/>
    <xf numFmtId="49" fontId="16" fillId="0" borderId="0" xfId="1477" applyNumberFormat="1" applyFont="1" applyFill="1" applyBorder="1" applyAlignment="1">
      <alignment horizontal="right"/>
    </xf>
    <xf numFmtId="0" fontId="59" fillId="0" borderId="0" xfId="0" applyFont="1" applyFill="1" applyBorder="1"/>
    <xf numFmtId="4" fontId="10" fillId="0" borderId="0" xfId="0" applyNumberFormat="1" applyFont="1"/>
    <xf numFmtId="0" fontId="61" fillId="0" borderId="0" xfId="0" applyFont="1" applyFill="1" applyBorder="1"/>
    <xf numFmtId="170" fontId="62" fillId="0" borderId="0" xfId="1477" applyNumberFormat="1" applyFont="1" applyFill="1" applyBorder="1" applyAlignment="1">
      <alignment horizontal="center"/>
    </xf>
    <xf numFmtId="4" fontId="57" fillId="0" borderId="0" xfId="0" applyNumberFormat="1" applyFont="1"/>
    <xf numFmtId="164" fontId="10" fillId="0" borderId="0" xfId="1162" applyFont="1" applyFill="1" applyBorder="1" applyAlignment="1">
      <alignment horizontal="right"/>
    </xf>
    <xf numFmtId="168" fontId="57" fillId="0" borderId="0" xfId="0" applyNumberFormat="1" applyFont="1" applyFill="1" applyBorder="1" applyAlignment="1">
      <alignment horizontal="left"/>
    </xf>
    <xf numFmtId="164" fontId="57" fillId="0" borderId="0" xfId="1162" applyFont="1" applyFill="1" applyBorder="1"/>
    <xf numFmtId="164" fontId="57" fillId="0" borderId="0" xfId="0" applyNumberFormat="1" applyFont="1" applyFill="1" applyBorder="1"/>
    <xf numFmtId="43" fontId="57" fillId="0" borderId="0" xfId="0" applyNumberFormat="1" applyFont="1" applyFill="1" applyBorder="1"/>
    <xf numFmtId="4" fontId="57" fillId="0" borderId="0" xfId="0" applyNumberFormat="1" applyFont="1" applyFill="1"/>
    <xf numFmtId="170" fontId="56" fillId="0" borderId="0" xfId="0" applyNumberFormat="1" applyFont="1" applyFill="1" applyBorder="1" applyAlignment="1">
      <alignment horizontal="center"/>
    </xf>
    <xf numFmtId="170" fontId="57" fillId="0" borderId="0" xfId="0" applyNumberFormat="1" applyFont="1" applyFill="1" applyBorder="1" applyAlignment="1">
      <alignment horizontal="center"/>
    </xf>
    <xf numFmtId="0" fontId="0" fillId="0" borderId="0" xfId="0"/>
    <xf numFmtId="0" fontId="63" fillId="0" borderId="0" xfId="0" applyFont="1" applyFill="1"/>
    <xf numFmtId="0" fontId="63" fillId="0" borderId="0" xfId="0" applyFont="1" applyFill="1" applyAlignment="1">
      <alignment horizontal="left" indent="1"/>
    </xf>
    <xf numFmtId="181" fontId="64" fillId="0" borderId="0" xfId="1237" applyNumberFormat="1" applyFont="1" applyFill="1" applyAlignment="1">
      <alignment horizontal="left"/>
    </xf>
    <xf numFmtId="181" fontId="65" fillId="0" borderId="0" xfId="1237" applyNumberFormat="1" applyFont="1" applyFill="1" applyAlignment="1">
      <alignment horizontal="left"/>
    </xf>
    <xf numFmtId="181" fontId="66" fillId="0" borderId="0" xfId="1237" applyNumberFormat="1" applyFont="1" applyFill="1" applyAlignment="1">
      <alignment horizontal="left"/>
    </xf>
    <xf numFmtId="0" fontId="65" fillId="0" borderId="0" xfId="0" applyFont="1" applyFill="1" applyAlignment="1">
      <alignment horizontal="left"/>
    </xf>
    <xf numFmtId="0" fontId="66" fillId="0" borderId="0" xfId="3213" applyFont="1" applyFill="1" applyAlignment="1"/>
    <xf numFmtId="49" fontId="66" fillId="0" borderId="0" xfId="3213" applyNumberFormat="1" applyFont="1" applyFill="1" applyAlignment="1">
      <alignment horizontal="center"/>
    </xf>
    <xf numFmtId="0" fontId="66" fillId="0" borderId="53" xfId="3213" applyFont="1" applyFill="1" applyBorder="1" applyAlignment="1"/>
    <xf numFmtId="49" fontId="66" fillId="0" borderId="53" xfId="3213" applyNumberFormat="1" applyFont="1" applyFill="1" applyBorder="1" applyAlignment="1">
      <alignment horizontal="center"/>
    </xf>
    <xf numFmtId="37" fontId="66" fillId="0" borderId="0" xfId="0" quotePrefix="1" applyNumberFormat="1" applyFont="1" applyFill="1" applyAlignment="1" applyProtection="1"/>
    <xf numFmtId="49" fontId="68" fillId="0" borderId="0" xfId="0" applyNumberFormat="1" applyFont="1" applyFill="1" applyAlignment="1" applyProtection="1">
      <alignment horizontal="center"/>
    </xf>
    <xf numFmtId="37" fontId="68" fillId="0" borderId="0" xfId="0" quotePrefix="1" applyNumberFormat="1" applyFont="1" applyFill="1" applyAlignment="1" applyProtection="1">
      <alignment horizontal="center"/>
    </xf>
    <xf numFmtId="0" fontId="68" fillId="0" borderId="0" xfId="0" quotePrefix="1" applyNumberFormat="1" applyFont="1" applyFill="1" applyAlignment="1" applyProtection="1">
      <alignment horizontal="center"/>
    </xf>
    <xf numFmtId="37" fontId="68" fillId="0" borderId="0" xfId="0" applyNumberFormat="1" applyFont="1" applyFill="1" applyAlignment="1" applyProtection="1">
      <alignment horizontal="center"/>
    </xf>
    <xf numFmtId="0" fontId="66" fillId="0" borderId="0" xfId="0" applyFont="1" applyFill="1"/>
    <xf numFmtId="178" fontId="66" fillId="0" borderId="0" xfId="0" applyNumberFormat="1" applyFont="1" applyFill="1"/>
    <xf numFmtId="178" fontId="66" fillId="0" borderId="0" xfId="0" applyNumberFormat="1" applyFont="1" applyFill="1" applyAlignment="1">
      <alignment horizontal="center"/>
    </xf>
    <xf numFmtId="0" fontId="64" fillId="0" borderId="0" xfId="0" applyFont="1" applyFill="1"/>
    <xf numFmtId="0" fontId="66" fillId="0" borderId="0" xfId="0" applyFont="1" applyFill="1" applyBorder="1"/>
    <xf numFmtId="0" fontId="70" fillId="0" borderId="0" xfId="0" applyFont="1" applyFill="1"/>
    <xf numFmtId="0" fontId="65" fillId="0" borderId="0" xfId="0" applyFont="1" applyFill="1"/>
    <xf numFmtId="178" fontId="66" fillId="0" borderId="0" xfId="0" applyNumberFormat="1" applyFont="1" applyFill="1" applyBorder="1" applyAlignment="1">
      <alignment horizontal="center"/>
    </xf>
    <xf numFmtId="0" fontId="65" fillId="0" borderId="0" xfId="0" applyFont="1" applyFill="1" applyBorder="1"/>
    <xf numFmtId="178" fontId="66" fillId="0" borderId="0" xfId="0" applyNumberFormat="1" applyFont="1" applyFill="1" applyBorder="1"/>
    <xf numFmtId="178" fontId="65" fillId="0" borderId="0" xfId="1442" applyNumberFormat="1" applyFont="1" applyFill="1" applyBorder="1" applyAlignment="1">
      <alignment horizontal="right"/>
    </xf>
    <xf numFmtId="178" fontId="65" fillId="0" borderId="0" xfId="1442" applyNumberFormat="1" applyFont="1" applyFill="1" applyBorder="1" applyAlignment="1">
      <alignment horizontal="center"/>
    </xf>
    <xf numFmtId="0" fontId="68" fillId="0" borderId="0" xfId="0" applyFont="1" applyFill="1" applyBorder="1" applyAlignment="1"/>
    <xf numFmtId="178" fontId="65" fillId="0" borderId="0" xfId="0" applyNumberFormat="1" applyFont="1" applyFill="1" applyBorder="1"/>
    <xf numFmtId="0" fontId="66" fillId="0" borderId="0" xfId="0" applyFont="1" applyFill="1" applyAlignment="1">
      <alignment horizontal="left" indent="1"/>
    </xf>
    <xf numFmtId="37" fontId="66" fillId="0" borderId="0" xfId="0" applyNumberFormat="1" applyFont="1" applyFill="1" applyBorder="1" applyAlignment="1">
      <alignment horizontal="left" indent="1"/>
    </xf>
    <xf numFmtId="0" fontId="66" fillId="0" borderId="0" xfId="0" applyFont="1" applyFill="1" applyBorder="1" applyAlignment="1">
      <alignment horizontal="left" indent="1"/>
    </xf>
    <xf numFmtId="178" fontId="65" fillId="0" borderId="0" xfId="0" applyNumberFormat="1" applyFont="1" applyFill="1" applyAlignment="1">
      <alignment horizontal="center"/>
    </xf>
    <xf numFmtId="0" fontId="71" fillId="0" borderId="0" xfId="3213" applyFont="1" applyFill="1" applyAlignment="1"/>
    <xf numFmtId="49" fontId="66" fillId="0" borderId="0" xfId="0" applyNumberFormat="1" applyFont="1" applyFill="1" applyAlignment="1" applyProtection="1">
      <alignment horizontal="center"/>
    </xf>
    <xf numFmtId="182" fontId="66" fillId="0" borderId="0" xfId="0" applyNumberFormat="1" applyFont="1" applyFill="1" applyProtection="1"/>
    <xf numFmtId="0" fontId="65" fillId="0" borderId="0" xfId="3213" applyFont="1" applyFill="1" applyAlignment="1"/>
    <xf numFmtId="49" fontId="65" fillId="0" borderId="0" xfId="0" applyNumberFormat="1" applyFont="1" applyFill="1" applyAlignment="1" applyProtection="1">
      <alignment horizontal="center"/>
    </xf>
    <xf numFmtId="182" fontId="65" fillId="0" borderId="0" xfId="0" applyNumberFormat="1" applyFont="1" applyFill="1" applyProtection="1"/>
    <xf numFmtId="181" fontId="0" fillId="0" borderId="0" xfId="0" applyNumberFormat="1"/>
    <xf numFmtId="181" fontId="72" fillId="0" borderId="0" xfId="1237" applyNumberFormat="1" applyFont="1" applyFill="1" applyAlignment="1">
      <alignment horizontal="left"/>
    </xf>
    <xf numFmtId="181" fontId="63" fillId="0" borderId="0" xfId="1237" applyNumberFormat="1" applyFont="1" applyFill="1" applyAlignment="1">
      <alignment horizontal="left"/>
    </xf>
    <xf numFmtId="0" fontId="72" fillId="0" borderId="0" xfId="0" applyFont="1" applyFill="1" applyAlignment="1">
      <alignment horizontal="left"/>
    </xf>
    <xf numFmtId="0" fontId="63" fillId="0" borderId="0" xfId="3213" applyFont="1" applyFill="1" applyAlignment="1"/>
    <xf numFmtId="49" fontId="63" fillId="0" borderId="0" xfId="3213" applyNumberFormat="1" applyFont="1" applyFill="1" applyAlignment="1">
      <alignment horizontal="center"/>
    </xf>
    <xf numFmtId="0" fontId="63" fillId="0" borderId="53" xfId="3213" applyFont="1" applyFill="1" applyBorder="1" applyAlignment="1"/>
    <xf numFmtId="49" fontId="63" fillId="0" borderId="53" xfId="3213" applyNumberFormat="1" applyFont="1" applyFill="1" applyBorder="1" applyAlignment="1">
      <alignment horizontal="center"/>
    </xf>
    <xf numFmtId="0" fontId="63" fillId="0" borderId="0" xfId="3213" applyFont="1" applyFill="1" applyBorder="1" applyAlignment="1"/>
    <xf numFmtId="49" fontId="63" fillId="0" borderId="0" xfId="3213" applyNumberFormat="1" applyFont="1" applyFill="1" applyBorder="1" applyAlignment="1">
      <alignment horizontal="center"/>
    </xf>
    <xf numFmtId="49" fontId="73" fillId="0" borderId="0" xfId="3213" applyNumberFormat="1" applyFont="1" applyFill="1" applyBorder="1" applyAlignment="1">
      <alignment horizontal="center"/>
    </xf>
    <xf numFmtId="178" fontId="63" fillId="0" borderId="0" xfId="0" applyNumberFormat="1" applyFont="1" applyFill="1"/>
    <xf numFmtId="178" fontId="63" fillId="0" borderId="0" xfId="0" applyNumberFormat="1" applyFont="1" applyFill="1" applyAlignment="1">
      <alignment horizontal="center"/>
    </xf>
    <xf numFmtId="0" fontId="72" fillId="0" borderId="0" xfId="0" applyFont="1" applyFill="1"/>
    <xf numFmtId="0" fontId="63" fillId="0" borderId="0" xfId="0" applyFont="1" applyFill="1" applyBorder="1"/>
    <xf numFmtId="178" fontId="63" fillId="0" borderId="0" xfId="0" applyNumberFormat="1" applyFont="1" applyFill="1" applyBorder="1"/>
    <xf numFmtId="178" fontId="63" fillId="0" borderId="0" xfId="0" applyNumberFormat="1" applyFont="1" applyFill="1" applyBorder="1" applyAlignment="1">
      <alignment horizontal="center"/>
    </xf>
    <xf numFmtId="0" fontId="72" fillId="0" borderId="0" xfId="0" applyFont="1" applyFill="1" applyBorder="1"/>
    <xf numFmtId="0" fontId="63" fillId="0" borderId="0" xfId="0" applyFont="1" applyFill="1" applyAlignment="1">
      <alignment horizontal="center"/>
    </xf>
    <xf numFmtId="37" fontId="72" fillId="0" borderId="0" xfId="0" applyNumberFormat="1" applyFont="1"/>
    <xf numFmtId="37" fontId="63" fillId="0" borderId="0" xfId="0" applyNumberFormat="1" applyFont="1"/>
    <xf numFmtId="0" fontId="63" fillId="0" borderId="0" xfId="0" applyFont="1"/>
    <xf numFmtId="0" fontId="63" fillId="0" borderId="0" xfId="1476" applyFont="1" applyFill="1" applyBorder="1" applyAlignment="1">
      <alignment horizontal="left" indent="1"/>
    </xf>
    <xf numFmtId="0" fontId="63" fillId="0" borderId="0" xfId="1476" applyFont="1" applyFill="1" applyBorder="1" applyAlignment="1">
      <alignment horizontal="left" indent="2"/>
    </xf>
    <xf numFmtId="0" fontId="63" fillId="0" borderId="0" xfId="0" applyFont="1" applyAlignment="1">
      <alignment horizontal="center"/>
    </xf>
    <xf numFmtId="0" fontId="69" fillId="0" borderId="0" xfId="0" quotePrefix="1" applyNumberFormat="1" applyFont="1" applyFill="1" applyAlignment="1" applyProtection="1">
      <alignment horizontal="right"/>
    </xf>
    <xf numFmtId="0" fontId="73" fillId="0" borderId="0" xfId="3213" applyFont="1" applyFill="1" applyBorder="1" applyAlignment="1">
      <alignment horizontal="right"/>
    </xf>
    <xf numFmtId="0" fontId="0" fillId="0" borderId="0" xfId="0"/>
    <xf numFmtId="0" fontId="71" fillId="0" borderId="0" xfId="3213" applyFont="1" applyFill="1" applyBorder="1" applyAlignment="1"/>
    <xf numFmtId="0" fontId="0" fillId="0" borderId="0" xfId="0" applyBorder="1"/>
    <xf numFmtId="49" fontId="66" fillId="0" borderId="0" xfId="3213" applyNumberFormat="1" applyFont="1" applyFill="1" applyBorder="1" applyAlignment="1">
      <alignment horizontal="center"/>
    </xf>
    <xf numFmtId="0" fontId="66" fillId="0" borderId="0" xfId="3213" applyFont="1" applyFill="1" applyBorder="1" applyAlignment="1"/>
    <xf numFmtId="182" fontId="66" fillId="0" borderId="1" xfId="0" applyNumberFormat="1" applyFont="1" applyFill="1" applyBorder="1" applyProtection="1"/>
    <xf numFmtId="0" fontId="71" fillId="0" borderId="1" xfId="3213" applyFont="1" applyFill="1" applyBorder="1" applyAlignment="1"/>
    <xf numFmtId="181" fontId="0" fillId="0" borderId="0" xfId="0" applyNumberFormat="1" applyFill="1"/>
    <xf numFmtId="181" fontId="0" fillId="0" borderId="11" xfId="0" applyNumberFormat="1" applyFill="1" applyBorder="1"/>
    <xf numFmtId="181" fontId="0" fillId="0" borderId="12" xfId="0" applyNumberFormat="1" applyFill="1" applyBorder="1"/>
    <xf numFmtId="181" fontId="0" fillId="0" borderId="13" xfId="0" applyNumberFormat="1" applyFill="1" applyBorder="1"/>
    <xf numFmtId="0" fontId="0" fillId="0" borderId="0" xfId="0"/>
    <xf numFmtId="0" fontId="0" fillId="0" borderId="0" xfId="0"/>
    <xf numFmtId="0" fontId="5" fillId="0" borderId="0" xfId="0" applyFont="1"/>
    <xf numFmtId="0" fontId="74" fillId="0" borderId="0" xfId="3213" applyFont="1" applyFill="1" applyAlignment="1"/>
    <xf numFmtId="37" fontId="72" fillId="0" borderId="1" xfId="0" applyNumberFormat="1" applyFont="1" applyBorder="1"/>
    <xf numFmtId="37" fontId="63" fillId="0" borderId="1" xfId="0" applyNumberFormat="1" applyFont="1" applyBorder="1"/>
    <xf numFmtId="0" fontId="0" fillId="0" borderId="1" xfId="0" applyBorder="1"/>
    <xf numFmtId="182" fontId="0" fillId="0" borderId="0" xfId="0" applyNumberFormat="1"/>
    <xf numFmtId="182" fontId="0" fillId="0" borderId="0" xfId="0" applyNumberFormat="1" applyFill="1" applyAlignment="1">
      <alignment horizontal="right"/>
    </xf>
    <xf numFmtId="182" fontId="0" fillId="0" borderId="12" xfId="0" applyNumberFormat="1" applyFill="1" applyBorder="1" applyAlignment="1">
      <alignment horizontal="right"/>
    </xf>
    <xf numFmtId="182" fontId="0" fillId="0" borderId="11" xfId="0" applyNumberFormat="1" applyFill="1" applyBorder="1" applyAlignment="1">
      <alignment horizontal="right"/>
    </xf>
    <xf numFmtId="182" fontId="0" fillId="0" borderId="13" xfId="0" applyNumberFormat="1" applyFill="1" applyBorder="1" applyAlignment="1">
      <alignment horizontal="right"/>
    </xf>
    <xf numFmtId="182" fontId="0" fillId="0" borderId="1" xfId="0" applyNumberFormat="1" applyFill="1" applyBorder="1" applyAlignment="1">
      <alignment horizontal="right"/>
    </xf>
    <xf numFmtId="4" fontId="0" fillId="0" borderId="0" xfId="0" applyNumberFormat="1" applyBorder="1"/>
    <xf numFmtId="3" fontId="0" fillId="0" borderId="0" xfId="0" applyNumberFormat="1"/>
    <xf numFmtId="181" fontId="0" fillId="0" borderId="0" xfId="0" applyNumberFormat="1" applyFill="1" applyBorder="1"/>
    <xf numFmtId="181" fontId="0" fillId="0" borderId="40" xfId="0" applyNumberFormat="1" applyFill="1" applyBorder="1"/>
    <xf numFmtId="182" fontId="10" fillId="0" borderId="12" xfId="0" applyNumberFormat="1" applyFont="1" applyFill="1" applyBorder="1" applyAlignment="1">
      <alignment horizontal="right"/>
    </xf>
    <xf numFmtId="0" fontId="65" fillId="0" borderId="0" xfId="0" applyFont="1" applyFill="1" applyAlignment="1">
      <alignment horizontal="left"/>
    </xf>
  </cellXfs>
  <cellStyles count="6417">
    <cellStyle name="20% - Énfasis1" xfId="1" builtinId="30" customBuiltin="1"/>
    <cellStyle name="20% - Énfasis1 10" xfId="2"/>
    <cellStyle name="20% - Énfasis1 10 2" xfId="3216"/>
    <cellStyle name="20% - Énfasis1 11" xfId="3"/>
    <cellStyle name="20% - Énfasis1 11 2" xfId="3217"/>
    <cellStyle name="20% - Énfasis1 12" xfId="4"/>
    <cellStyle name="20% - Énfasis1 12 2" xfId="3218"/>
    <cellStyle name="20% - Énfasis1 13" xfId="5"/>
    <cellStyle name="20% - Énfasis1 13 2" xfId="3219"/>
    <cellStyle name="20% - Énfasis1 14" xfId="6"/>
    <cellStyle name="20% - Énfasis1 14 2" xfId="3220"/>
    <cellStyle name="20% - Énfasis1 15" xfId="7"/>
    <cellStyle name="20% - Énfasis1 15 2" xfId="3221"/>
    <cellStyle name="20% - Énfasis1 16" xfId="8"/>
    <cellStyle name="20% - Énfasis1 16 2" xfId="3222"/>
    <cellStyle name="20% - Énfasis1 17" xfId="9"/>
    <cellStyle name="20% - Énfasis1 17 2" xfId="3223"/>
    <cellStyle name="20% - Énfasis1 18" xfId="10"/>
    <cellStyle name="20% - Énfasis1 18 2" xfId="3224"/>
    <cellStyle name="20% - Énfasis1 19" xfId="11"/>
    <cellStyle name="20% - Énfasis1 19 2" xfId="3225"/>
    <cellStyle name="20% - Énfasis1 2" xfId="12"/>
    <cellStyle name="20% - Énfasis1 2 2" xfId="13"/>
    <cellStyle name="20% - Énfasis1 2 2 2" xfId="3227"/>
    <cellStyle name="20% - Énfasis1 2 3" xfId="3226"/>
    <cellStyle name="20% - Énfasis1 20" xfId="14"/>
    <cellStyle name="20% - Énfasis1 20 2" xfId="3228"/>
    <cellStyle name="20% - Énfasis1 21" xfId="15"/>
    <cellStyle name="20% - Énfasis1 21 2" xfId="3229"/>
    <cellStyle name="20% - Énfasis1 22" xfId="16"/>
    <cellStyle name="20% - Énfasis1 22 2" xfId="3230"/>
    <cellStyle name="20% - Énfasis1 23" xfId="17"/>
    <cellStyle name="20% - Énfasis1 23 2" xfId="3231"/>
    <cellStyle name="20% - Énfasis1 24" xfId="18"/>
    <cellStyle name="20% - Énfasis1 24 2" xfId="3232"/>
    <cellStyle name="20% - Énfasis1 25" xfId="19"/>
    <cellStyle name="20% - Énfasis1 25 2" xfId="3233"/>
    <cellStyle name="20% - Énfasis1 26" xfId="20"/>
    <cellStyle name="20% - Énfasis1 26 2" xfId="3234"/>
    <cellStyle name="20% - Énfasis1 27" xfId="21"/>
    <cellStyle name="20% - Énfasis1 27 2" xfId="3235"/>
    <cellStyle name="20% - Énfasis1 28" xfId="22"/>
    <cellStyle name="20% - Énfasis1 28 2" xfId="3236"/>
    <cellStyle name="20% - Énfasis1 29" xfId="23"/>
    <cellStyle name="20% - Énfasis1 29 2" xfId="3237"/>
    <cellStyle name="20% - Énfasis1 3" xfId="24"/>
    <cellStyle name="20% - Énfasis1 3 2" xfId="25"/>
    <cellStyle name="20% - Énfasis1 3 2 2" xfId="3239"/>
    <cellStyle name="20% - Énfasis1 3 3" xfId="3238"/>
    <cellStyle name="20% - Énfasis1 30" xfId="26"/>
    <cellStyle name="20% - Énfasis1 30 2" xfId="3240"/>
    <cellStyle name="20% - Énfasis1 31" xfId="27"/>
    <cellStyle name="20% - Énfasis1 31 2" xfId="3241"/>
    <cellStyle name="20% - Énfasis1 32" xfId="28"/>
    <cellStyle name="20% - Énfasis1 32 2" xfId="3242"/>
    <cellStyle name="20% - Énfasis1 33" xfId="29"/>
    <cellStyle name="20% - Énfasis1 33 2" xfId="3243"/>
    <cellStyle name="20% - Énfasis1 34" xfId="30"/>
    <cellStyle name="20% - Énfasis1 34 2" xfId="3244"/>
    <cellStyle name="20% - Énfasis1 35" xfId="31"/>
    <cellStyle name="20% - Énfasis1 35 2" xfId="3245"/>
    <cellStyle name="20% - Énfasis1 36" xfId="32"/>
    <cellStyle name="20% - Énfasis1 36 2" xfId="3246"/>
    <cellStyle name="20% - Énfasis1 37" xfId="33"/>
    <cellStyle name="20% - Énfasis1 37 2" xfId="3247"/>
    <cellStyle name="20% - Énfasis1 38" xfId="34"/>
    <cellStyle name="20% - Énfasis1 38 2" xfId="3248"/>
    <cellStyle name="20% - Énfasis1 39" xfId="35"/>
    <cellStyle name="20% - Énfasis1 39 2" xfId="3249"/>
    <cellStyle name="20% - Énfasis1 4" xfId="36"/>
    <cellStyle name="20% - Énfasis1 4 2" xfId="37"/>
    <cellStyle name="20% - Énfasis1 4 2 2" xfId="3251"/>
    <cellStyle name="20% - Énfasis1 4 3" xfId="3250"/>
    <cellStyle name="20% - Énfasis1 40" xfId="38"/>
    <cellStyle name="20% - Énfasis1 40 2" xfId="3252"/>
    <cellStyle name="20% - Énfasis1 41" xfId="39"/>
    <cellStyle name="20% - Énfasis1 41 2" xfId="3253"/>
    <cellStyle name="20% - Énfasis1 42" xfId="40"/>
    <cellStyle name="20% - Énfasis1 42 2" xfId="3254"/>
    <cellStyle name="20% - Énfasis1 43" xfId="41"/>
    <cellStyle name="20% - Énfasis1 43 2" xfId="3255"/>
    <cellStyle name="20% - Énfasis1 44" xfId="42"/>
    <cellStyle name="20% - Énfasis1 44 2" xfId="3256"/>
    <cellStyle name="20% - Énfasis1 45" xfId="43"/>
    <cellStyle name="20% - Énfasis1 45 2" xfId="3257"/>
    <cellStyle name="20% - Énfasis1 46" xfId="44"/>
    <cellStyle name="20% - Énfasis1 46 2" xfId="3258"/>
    <cellStyle name="20% - Énfasis1 47" xfId="45"/>
    <cellStyle name="20% - Énfasis1 47 2" xfId="3259"/>
    <cellStyle name="20% - Énfasis1 48" xfId="46"/>
    <cellStyle name="20% - Énfasis1 48 2" xfId="3260"/>
    <cellStyle name="20% - Énfasis1 49" xfId="47"/>
    <cellStyle name="20% - Énfasis1 49 2" xfId="3261"/>
    <cellStyle name="20% - Énfasis1 5" xfId="48"/>
    <cellStyle name="20% - Énfasis1 5 2" xfId="49"/>
    <cellStyle name="20% - Énfasis1 5 2 2" xfId="3263"/>
    <cellStyle name="20% - Énfasis1 5 3" xfId="3262"/>
    <cellStyle name="20% - Énfasis1 50" xfId="50"/>
    <cellStyle name="20% - Énfasis1 50 2" xfId="3264"/>
    <cellStyle name="20% - Énfasis1 51" xfId="51"/>
    <cellStyle name="20% - Énfasis1 51 2" xfId="3265"/>
    <cellStyle name="20% - Énfasis1 52" xfId="52"/>
    <cellStyle name="20% - Énfasis1 52 2" xfId="3266"/>
    <cellStyle name="20% - Énfasis1 53" xfId="53"/>
    <cellStyle name="20% - Énfasis1 53 2" xfId="3267"/>
    <cellStyle name="20% - Énfasis1 54" xfId="54"/>
    <cellStyle name="20% - Énfasis1 54 2" xfId="3268"/>
    <cellStyle name="20% - Énfasis1 55" xfId="55"/>
    <cellStyle name="20% - Énfasis1 55 2" xfId="3269"/>
    <cellStyle name="20% - Énfasis1 56" xfId="56"/>
    <cellStyle name="20% - Énfasis1 56 2" xfId="3270"/>
    <cellStyle name="20% - Énfasis1 57" xfId="57"/>
    <cellStyle name="20% - Énfasis1 57 2" xfId="3271"/>
    <cellStyle name="20% - Énfasis1 58" xfId="58"/>
    <cellStyle name="20% - Énfasis1 58 2" xfId="3272"/>
    <cellStyle name="20% - Énfasis1 59" xfId="59"/>
    <cellStyle name="20% - Énfasis1 59 2" xfId="3273"/>
    <cellStyle name="20% - Énfasis1 6" xfId="60"/>
    <cellStyle name="20% - Énfasis1 6 2" xfId="61"/>
    <cellStyle name="20% - Énfasis1 6 2 2" xfId="3275"/>
    <cellStyle name="20% - Énfasis1 6 3" xfId="3274"/>
    <cellStyle name="20% - Énfasis1 60" xfId="62"/>
    <cellStyle name="20% - Énfasis1 60 2" xfId="3276"/>
    <cellStyle name="20% - Énfasis1 61" xfId="63"/>
    <cellStyle name="20% - Énfasis1 61 2" xfId="3277"/>
    <cellStyle name="20% - Énfasis1 62" xfId="64"/>
    <cellStyle name="20% - Énfasis1 62 2" xfId="3278"/>
    <cellStyle name="20% - Énfasis1 63" xfId="65"/>
    <cellStyle name="20% - Énfasis1 63 2" xfId="3279"/>
    <cellStyle name="20% - Énfasis1 64" xfId="66"/>
    <cellStyle name="20% - Énfasis1 64 2" xfId="3280"/>
    <cellStyle name="20% - Énfasis1 65" xfId="67"/>
    <cellStyle name="20% - Énfasis1 65 2" xfId="3281"/>
    <cellStyle name="20% - Énfasis1 66" xfId="68"/>
    <cellStyle name="20% - Énfasis1 66 2" xfId="3282"/>
    <cellStyle name="20% - Énfasis1 67" xfId="69"/>
    <cellStyle name="20% - Énfasis1 67 2" xfId="3283"/>
    <cellStyle name="20% - Énfasis1 68" xfId="70"/>
    <cellStyle name="20% - Énfasis1 68 2" xfId="3284"/>
    <cellStyle name="20% - Énfasis1 69" xfId="71"/>
    <cellStyle name="20% - Énfasis1 69 2" xfId="3285"/>
    <cellStyle name="20% - Énfasis1 7" xfId="72"/>
    <cellStyle name="20% - Énfasis1 7 2" xfId="3286"/>
    <cellStyle name="20% - Énfasis1 70" xfId="73"/>
    <cellStyle name="20% - Énfasis1 70 2" xfId="3287"/>
    <cellStyle name="20% - Énfasis1 71" xfId="74"/>
    <cellStyle name="20% - Énfasis1 71 2" xfId="3288"/>
    <cellStyle name="20% - Énfasis1 72" xfId="75"/>
    <cellStyle name="20% - Énfasis1 72 2" xfId="3289"/>
    <cellStyle name="20% - Énfasis1 73" xfId="76"/>
    <cellStyle name="20% - Énfasis1 73 2" xfId="3290"/>
    <cellStyle name="20% - Énfasis1 74" xfId="77"/>
    <cellStyle name="20% - Énfasis1 74 2" xfId="3291"/>
    <cellStyle name="20% - Énfasis1 75" xfId="78"/>
    <cellStyle name="20% - Énfasis1 75 2" xfId="3292"/>
    <cellStyle name="20% - Énfasis1 76" xfId="79"/>
    <cellStyle name="20% - Énfasis1 76 2" xfId="3293"/>
    <cellStyle name="20% - Énfasis1 77" xfId="80"/>
    <cellStyle name="20% - Énfasis1 77 2" xfId="3294"/>
    <cellStyle name="20% - Énfasis1 78" xfId="81"/>
    <cellStyle name="20% - Énfasis1 78 2" xfId="3295"/>
    <cellStyle name="20% - Énfasis1 79" xfId="82"/>
    <cellStyle name="20% - Énfasis1 79 2" xfId="3296"/>
    <cellStyle name="20% - Énfasis1 8" xfId="83"/>
    <cellStyle name="20% - Énfasis1 8 2" xfId="3297"/>
    <cellStyle name="20% - Énfasis1 80" xfId="84"/>
    <cellStyle name="20% - Énfasis1 80 2" xfId="3298"/>
    <cellStyle name="20% - Énfasis1 81" xfId="85"/>
    <cellStyle name="20% - Énfasis1 81 2" xfId="3299"/>
    <cellStyle name="20% - Énfasis1 82" xfId="86"/>
    <cellStyle name="20% - Énfasis1 82 2" xfId="3300"/>
    <cellStyle name="20% - Énfasis1 83" xfId="87"/>
    <cellStyle name="20% - Énfasis1 83 2" xfId="3301"/>
    <cellStyle name="20% - Énfasis1 84" xfId="88"/>
    <cellStyle name="20% - Énfasis1 84 2" xfId="3302"/>
    <cellStyle name="20% - Énfasis1 85" xfId="89"/>
    <cellStyle name="20% - Énfasis1 85 2" xfId="3303"/>
    <cellStyle name="20% - Énfasis1 86" xfId="90"/>
    <cellStyle name="20% - Énfasis1 86 2" xfId="3304"/>
    <cellStyle name="20% - Énfasis1 87" xfId="91"/>
    <cellStyle name="20% - Énfasis1 87 2" xfId="3305"/>
    <cellStyle name="20% - Énfasis1 88" xfId="92"/>
    <cellStyle name="20% - Énfasis1 88 2" xfId="3306"/>
    <cellStyle name="20% - Énfasis1 89" xfId="93"/>
    <cellStyle name="20% - Énfasis1 89 2" xfId="3307"/>
    <cellStyle name="20% - Énfasis1 9" xfId="94"/>
    <cellStyle name="20% - Énfasis1 9 2" xfId="3308"/>
    <cellStyle name="20% - Énfasis1 90" xfId="95"/>
    <cellStyle name="20% - Énfasis1 90 2" xfId="3309"/>
    <cellStyle name="20% - Énfasis1 91" xfId="3215"/>
    <cellStyle name="20% - Énfasis1 92" xfId="6388"/>
    <cellStyle name="20% - Énfasis1 93" xfId="6402"/>
    <cellStyle name="20% - Énfasis2" xfId="96" builtinId="34" customBuiltin="1"/>
    <cellStyle name="20% - Énfasis2 10" xfId="97"/>
    <cellStyle name="20% - Énfasis2 10 2" xfId="3311"/>
    <cellStyle name="20% - Énfasis2 11" xfId="98"/>
    <cellStyle name="20% - Énfasis2 11 2" xfId="3312"/>
    <cellStyle name="20% - Énfasis2 12" xfId="99"/>
    <cellStyle name="20% - Énfasis2 12 2" xfId="3313"/>
    <cellStyle name="20% - Énfasis2 13" xfId="100"/>
    <cellStyle name="20% - Énfasis2 13 2" xfId="3314"/>
    <cellStyle name="20% - Énfasis2 14" xfId="101"/>
    <cellStyle name="20% - Énfasis2 14 2" xfId="3315"/>
    <cellStyle name="20% - Énfasis2 15" xfId="102"/>
    <cellStyle name="20% - Énfasis2 15 2" xfId="3316"/>
    <cellStyle name="20% - Énfasis2 16" xfId="103"/>
    <cellStyle name="20% - Énfasis2 16 2" xfId="3317"/>
    <cellStyle name="20% - Énfasis2 17" xfId="104"/>
    <cellStyle name="20% - Énfasis2 17 2" xfId="3318"/>
    <cellStyle name="20% - Énfasis2 18" xfId="105"/>
    <cellStyle name="20% - Énfasis2 18 2" xfId="3319"/>
    <cellStyle name="20% - Énfasis2 19" xfId="106"/>
    <cellStyle name="20% - Énfasis2 19 2" xfId="3320"/>
    <cellStyle name="20% - Énfasis2 2" xfId="107"/>
    <cellStyle name="20% - Énfasis2 2 2" xfId="108"/>
    <cellStyle name="20% - Énfasis2 2 2 2" xfId="3322"/>
    <cellStyle name="20% - Énfasis2 2 3" xfId="3321"/>
    <cellStyle name="20% - Énfasis2 20" xfId="109"/>
    <cellStyle name="20% - Énfasis2 20 2" xfId="3323"/>
    <cellStyle name="20% - Énfasis2 21" xfId="110"/>
    <cellStyle name="20% - Énfasis2 21 2" xfId="3324"/>
    <cellStyle name="20% - Énfasis2 22" xfId="111"/>
    <cellStyle name="20% - Énfasis2 22 2" xfId="3325"/>
    <cellStyle name="20% - Énfasis2 23" xfId="112"/>
    <cellStyle name="20% - Énfasis2 23 2" xfId="3326"/>
    <cellStyle name="20% - Énfasis2 24" xfId="113"/>
    <cellStyle name="20% - Énfasis2 24 2" xfId="3327"/>
    <cellStyle name="20% - Énfasis2 25" xfId="114"/>
    <cellStyle name="20% - Énfasis2 25 2" xfId="3328"/>
    <cellStyle name="20% - Énfasis2 26" xfId="115"/>
    <cellStyle name="20% - Énfasis2 26 2" xfId="3329"/>
    <cellStyle name="20% - Énfasis2 27" xfId="116"/>
    <cellStyle name="20% - Énfasis2 27 2" xfId="3330"/>
    <cellStyle name="20% - Énfasis2 28" xfId="117"/>
    <cellStyle name="20% - Énfasis2 28 2" xfId="3331"/>
    <cellStyle name="20% - Énfasis2 29" xfId="118"/>
    <cellStyle name="20% - Énfasis2 29 2" xfId="3332"/>
    <cellStyle name="20% - Énfasis2 3" xfId="119"/>
    <cellStyle name="20% - Énfasis2 3 2" xfId="120"/>
    <cellStyle name="20% - Énfasis2 3 2 2" xfId="3334"/>
    <cellStyle name="20% - Énfasis2 3 3" xfId="3333"/>
    <cellStyle name="20% - Énfasis2 30" xfId="121"/>
    <cellStyle name="20% - Énfasis2 30 2" xfId="3335"/>
    <cellStyle name="20% - Énfasis2 31" xfId="122"/>
    <cellStyle name="20% - Énfasis2 31 2" xfId="3336"/>
    <cellStyle name="20% - Énfasis2 32" xfId="123"/>
    <cellStyle name="20% - Énfasis2 32 2" xfId="3337"/>
    <cellStyle name="20% - Énfasis2 33" xfId="124"/>
    <cellStyle name="20% - Énfasis2 33 2" xfId="3338"/>
    <cellStyle name="20% - Énfasis2 34" xfId="125"/>
    <cellStyle name="20% - Énfasis2 34 2" xfId="3339"/>
    <cellStyle name="20% - Énfasis2 35" xfId="126"/>
    <cellStyle name="20% - Énfasis2 35 2" xfId="3340"/>
    <cellStyle name="20% - Énfasis2 36" xfId="127"/>
    <cellStyle name="20% - Énfasis2 36 2" xfId="3341"/>
    <cellStyle name="20% - Énfasis2 37" xfId="128"/>
    <cellStyle name="20% - Énfasis2 37 2" xfId="3342"/>
    <cellStyle name="20% - Énfasis2 38" xfId="129"/>
    <cellStyle name="20% - Énfasis2 38 2" xfId="3343"/>
    <cellStyle name="20% - Énfasis2 39" xfId="130"/>
    <cellStyle name="20% - Énfasis2 39 2" xfId="3344"/>
    <cellStyle name="20% - Énfasis2 4" xfId="131"/>
    <cellStyle name="20% - Énfasis2 4 2" xfId="132"/>
    <cellStyle name="20% - Énfasis2 4 2 2" xfId="3346"/>
    <cellStyle name="20% - Énfasis2 4 3" xfId="3345"/>
    <cellStyle name="20% - Énfasis2 40" xfId="133"/>
    <cellStyle name="20% - Énfasis2 40 2" xfId="3347"/>
    <cellStyle name="20% - Énfasis2 41" xfId="134"/>
    <cellStyle name="20% - Énfasis2 41 2" xfId="3348"/>
    <cellStyle name="20% - Énfasis2 42" xfId="135"/>
    <cellStyle name="20% - Énfasis2 42 2" xfId="3349"/>
    <cellStyle name="20% - Énfasis2 43" xfId="136"/>
    <cellStyle name="20% - Énfasis2 43 2" xfId="3350"/>
    <cellStyle name="20% - Énfasis2 44" xfId="137"/>
    <cellStyle name="20% - Énfasis2 44 2" xfId="3351"/>
    <cellStyle name="20% - Énfasis2 45" xfId="138"/>
    <cellStyle name="20% - Énfasis2 45 2" xfId="3352"/>
    <cellStyle name="20% - Énfasis2 46" xfId="139"/>
    <cellStyle name="20% - Énfasis2 46 2" xfId="3353"/>
    <cellStyle name="20% - Énfasis2 47" xfId="140"/>
    <cellStyle name="20% - Énfasis2 47 2" xfId="3354"/>
    <cellStyle name="20% - Énfasis2 48" xfId="141"/>
    <cellStyle name="20% - Énfasis2 48 2" xfId="3355"/>
    <cellStyle name="20% - Énfasis2 49" xfId="142"/>
    <cellStyle name="20% - Énfasis2 49 2" xfId="3356"/>
    <cellStyle name="20% - Énfasis2 5" xfId="143"/>
    <cellStyle name="20% - Énfasis2 5 2" xfId="144"/>
    <cellStyle name="20% - Énfasis2 5 2 2" xfId="3358"/>
    <cellStyle name="20% - Énfasis2 5 3" xfId="3357"/>
    <cellStyle name="20% - Énfasis2 50" xfId="145"/>
    <cellStyle name="20% - Énfasis2 50 2" xfId="3359"/>
    <cellStyle name="20% - Énfasis2 51" xfId="146"/>
    <cellStyle name="20% - Énfasis2 51 2" xfId="3360"/>
    <cellStyle name="20% - Énfasis2 52" xfId="147"/>
    <cellStyle name="20% - Énfasis2 52 2" xfId="3361"/>
    <cellStyle name="20% - Énfasis2 53" xfId="148"/>
    <cellStyle name="20% - Énfasis2 53 2" xfId="3362"/>
    <cellStyle name="20% - Énfasis2 54" xfId="149"/>
    <cellStyle name="20% - Énfasis2 54 2" xfId="3363"/>
    <cellStyle name="20% - Énfasis2 55" xfId="150"/>
    <cellStyle name="20% - Énfasis2 55 2" xfId="3364"/>
    <cellStyle name="20% - Énfasis2 56" xfId="151"/>
    <cellStyle name="20% - Énfasis2 56 2" xfId="3365"/>
    <cellStyle name="20% - Énfasis2 57" xfId="152"/>
    <cellStyle name="20% - Énfasis2 57 2" xfId="3366"/>
    <cellStyle name="20% - Énfasis2 58" xfId="153"/>
    <cellStyle name="20% - Énfasis2 58 2" xfId="3367"/>
    <cellStyle name="20% - Énfasis2 59" xfId="154"/>
    <cellStyle name="20% - Énfasis2 59 2" xfId="3368"/>
    <cellStyle name="20% - Énfasis2 6" xfId="155"/>
    <cellStyle name="20% - Énfasis2 6 2" xfId="156"/>
    <cellStyle name="20% - Énfasis2 6 2 2" xfId="3370"/>
    <cellStyle name="20% - Énfasis2 6 3" xfId="3369"/>
    <cellStyle name="20% - Énfasis2 60" xfId="157"/>
    <cellStyle name="20% - Énfasis2 60 2" xfId="3371"/>
    <cellStyle name="20% - Énfasis2 61" xfId="158"/>
    <cellStyle name="20% - Énfasis2 61 2" xfId="3372"/>
    <cellStyle name="20% - Énfasis2 62" xfId="159"/>
    <cellStyle name="20% - Énfasis2 62 2" xfId="3373"/>
    <cellStyle name="20% - Énfasis2 63" xfId="160"/>
    <cellStyle name="20% - Énfasis2 63 2" xfId="3374"/>
    <cellStyle name="20% - Énfasis2 64" xfId="161"/>
    <cellStyle name="20% - Énfasis2 64 2" xfId="3375"/>
    <cellStyle name="20% - Énfasis2 65" xfId="162"/>
    <cellStyle name="20% - Énfasis2 65 2" xfId="3376"/>
    <cellStyle name="20% - Énfasis2 66" xfId="163"/>
    <cellStyle name="20% - Énfasis2 66 2" xfId="3377"/>
    <cellStyle name="20% - Énfasis2 67" xfId="164"/>
    <cellStyle name="20% - Énfasis2 67 2" xfId="3378"/>
    <cellStyle name="20% - Énfasis2 68" xfId="165"/>
    <cellStyle name="20% - Énfasis2 68 2" xfId="3379"/>
    <cellStyle name="20% - Énfasis2 69" xfId="166"/>
    <cellStyle name="20% - Énfasis2 69 2" xfId="3380"/>
    <cellStyle name="20% - Énfasis2 7" xfId="167"/>
    <cellStyle name="20% - Énfasis2 7 2" xfId="3381"/>
    <cellStyle name="20% - Énfasis2 70" xfId="168"/>
    <cellStyle name="20% - Énfasis2 70 2" xfId="3382"/>
    <cellStyle name="20% - Énfasis2 71" xfId="169"/>
    <cellStyle name="20% - Énfasis2 71 2" xfId="3383"/>
    <cellStyle name="20% - Énfasis2 72" xfId="170"/>
    <cellStyle name="20% - Énfasis2 72 2" xfId="3384"/>
    <cellStyle name="20% - Énfasis2 73" xfId="171"/>
    <cellStyle name="20% - Énfasis2 73 2" xfId="3385"/>
    <cellStyle name="20% - Énfasis2 74" xfId="172"/>
    <cellStyle name="20% - Énfasis2 74 2" xfId="3386"/>
    <cellStyle name="20% - Énfasis2 75" xfId="173"/>
    <cellStyle name="20% - Énfasis2 75 2" xfId="3387"/>
    <cellStyle name="20% - Énfasis2 76" xfId="174"/>
    <cellStyle name="20% - Énfasis2 76 2" xfId="3388"/>
    <cellStyle name="20% - Énfasis2 77" xfId="175"/>
    <cellStyle name="20% - Énfasis2 77 2" xfId="3389"/>
    <cellStyle name="20% - Énfasis2 78" xfId="176"/>
    <cellStyle name="20% - Énfasis2 78 2" xfId="3390"/>
    <cellStyle name="20% - Énfasis2 79" xfId="177"/>
    <cellStyle name="20% - Énfasis2 79 2" xfId="3391"/>
    <cellStyle name="20% - Énfasis2 8" xfId="178"/>
    <cellStyle name="20% - Énfasis2 8 2" xfId="3392"/>
    <cellStyle name="20% - Énfasis2 80" xfId="179"/>
    <cellStyle name="20% - Énfasis2 80 2" xfId="3393"/>
    <cellStyle name="20% - Énfasis2 81" xfId="180"/>
    <cellStyle name="20% - Énfasis2 81 2" xfId="3394"/>
    <cellStyle name="20% - Énfasis2 82" xfId="181"/>
    <cellStyle name="20% - Énfasis2 82 2" xfId="3395"/>
    <cellStyle name="20% - Énfasis2 83" xfId="182"/>
    <cellStyle name="20% - Énfasis2 83 2" xfId="3396"/>
    <cellStyle name="20% - Énfasis2 84" xfId="183"/>
    <cellStyle name="20% - Énfasis2 84 2" xfId="3397"/>
    <cellStyle name="20% - Énfasis2 85" xfId="184"/>
    <cellStyle name="20% - Énfasis2 85 2" xfId="3398"/>
    <cellStyle name="20% - Énfasis2 86" xfId="185"/>
    <cellStyle name="20% - Énfasis2 86 2" xfId="3399"/>
    <cellStyle name="20% - Énfasis2 87" xfId="186"/>
    <cellStyle name="20% - Énfasis2 87 2" xfId="3400"/>
    <cellStyle name="20% - Énfasis2 88" xfId="187"/>
    <cellStyle name="20% - Énfasis2 88 2" xfId="3401"/>
    <cellStyle name="20% - Énfasis2 89" xfId="188"/>
    <cellStyle name="20% - Énfasis2 89 2" xfId="3402"/>
    <cellStyle name="20% - Énfasis2 9" xfId="189"/>
    <cellStyle name="20% - Énfasis2 9 2" xfId="3403"/>
    <cellStyle name="20% - Énfasis2 90" xfId="190"/>
    <cellStyle name="20% - Énfasis2 90 2" xfId="3404"/>
    <cellStyle name="20% - Énfasis2 91" xfId="3310"/>
    <cellStyle name="20% - Énfasis2 92" xfId="6390"/>
    <cellStyle name="20% - Énfasis2 93" xfId="6404"/>
    <cellStyle name="20% - Énfasis3" xfId="191" builtinId="38" customBuiltin="1"/>
    <cellStyle name="20% - Énfasis3 10" xfId="192"/>
    <cellStyle name="20% - Énfasis3 10 2" xfId="3406"/>
    <cellStyle name="20% - Énfasis3 11" xfId="193"/>
    <cellStyle name="20% - Énfasis3 11 2" xfId="3407"/>
    <cellStyle name="20% - Énfasis3 12" xfId="194"/>
    <cellStyle name="20% - Énfasis3 12 2" xfId="3408"/>
    <cellStyle name="20% - Énfasis3 13" xfId="195"/>
    <cellStyle name="20% - Énfasis3 13 2" xfId="3409"/>
    <cellStyle name="20% - Énfasis3 14" xfId="196"/>
    <cellStyle name="20% - Énfasis3 14 2" xfId="3410"/>
    <cellStyle name="20% - Énfasis3 15" xfId="197"/>
    <cellStyle name="20% - Énfasis3 15 2" xfId="3411"/>
    <cellStyle name="20% - Énfasis3 16" xfId="198"/>
    <cellStyle name="20% - Énfasis3 16 2" xfId="3412"/>
    <cellStyle name="20% - Énfasis3 17" xfId="199"/>
    <cellStyle name="20% - Énfasis3 17 2" xfId="3413"/>
    <cellStyle name="20% - Énfasis3 18" xfId="200"/>
    <cellStyle name="20% - Énfasis3 18 2" xfId="3414"/>
    <cellStyle name="20% - Énfasis3 19" xfId="201"/>
    <cellStyle name="20% - Énfasis3 19 2" xfId="3415"/>
    <cellStyle name="20% - Énfasis3 2" xfId="202"/>
    <cellStyle name="20% - Énfasis3 2 2" xfId="203"/>
    <cellStyle name="20% - Énfasis3 2 2 2" xfId="3417"/>
    <cellStyle name="20% - Énfasis3 2 3" xfId="3416"/>
    <cellStyle name="20% - Énfasis3 20" xfId="204"/>
    <cellStyle name="20% - Énfasis3 20 2" xfId="3418"/>
    <cellStyle name="20% - Énfasis3 21" xfId="205"/>
    <cellStyle name="20% - Énfasis3 21 2" xfId="3419"/>
    <cellStyle name="20% - Énfasis3 22" xfId="206"/>
    <cellStyle name="20% - Énfasis3 22 2" xfId="3420"/>
    <cellStyle name="20% - Énfasis3 23" xfId="207"/>
    <cellStyle name="20% - Énfasis3 23 2" xfId="3421"/>
    <cellStyle name="20% - Énfasis3 24" xfId="208"/>
    <cellStyle name="20% - Énfasis3 24 2" xfId="3422"/>
    <cellStyle name="20% - Énfasis3 25" xfId="209"/>
    <cellStyle name="20% - Énfasis3 25 2" xfId="3423"/>
    <cellStyle name="20% - Énfasis3 26" xfId="210"/>
    <cellStyle name="20% - Énfasis3 26 2" xfId="3424"/>
    <cellStyle name="20% - Énfasis3 27" xfId="211"/>
    <cellStyle name="20% - Énfasis3 27 2" xfId="3425"/>
    <cellStyle name="20% - Énfasis3 28" xfId="212"/>
    <cellStyle name="20% - Énfasis3 28 2" xfId="3426"/>
    <cellStyle name="20% - Énfasis3 29" xfId="213"/>
    <cellStyle name="20% - Énfasis3 29 2" xfId="3427"/>
    <cellStyle name="20% - Énfasis3 3" xfId="214"/>
    <cellStyle name="20% - Énfasis3 3 2" xfId="215"/>
    <cellStyle name="20% - Énfasis3 3 2 2" xfId="3429"/>
    <cellStyle name="20% - Énfasis3 3 3" xfId="3428"/>
    <cellStyle name="20% - Énfasis3 30" xfId="216"/>
    <cellStyle name="20% - Énfasis3 30 2" xfId="3430"/>
    <cellStyle name="20% - Énfasis3 31" xfId="217"/>
    <cellStyle name="20% - Énfasis3 31 2" xfId="3431"/>
    <cellStyle name="20% - Énfasis3 32" xfId="218"/>
    <cellStyle name="20% - Énfasis3 32 2" xfId="3432"/>
    <cellStyle name="20% - Énfasis3 33" xfId="219"/>
    <cellStyle name="20% - Énfasis3 33 2" xfId="3433"/>
    <cellStyle name="20% - Énfasis3 34" xfId="220"/>
    <cellStyle name="20% - Énfasis3 34 2" xfId="3434"/>
    <cellStyle name="20% - Énfasis3 35" xfId="221"/>
    <cellStyle name="20% - Énfasis3 35 2" xfId="3435"/>
    <cellStyle name="20% - Énfasis3 36" xfId="222"/>
    <cellStyle name="20% - Énfasis3 36 2" xfId="3436"/>
    <cellStyle name="20% - Énfasis3 37" xfId="223"/>
    <cellStyle name="20% - Énfasis3 37 2" xfId="3437"/>
    <cellStyle name="20% - Énfasis3 38" xfId="224"/>
    <cellStyle name="20% - Énfasis3 38 2" xfId="3438"/>
    <cellStyle name="20% - Énfasis3 39" xfId="225"/>
    <cellStyle name="20% - Énfasis3 39 2" xfId="3439"/>
    <cellStyle name="20% - Énfasis3 4" xfId="226"/>
    <cellStyle name="20% - Énfasis3 4 2" xfId="227"/>
    <cellStyle name="20% - Énfasis3 4 2 2" xfId="3441"/>
    <cellStyle name="20% - Énfasis3 4 3" xfId="3440"/>
    <cellStyle name="20% - Énfasis3 40" xfId="228"/>
    <cellStyle name="20% - Énfasis3 40 2" xfId="3442"/>
    <cellStyle name="20% - Énfasis3 41" xfId="229"/>
    <cellStyle name="20% - Énfasis3 41 2" xfId="3443"/>
    <cellStyle name="20% - Énfasis3 42" xfId="230"/>
    <cellStyle name="20% - Énfasis3 42 2" xfId="3444"/>
    <cellStyle name="20% - Énfasis3 43" xfId="231"/>
    <cellStyle name="20% - Énfasis3 43 2" xfId="3445"/>
    <cellStyle name="20% - Énfasis3 44" xfId="232"/>
    <cellStyle name="20% - Énfasis3 44 2" xfId="3446"/>
    <cellStyle name="20% - Énfasis3 45" xfId="233"/>
    <cellStyle name="20% - Énfasis3 45 2" xfId="3447"/>
    <cellStyle name="20% - Énfasis3 46" xfId="234"/>
    <cellStyle name="20% - Énfasis3 46 2" xfId="3448"/>
    <cellStyle name="20% - Énfasis3 47" xfId="235"/>
    <cellStyle name="20% - Énfasis3 47 2" xfId="3449"/>
    <cellStyle name="20% - Énfasis3 48" xfId="236"/>
    <cellStyle name="20% - Énfasis3 48 2" xfId="3450"/>
    <cellStyle name="20% - Énfasis3 49" xfId="237"/>
    <cellStyle name="20% - Énfasis3 49 2" xfId="3451"/>
    <cellStyle name="20% - Énfasis3 5" xfId="238"/>
    <cellStyle name="20% - Énfasis3 5 2" xfId="239"/>
    <cellStyle name="20% - Énfasis3 5 2 2" xfId="3453"/>
    <cellStyle name="20% - Énfasis3 5 3" xfId="3452"/>
    <cellStyle name="20% - Énfasis3 50" xfId="240"/>
    <cellStyle name="20% - Énfasis3 50 2" xfId="3454"/>
    <cellStyle name="20% - Énfasis3 51" xfId="241"/>
    <cellStyle name="20% - Énfasis3 51 2" xfId="3455"/>
    <cellStyle name="20% - Énfasis3 52" xfId="242"/>
    <cellStyle name="20% - Énfasis3 52 2" xfId="3456"/>
    <cellStyle name="20% - Énfasis3 53" xfId="243"/>
    <cellStyle name="20% - Énfasis3 53 2" xfId="3457"/>
    <cellStyle name="20% - Énfasis3 54" xfId="244"/>
    <cellStyle name="20% - Énfasis3 54 2" xfId="3458"/>
    <cellStyle name="20% - Énfasis3 55" xfId="245"/>
    <cellStyle name="20% - Énfasis3 55 2" xfId="3459"/>
    <cellStyle name="20% - Énfasis3 56" xfId="246"/>
    <cellStyle name="20% - Énfasis3 56 2" xfId="3460"/>
    <cellStyle name="20% - Énfasis3 57" xfId="247"/>
    <cellStyle name="20% - Énfasis3 57 2" xfId="3461"/>
    <cellStyle name="20% - Énfasis3 58" xfId="248"/>
    <cellStyle name="20% - Énfasis3 58 2" xfId="3462"/>
    <cellStyle name="20% - Énfasis3 59" xfId="249"/>
    <cellStyle name="20% - Énfasis3 59 2" xfId="3463"/>
    <cellStyle name="20% - Énfasis3 6" xfId="250"/>
    <cellStyle name="20% - Énfasis3 6 2" xfId="251"/>
    <cellStyle name="20% - Énfasis3 6 2 2" xfId="3465"/>
    <cellStyle name="20% - Énfasis3 6 3" xfId="3464"/>
    <cellStyle name="20% - Énfasis3 60" xfId="252"/>
    <cellStyle name="20% - Énfasis3 60 2" xfId="3466"/>
    <cellStyle name="20% - Énfasis3 61" xfId="253"/>
    <cellStyle name="20% - Énfasis3 61 2" xfId="3467"/>
    <cellStyle name="20% - Énfasis3 62" xfId="254"/>
    <cellStyle name="20% - Énfasis3 62 2" xfId="3468"/>
    <cellStyle name="20% - Énfasis3 63" xfId="255"/>
    <cellStyle name="20% - Énfasis3 63 2" xfId="3469"/>
    <cellStyle name="20% - Énfasis3 64" xfId="256"/>
    <cellStyle name="20% - Énfasis3 64 2" xfId="3470"/>
    <cellStyle name="20% - Énfasis3 65" xfId="257"/>
    <cellStyle name="20% - Énfasis3 65 2" xfId="3471"/>
    <cellStyle name="20% - Énfasis3 66" xfId="258"/>
    <cellStyle name="20% - Énfasis3 66 2" xfId="3472"/>
    <cellStyle name="20% - Énfasis3 67" xfId="259"/>
    <cellStyle name="20% - Énfasis3 67 2" xfId="3473"/>
    <cellStyle name="20% - Énfasis3 68" xfId="260"/>
    <cellStyle name="20% - Énfasis3 68 2" xfId="3474"/>
    <cellStyle name="20% - Énfasis3 69" xfId="261"/>
    <cellStyle name="20% - Énfasis3 69 2" xfId="3475"/>
    <cellStyle name="20% - Énfasis3 7" xfId="262"/>
    <cellStyle name="20% - Énfasis3 7 2" xfId="3476"/>
    <cellStyle name="20% - Énfasis3 70" xfId="263"/>
    <cellStyle name="20% - Énfasis3 70 2" xfId="3477"/>
    <cellStyle name="20% - Énfasis3 71" xfId="264"/>
    <cellStyle name="20% - Énfasis3 71 2" xfId="3478"/>
    <cellStyle name="20% - Énfasis3 72" xfId="265"/>
    <cellStyle name="20% - Énfasis3 72 2" xfId="3479"/>
    <cellStyle name="20% - Énfasis3 73" xfId="266"/>
    <cellStyle name="20% - Énfasis3 73 2" xfId="3480"/>
    <cellStyle name="20% - Énfasis3 74" xfId="267"/>
    <cellStyle name="20% - Énfasis3 74 2" xfId="3481"/>
    <cellStyle name="20% - Énfasis3 75" xfId="268"/>
    <cellStyle name="20% - Énfasis3 75 2" xfId="3482"/>
    <cellStyle name="20% - Énfasis3 76" xfId="269"/>
    <cellStyle name="20% - Énfasis3 76 2" xfId="3483"/>
    <cellStyle name="20% - Énfasis3 77" xfId="270"/>
    <cellStyle name="20% - Énfasis3 77 2" xfId="3484"/>
    <cellStyle name="20% - Énfasis3 78" xfId="271"/>
    <cellStyle name="20% - Énfasis3 78 2" xfId="3485"/>
    <cellStyle name="20% - Énfasis3 79" xfId="272"/>
    <cellStyle name="20% - Énfasis3 79 2" xfId="3486"/>
    <cellStyle name="20% - Énfasis3 8" xfId="273"/>
    <cellStyle name="20% - Énfasis3 8 2" xfId="3487"/>
    <cellStyle name="20% - Énfasis3 80" xfId="274"/>
    <cellStyle name="20% - Énfasis3 80 2" xfId="3488"/>
    <cellStyle name="20% - Énfasis3 81" xfId="275"/>
    <cellStyle name="20% - Énfasis3 81 2" xfId="3489"/>
    <cellStyle name="20% - Énfasis3 82" xfId="276"/>
    <cellStyle name="20% - Énfasis3 82 2" xfId="3490"/>
    <cellStyle name="20% - Énfasis3 83" xfId="277"/>
    <cellStyle name="20% - Énfasis3 83 2" xfId="3491"/>
    <cellStyle name="20% - Énfasis3 84" xfId="278"/>
    <cellStyle name="20% - Énfasis3 84 2" xfId="3492"/>
    <cellStyle name="20% - Énfasis3 85" xfId="279"/>
    <cellStyle name="20% - Énfasis3 85 2" xfId="3493"/>
    <cellStyle name="20% - Énfasis3 86" xfId="280"/>
    <cellStyle name="20% - Énfasis3 86 2" xfId="3494"/>
    <cellStyle name="20% - Énfasis3 87" xfId="281"/>
    <cellStyle name="20% - Énfasis3 87 2" xfId="3495"/>
    <cellStyle name="20% - Énfasis3 88" xfId="282"/>
    <cellStyle name="20% - Énfasis3 88 2" xfId="3496"/>
    <cellStyle name="20% - Énfasis3 89" xfId="283"/>
    <cellStyle name="20% - Énfasis3 89 2" xfId="3497"/>
    <cellStyle name="20% - Énfasis3 9" xfId="284"/>
    <cellStyle name="20% - Énfasis3 9 2" xfId="3498"/>
    <cellStyle name="20% - Énfasis3 90" xfId="285"/>
    <cellStyle name="20% - Énfasis3 90 2" xfId="3499"/>
    <cellStyle name="20% - Énfasis3 91" xfId="3405"/>
    <cellStyle name="20% - Énfasis3 92" xfId="6392"/>
    <cellStyle name="20% - Énfasis3 93" xfId="6406"/>
    <cellStyle name="20% - Énfasis4" xfId="286" builtinId="42" customBuiltin="1"/>
    <cellStyle name="20% - Énfasis4 10" xfId="287"/>
    <cellStyle name="20% - Énfasis4 10 2" xfId="3501"/>
    <cellStyle name="20% - Énfasis4 11" xfId="288"/>
    <cellStyle name="20% - Énfasis4 11 2" xfId="3502"/>
    <cellStyle name="20% - Énfasis4 12" xfId="289"/>
    <cellStyle name="20% - Énfasis4 12 2" xfId="3503"/>
    <cellStyle name="20% - Énfasis4 13" xfId="290"/>
    <cellStyle name="20% - Énfasis4 13 2" xfId="3504"/>
    <cellStyle name="20% - Énfasis4 14" xfId="291"/>
    <cellStyle name="20% - Énfasis4 14 2" xfId="3505"/>
    <cellStyle name="20% - Énfasis4 15" xfId="292"/>
    <cellStyle name="20% - Énfasis4 15 2" xfId="3506"/>
    <cellStyle name="20% - Énfasis4 16" xfId="293"/>
    <cellStyle name="20% - Énfasis4 16 2" xfId="3507"/>
    <cellStyle name="20% - Énfasis4 17" xfId="294"/>
    <cellStyle name="20% - Énfasis4 17 2" xfId="3508"/>
    <cellStyle name="20% - Énfasis4 18" xfId="295"/>
    <cellStyle name="20% - Énfasis4 18 2" xfId="3509"/>
    <cellStyle name="20% - Énfasis4 19" xfId="296"/>
    <cellStyle name="20% - Énfasis4 19 2" xfId="3510"/>
    <cellStyle name="20% - Énfasis4 2" xfId="297"/>
    <cellStyle name="20% - Énfasis4 2 2" xfId="298"/>
    <cellStyle name="20% - Énfasis4 2 2 2" xfId="3512"/>
    <cellStyle name="20% - Énfasis4 2 3" xfId="3511"/>
    <cellStyle name="20% - Énfasis4 20" xfId="299"/>
    <cellStyle name="20% - Énfasis4 20 2" xfId="3513"/>
    <cellStyle name="20% - Énfasis4 21" xfId="300"/>
    <cellStyle name="20% - Énfasis4 21 2" xfId="3514"/>
    <cellStyle name="20% - Énfasis4 22" xfId="301"/>
    <cellStyle name="20% - Énfasis4 22 2" xfId="3515"/>
    <cellStyle name="20% - Énfasis4 23" xfId="302"/>
    <cellStyle name="20% - Énfasis4 23 2" xfId="3516"/>
    <cellStyle name="20% - Énfasis4 24" xfId="303"/>
    <cellStyle name="20% - Énfasis4 24 2" xfId="3517"/>
    <cellStyle name="20% - Énfasis4 25" xfId="304"/>
    <cellStyle name="20% - Énfasis4 25 2" xfId="3518"/>
    <cellStyle name="20% - Énfasis4 26" xfId="305"/>
    <cellStyle name="20% - Énfasis4 26 2" xfId="3519"/>
    <cellStyle name="20% - Énfasis4 27" xfId="306"/>
    <cellStyle name="20% - Énfasis4 27 2" xfId="3520"/>
    <cellStyle name="20% - Énfasis4 28" xfId="307"/>
    <cellStyle name="20% - Énfasis4 28 2" xfId="3521"/>
    <cellStyle name="20% - Énfasis4 29" xfId="308"/>
    <cellStyle name="20% - Énfasis4 29 2" xfId="3522"/>
    <cellStyle name="20% - Énfasis4 3" xfId="309"/>
    <cellStyle name="20% - Énfasis4 3 2" xfId="310"/>
    <cellStyle name="20% - Énfasis4 3 2 2" xfId="3524"/>
    <cellStyle name="20% - Énfasis4 3 3" xfId="3523"/>
    <cellStyle name="20% - Énfasis4 30" xfId="311"/>
    <cellStyle name="20% - Énfasis4 30 2" xfId="3525"/>
    <cellStyle name="20% - Énfasis4 31" xfId="312"/>
    <cellStyle name="20% - Énfasis4 31 2" xfId="3526"/>
    <cellStyle name="20% - Énfasis4 32" xfId="313"/>
    <cellStyle name="20% - Énfasis4 32 2" xfId="3527"/>
    <cellStyle name="20% - Énfasis4 33" xfId="314"/>
    <cellStyle name="20% - Énfasis4 33 2" xfId="3528"/>
    <cellStyle name="20% - Énfasis4 34" xfId="315"/>
    <cellStyle name="20% - Énfasis4 34 2" xfId="3529"/>
    <cellStyle name="20% - Énfasis4 35" xfId="316"/>
    <cellStyle name="20% - Énfasis4 35 2" xfId="3530"/>
    <cellStyle name="20% - Énfasis4 36" xfId="317"/>
    <cellStyle name="20% - Énfasis4 36 2" xfId="3531"/>
    <cellStyle name="20% - Énfasis4 37" xfId="318"/>
    <cellStyle name="20% - Énfasis4 37 2" xfId="3532"/>
    <cellStyle name="20% - Énfasis4 38" xfId="319"/>
    <cellStyle name="20% - Énfasis4 38 2" xfId="3533"/>
    <cellStyle name="20% - Énfasis4 39" xfId="320"/>
    <cellStyle name="20% - Énfasis4 39 2" xfId="3534"/>
    <cellStyle name="20% - Énfasis4 4" xfId="321"/>
    <cellStyle name="20% - Énfasis4 4 2" xfId="322"/>
    <cellStyle name="20% - Énfasis4 4 2 2" xfId="3536"/>
    <cellStyle name="20% - Énfasis4 4 3" xfId="3535"/>
    <cellStyle name="20% - Énfasis4 40" xfId="323"/>
    <cellStyle name="20% - Énfasis4 40 2" xfId="3537"/>
    <cellStyle name="20% - Énfasis4 41" xfId="324"/>
    <cellStyle name="20% - Énfasis4 41 2" xfId="3538"/>
    <cellStyle name="20% - Énfasis4 42" xfId="325"/>
    <cellStyle name="20% - Énfasis4 42 2" xfId="3539"/>
    <cellStyle name="20% - Énfasis4 43" xfId="326"/>
    <cellStyle name="20% - Énfasis4 43 2" xfId="3540"/>
    <cellStyle name="20% - Énfasis4 44" xfId="327"/>
    <cellStyle name="20% - Énfasis4 44 2" xfId="3541"/>
    <cellStyle name="20% - Énfasis4 45" xfId="328"/>
    <cellStyle name="20% - Énfasis4 45 2" xfId="3542"/>
    <cellStyle name="20% - Énfasis4 46" xfId="329"/>
    <cellStyle name="20% - Énfasis4 46 2" xfId="3543"/>
    <cellStyle name="20% - Énfasis4 47" xfId="330"/>
    <cellStyle name="20% - Énfasis4 47 2" xfId="3544"/>
    <cellStyle name="20% - Énfasis4 48" xfId="331"/>
    <cellStyle name="20% - Énfasis4 48 2" xfId="3545"/>
    <cellStyle name="20% - Énfasis4 49" xfId="332"/>
    <cellStyle name="20% - Énfasis4 49 2" xfId="3546"/>
    <cellStyle name="20% - Énfasis4 5" xfId="333"/>
    <cellStyle name="20% - Énfasis4 5 2" xfId="334"/>
    <cellStyle name="20% - Énfasis4 5 2 2" xfId="3548"/>
    <cellStyle name="20% - Énfasis4 5 3" xfId="3547"/>
    <cellStyle name="20% - Énfasis4 50" xfId="335"/>
    <cellStyle name="20% - Énfasis4 50 2" xfId="3549"/>
    <cellStyle name="20% - Énfasis4 51" xfId="336"/>
    <cellStyle name="20% - Énfasis4 51 2" xfId="3550"/>
    <cellStyle name="20% - Énfasis4 52" xfId="337"/>
    <cellStyle name="20% - Énfasis4 52 2" xfId="3551"/>
    <cellStyle name="20% - Énfasis4 53" xfId="338"/>
    <cellStyle name="20% - Énfasis4 53 2" xfId="3552"/>
    <cellStyle name="20% - Énfasis4 54" xfId="339"/>
    <cellStyle name="20% - Énfasis4 54 2" xfId="3553"/>
    <cellStyle name="20% - Énfasis4 55" xfId="340"/>
    <cellStyle name="20% - Énfasis4 55 2" xfId="3554"/>
    <cellStyle name="20% - Énfasis4 56" xfId="341"/>
    <cellStyle name="20% - Énfasis4 56 2" xfId="3555"/>
    <cellStyle name="20% - Énfasis4 57" xfId="342"/>
    <cellStyle name="20% - Énfasis4 57 2" xfId="3556"/>
    <cellStyle name="20% - Énfasis4 58" xfId="343"/>
    <cellStyle name="20% - Énfasis4 58 2" xfId="3557"/>
    <cellStyle name="20% - Énfasis4 59" xfId="344"/>
    <cellStyle name="20% - Énfasis4 59 2" xfId="3558"/>
    <cellStyle name="20% - Énfasis4 6" xfId="345"/>
    <cellStyle name="20% - Énfasis4 6 2" xfId="346"/>
    <cellStyle name="20% - Énfasis4 6 2 2" xfId="3560"/>
    <cellStyle name="20% - Énfasis4 6 3" xfId="3559"/>
    <cellStyle name="20% - Énfasis4 60" xfId="347"/>
    <cellStyle name="20% - Énfasis4 60 2" xfId="3561"/>
    <cellStyle name="20% - Énfasis4 61" xfId="348"/>
    <cellStyle name="20% - Énfasis4 61 2" xfId="3562"/>
    <cellStyle name="20% - Énfasis4 62" xfId="349"/>
    <cellStyle name="20% - Énfasis4 62 2" xfId="3563"/>
    <cellStyle name="20% - Énfasis4 63" xfId="350"/>
    <cellStyle name="20% - Énfasis4 63 2" xfId="3564"/>
    <cellStyle name="20% - Énfasis4 64" xfId="351"/>
    <cellStyle name="20% - Énfasis4 64 2" xfId="3565"/>
    <cellStyle name="20% - Énfasis4 65" xfId="352"/>
    <cellStyle name="20% - Énfasis4 65 2" xfId="3566"/>
    <cellStyle name="20% - Énfasis4 66" xfId="353"/>
    <cellStyle name="20% - Énfasis4 66 2" xfId="3567"/>
    <cellStyle name="20% - Énfasis4 67" xfId="354"/>
    <cellStyle name="20% - Énfasis4 67 2" xfId="3568"/>
    <cellStyle name="20% - Énfasis4 68" xfId="355"/>
    <cellStyle name="20% - Énfasis4 68 2" xfId="3569"/>
    <cellStyle name="20% - Énfasis4 69" xfId="356"/>
    <cellStyle name="20% - Énfasis4 69 2" xfId="3570"/>
    <cellStyle name="20% - Énfasis4 7" xfId="357"/>
    <cellStyle name="20% - Énfasis4 7 2" xfId="3571"/>
    <cellStyle name="20% - Énfasis4 70" xfId="358"/>
    <cellStyle name="20% - Énfasis4 70 2" xfId="3572"/>
    <cellStyle name="20% - Énfasis4 71" xfId="359"/>
    <cellStyle name="20% - Énfasis4 71 2" xfId="3573"/>
    <cellStyle name="20% - Énfasis4 72" xfId="360"/>
    <cellStyle name="20% - Énfasis4 72 2" xfId="3574"/>
    <cellStyle name="20% - Énfasis4 73" xfId="361"/>
    <cellStyle name="20% - Énfasis4 73 2" xfId="3575"/>
    <cellStyle name="20% - Énfasis4 74" xfId="362"/>
    <cellStyle name="20% - Énfasis4 74 2" xfId="3576"/>
    <cellStyle name="20% - Énfasis4 75" xfId="363"/>
    <cellStyle name="20% - Énfasis4 75 2" xfId="3577"/>
    <cellStyle name="20% - Énfasis4 76" xfId="364"/>
    <cellStyle name="20% - Énfasis4 76 2" xfId="3578"/>
    <cellStyle name="20% - Énfasis4 77" xfId="365"/>
    <cellStyle name="20% - Énfasis4 77 2" xfId="3579"/>
    <cellStyle name="20% - Énfasis4 78" xfId="366"/>
    <cellStyle name="20% - Énfasis4 78 2" xfId="3580"/>
    <cellStyle name="20% - Énfasis4 79" xfId="367"/>
    <cellStyle name="20% - Énfasis4 79 2" xfId="3581"/>
    <cellStyle name="20% - Énfasis4 8" xfId="368"/>
    <cellStyle name="20% - Énfasis4 8 2" xfId="3582"/>
    <cellStyle name="20% - Énfasis4 80" xfId="369"/>
    <cellStyle name="20% - Énfasis4 80 2" xfId="3583"/>
    <cellStyle name="20% - Énfasis4 81" xfId="370"/>
    <cellStyle name="20% - Énfasis4 81 2" xfId="3584"/>
    <cellStyle name="20% - Énfasis4 82" xfId="371"/>
    <cellStyle name="20% - Énfasis4 82 2" xfId="3585"/>
    <cellStyle name="20% - Énfasis4 83" xfId="372"/>
    <cellStyle name="20% - Énfasis4 83 2" xfId="3586"/>
    <cellStyle name="20% - Énfasis4 84" xfId="373"/>
    <cellStyle name="20% - Énfasis4 84 2" xfId="3587"/>
    <cellStyle name="20% - Énfasis4 85" xfId="374"/>
    <cellStyle name="20% - Énfasis4 85 2" xfId="3588"/>
    <cellStyle name="20% - Énfasis4 86" xfId="375"/>
    <cellStyle name="20% - Énfasis4 86 2" xfId="3589"/>
    <cellStyle name="20% - Énfasis4 87" xfId="376"/>
    <cellStyle name="20% - Énfasis4 87 2" xfId="3590"/>
    <cellStyle name="20% - Énfasis4 88" xfId="377"/>
    <cellStyle name="20% - Énfasis4 88 2" xfId="3591"/>
    <cellStyle name="20% - Énfasis4 89" xfId="378"/>
    <cellStyle name="20% - Énfasis4 89 2" xfId="3592"/>
    <cellStyle name="20% - Énfasis4 9" xfId="379"/>
    <cellStyle name="20% - Énfasis4 9 2" xfId="3593"/>
    <cellStyle name="20% - Énfasis4 90" xfId="380"/>
    <cellStyle name="20% - Énfasis4 90 2" xfId="3594"/>
    <cellStyle name="20% - Énfasis4 91" xfId="3500"/>
    <cellStyle name="20% - Énfasis4 92" xfId="6394"/>
    <cellStyle name="20% - Énfasis4 93" xfId="6408"/>
    <cellStyle name="20% - Énfasis5" xfId="381" builtinId="46" customBuiltin="1"/>
    <cellStyle name="20% - Énfasis5 10" xfId="382"/>
    <cellStyle name="20% - Énfasis5 10 2" xfId="3596"/>
    <cellStyle name="20% - Énfasis5 11" xfId="383"/>
    <cellStyle name="20% - Énfasis5 11 2" xfId="3597"/>
    <cellStyle name="20% - Énfasis5 12" xfId="384"/>
    <cellStyle name="20% - Énfasis5 12 2" xfId="3598"/>
    <cellStyle name="20% - Énfasis5 13" xfId="385"/>
    <cellStyle name="20% - Énfasis5 13 2" xfId="3599"/>
    <cellStyle name="20% - Énfasis5 14" xfId="386"/>
    <cellStyle name="20% - Énfasis5 14 2" xfId="3600"/>
    <cellStyle name="20% - Énfasis5 15" xfId="387"/>
    <cellStyle name="20% - Énfasis5 15 2" xfId="3601"/>
    <cellStyle name="20% - Énfasis5 16" xfId="388"/>
    <cellStyle name="20% - Énfasis5 16 2" xfId="3602"/>
    <cellStyle name="20% - Énfasis5 17" xfId="389"/>
    <cellStyle name="20% - Énfasis5 17 2" xfId="3603"/>
    <cellStyle name="20% - Énfasis5 18" xfId="390"/>
    <cellStyle name="20% - Énfasis5 18 2" xfId="3604"/>
    <cellStyle name="20% - Énfasis5 19" xfId="391"/>
    <cellStyle name="20% - Énfasis5 19 2" xfId="3605"/>
    <cellStyle name="20% - Énfasis5 2" xfId="392"/>
    <cellStyle name="20% - Énfasis5 2 2" xfId="393"/>
    <cellStyle name="20% - Énfasis5 2 2 2" xfId="3607"/>
    <cellStyle name="20% - Énfasis5 2 3" xfId="3606"/>
    <cellStyle name="20% - Énfasis5 20" xfId="394"/>
    <cellStyle name="20% - Énfasis5 20 2" xfId="3608"/>
    <cellStyle name="20% - Énfasis5 21" xfId="395"/>
    <cellStyle name="20% - Énfasis5 21 2" xfId="3609"/>
    <cellStyle name="20% - Énfasis5 22" xfId="396"/>
    <cellStyle name="20% - Énfasis5 22 2" xfId="3610"/>
    <cellStyle name="20% - Énfasis5 23" xfId="397"/>
    <cellStyle name="20% - Énfasis5 23 2" xfId="3611"/>
    <cellStyle name="20% - Énfasis5 24" xfId="398"/>
    <cellStyle name="20% - Énfasis5 24 2" xfId="3612"/>
    <cellStyle name="20% - Énfasis5 25" xfId="399"/>
    <cellStyle name="20% - Énfasis5 25 2" xfId="3613"/>
    <cellStyle name="20% - Énfasis5 26" xfId="400"/>
    <cellStyle name="20% - Énfasis5 26 2" xfId="3614"/>
    <cellStyle name="20% - Énfasis5 27" xfId="401"/>
    <cellStyle name="20% - Énfasis5 27 2" xfId="3615"/>
    <cellStyle name="20% - Énfasis5 28" xfId="402"/>
    <cellStyle name="20% - Énfasis5 28 2" xfId="3616"/>
    <cellStyle name="20% - Énfasis5 29" xfId="403"/>
    <cellStyle name="20% - Énfasis5 29 2" xfId="3617"/>
    <cellStyle name="20% - Énfasis5 3" xfId="404"/>
    <cellStyle name="20% - Énfasis5 3 2" xfId="405"/>
    <cellStyle name="20% - Énfasis5 3 2 2" xfId="3619"/>
    <cellStyle name="20% - Énfasis5 3 3" xfId="3618"/>
    <cellStyle name="20% - Énfasis5 30" xfId="406"/>
    <cellStyle name="20% - Énfasis5 30 2" xfId="3620"/>
    <cellStyle name="20% - Énfasis5 31" xfId="407"/>
    <cellStyle name="20% - Énfasis5 31 2" xfId="3621"/>
    <cellStyle name="20% - Énfasis5 32" xfId="408"/>
    <cellStyle name="20% - Énfasis5 32 2" xfId="3622"/>
    <cellStyle name="20% - Énfasis5 33" xfId="409"/>
    <cellStyle name="20% - Énfasis5 33 2" xfId="3623"/>
    <cellStyle name="20% - Énfasis5 34" xfId="410"/>
    <cellStyle name="20% - Énfasis5 34 2" xfId="3624"/>
    <cellStyle name="20% - Énfasis5 35" xfId="411"/>
    <cellStyle name="20% - Énfasis5 35 2" xfId="3625"/>
    <cellStyle name="20% - Énfasis5 36" xfId="412"/>
    <cellStyle name="20% - Énfasis5 36 2" xfId="3626"/>
    <cellStyle name="20% - Énfasis5 37" xfId="413"/>
    <cellStyle name="20% - Énfasis5 37 2" xfId="3627"/>
    <cellStyle name="20% - Énfasis5 38" xfId="414"/>
    <cellStyle name="20% - Énfasis5 38 2" xfId="3628"/>
    <cellStyle name="20% - Énfasis5 39" xfId="415"/>
    <cellStyle name="20% - Énfasis5 39 2" xfId="3629"/>
    <cellStyle name="20% - Énfasis5 4" xfId="416"/>
    <cellStyle name="20% - Énfasis5 4 2" xfId="417"/>
    <cellStyle name="20% - Énfasis5 4 2 2" xfId="3631"/>
    <cellStyle name="20% - Énfasis5 4 3" xfId="3630"/>
    <cellStyle name="20% - Énfasis5 40" xfId="418"/>
    <cellStyle name="20% - Énfasis5 40 2" xfId="3632"/>
    <cellStyle name="20% - Énfasis5 41" xfId="419"/>
    <cellStyle name="20% - Énfasis5 41 2" xfId="3633"/>
    <cellStyle name="20% - Énfasis5 42" xfId="420"/>
    <cellStyle name="20% - Énfasis5 42 2" xfId="3634"/>
    <cellStyle name="20% - Énfasis5 43" xfId="421"/>
    <cellStyle name="20% - Énfasis5 43 2" xfId="3635"/>
    <cellStyle name="20% - Énfasis5 44" xfId="422"/>
    <cellStyle name="20% - Énfasis5 44 2" xfId="3636"/>
    <cellStyle name="20% - Énfasis5 45" xfId="423"/>
    <cellStyle name="20% - Énfasis5 45 2" xfId="3637"/>
    <cellStyle name="20% - Énfasis5 46" xfId="424"/>
    <cellStyle name="20% - Énfasis5 46 2" xfId="3638"/>
    <cellStyle name="20% - Énfasis5 47" xfId="425"/>
    <cellStyle name="20% - Énfasis5 47 2" xfId="3639"/>
    <cellStyle name="20% - Énfasis5 48" xfId="426"/>
    <cellStyle name="20% - Énfasis5 48 2" xfId="3640"/>
    <cellStyle name="20% - Énfasis5 49" xfId="427"/>
    <cellStyle name="20% - Énfasis5 49 2" xfId="3641"/>
    <cellStyle name="20% - Énfasis5 5" xfId="428"/>
    <cellStyle name="20% - Énfasis5 5 2" xfId="429"/>
    <cellStyle name="20% - Énfasis5 5 2 2" xfId="3643"/>
    <cellStyle name="20% - Énfasis5 5 3" xfId="3642"/>
    <cellStyle name="20% - Énfasis5 50" xfId="430"/>
    <cellStyle name="20% - Énfasis5 50 2" xfId="3644"/>
    <cellStyle name="20% - Énfasis5 51" xfId="431"/>
    <cellStyle name="20% - Énfasis5 51 2" xfId="3645"/>
    <cellStyle name="20% - Énfasis5 52" xfId="432"/>
    <cellStyle name="20% - Énfasis5 52 2" xfId="3646"/>
    <cellStyle name="20% - Énfasis5 53" xfId="433"/>
    <cellStyle name="20% - Énfasis5 53 2" xfId="3647"/>
    <cellStyle name="20% - Énfasis5 54" xfId="434"/>
    <cellStyle name="20% - Énfasis5 54 2" xfId="3648"/>
    <cellStyle name="20% - Énfasis5 55" xfId="435"/>
    <cellStyle name="20% - Énfasis5 55 2" xfId="3649"/>
    <cellStyle name="20% - Énfasis5 56" xfId="436"/>
    <cellStyle name="20% - Énfasis5 56 2" xfId="3650"/>
    <cellStyle name="20% - Énfasis5 57" xfId="437"/>
    <cellStyle name="20% - Énfasis5 57 2" xfId="3651"/>
    <cellStyle name="20% - Énfasis5 58" xfId="438"/>
    <cellStyle name="20% - Énfasis5 58 2" xfId="3652"/>
    <cellStyle name="20% - Énfasis5 59" xfId="439"/>
    <cellStyle name="20% - Énfasis5 59 2" xfId="3653"/>
    <cellStyle name="20% - Énfasis5 6" xfId="440"/>
    <cellStyle name="20% - Énfasis5 6 2" xfId="441"/>
    <cellStyle name="20% - Énfasis5 6 2 2" xfId="3655"/>
    <cellStyle name="20% - Énfasis5 6 3" xfId="3654"/>
    <cellStyle name="20% - Énfasis5 60" xfId="442"/>
    <cellStyle name="20% - Énfasis5 60 2" xfId="3656"/>
    <cellStyle name="20% - Énfasis5 61" xfId="443"/>
    <cellStyle name="20% - Énfasis5 61 2" xfId="3657"/>
    <cellStyle name="20% - Énfasis5 62" xfId="444"/>
    <cellStyle name="20% - Énfasis5 62 2" xfId="3658"/>
    <cellStyle name="20% - Énfasis5 63" xfId="445"/>
    <cellStyle name="20% - Énfasis5 63 2" xfId="3659"/>
    <cellStyle name="20% - Énfasis5 64" xfId="446"/>
    <cellStyle name="20% - Énfasis5 64 2" xfId="3660"/>
    <cellStyle name="20% - Énfasis5 65" xfId="447"/>
    <cellStyle name="20% - Énfasis5 65 2" xfId="3661"/>
    <cellStyle name="20% - Énfasis5 66" xfId="448"/>
    <cellStyle name="20% - Énfasis5 66 2" xfId="3662"/>
    <cellStyle name="20% - Énfasis5 67" xfId="449"/>
    <cellStyle name="20% - Énfasis5 67 2" xfId="3663"/>
    <cellStyle name="20% - Énfasis5 68" xfId="450"/>
    <cellStyle name="20% - Énfasis5 68 2" xfId="3664"/>
    <cellStyle name="20% - Énfasis5 69" xfId="451"/>
    <cellStyle name="20% - Énfasis5 69 2" xfId="3665"/>
    <cellStyle name="20% - Énfasis5 7" xfId="452"/>
    <cellStyle name="20% - Énfasis5 7 2" xfId="3666"/>
    <cellStyle name="20% - Énfasis5 70" xfId="453"/>
    <cellStyle name="20% - Énfasis5 70 2" xfId="3667"/>
    <cellStyle name="20% - Énfasis5 71" xfId="454"/>
    <cellStyle name="20% - Énfasis5 71 2" xfId="3668"/>
    <cellStyle name="20% - Énfasis5 72" xfId="455"/>
    <cellStyle name="20% - Énfasis5 72 2" xfId="3669"/>
    <cellStyle name="20% - Énfasis5 73" xfId="456"/>
    <cellStyle name="20% - Énfasis5 73 2" xfId="3670"/>
    <cellStyle name="20% - Énfasis5 74" xfId="457"/>
    <cellStyle name="20% - Énfasis5 74 2" xfId="3671"/>
    <cellStyle name="20% - Énfasis5 75" xfId="458"/>
    <cellStyle name="20% - Énfasis5 75 2" xfId="3672"/>
    <cellStyle name="20% - Énfasis5 76" xfId="459"/>
    <cellStyle name="20% - Énfasis5 76 2" xfId="3673"/>
    <cellStyle name="20% - Énfasis5 77" xfId="460"/>
    <cellStyle name="20% - Énfasis5 77 2" xfId="3674"/>
    <cellStyle name="20% - Énfasis5 78" xfId="461"/>
    <cellStyle name="20% - Énfasis5 78 2" xfId="3675"/>
    <cellStyle name="20% - Énfasis5 79" xfId="462"/>
    <cellStyle name="20% - Énfasis5 79 2" xfId="3676"/>
    <cellStyle name="20% - Énfasis5 8" xfId="463"/>
    <cellStyle name="20% - Énfasis5 8 2" xfId="3677"/>
    <cellStyle name="20% - Énfasis5 80" xfId="464"/>
    <cellStyle name="20% - Énfasis5 80 2" xfId="3678"/>
    <cellStyle name="20% - Énfasis5 81" xfId="465"/>
    <cellStyle name="20% - Énfasis5 81 2" xfId="3679"/>
    <cellStyle name="20% - Énfasis5 82" xfId="466"/>
    <cellStyle name="20% - Énfasis5 82 2" xfId="3680"/>
    <cellStyle name="20% - Énfasis5 83" xfId="467"/>
    <cellStyle name="20% - Énfasis5 83 2" xfId="3681"/>
    <cellStyle name="20% - Énfasis5 84" xfId="468"/>
    <cellStyle name="20% - Énfasis5 84 2" xfId="3682"/>
    <cellStyle name="20% - Énfasis5 85" xfId="469"/>
    <cellStyle name="20% - Énfasis5 85 2" xfId="3683"/>
    <cellStyle name="20% - Énfasis5 86" xfId="470"/>
    <cellStyle name="20% - Énfasis5 86 2" xfId="3684"/>
    <cellStyle name="20% - Énfasis5 87" xfId="471"/>
    <cellStyle name="20% - Énfasis5 87 2" xfId="3685"/>
    <cellStyle name="20% - Énfasis5 88" xfId="472"/>
    <cellStyle name="20% - Énfasis5 88 2" xfId="3686"/>
    <cellStyle name="20% - Énfasis5 89" xfId="473"/>
    <cellStyle name="20% - Énfasis5 89 2" xfId="3687"/>
    <cellStyle name="20% - Énfasis5 9" xfId="474"/>
    <cellStyle name="20% - Énfasis5 9 2" xfId="3688"/>
    <cellStyle name="20% - Énfasis5 90" xfId="475"/>
    <cellStyle name="20% - Énfasis5 90 2" xfId="3689"/>
    <cellStyle name="20% - Énfasis5 91" xfId="3595"/>
    <cellStyle name="20% - Énfasis5 92" xfId="6396"/>
    <cellStyle name="20% - Énfasis5 93" xfId="6410"/>
    <cellStyle name="20% - Énfasis6" xfId="476" builtinId="50" customBuiltin="1"/>
    <cellStyle name="20% - Énfasis6 10" xfId="477"/>
    <cellStyle name="20% - Énfasis6 10 2" xfId="3691"/>
    <cellStyle name="20% - Énfasis6 11" xfId="478"/>
    <cellStyle name="20% - Énfasis6 11 2" xfId="3692"/>
    <cellStyle name="20% - Énfasis6 12" xfId="479"/>
    <cellStyle name="20% - Énfasis6 12 2" xfId="3693"/>
    <cellStyle name="20% - Énfasis6 13" xfId="480"/>
    <cellStyle name="20% - Énfasis6 13 2" xfId="3694"/>
    <cellStyle name="20% - Énfasis6 14" xfId="481"/>
    <cellStyle name="20% - Énfasis6 14 2" xfId="3695"/>
    <cellStyle name="20% - Énfasis6 15" xfId="482"/>
    <cellStyle name="20% - Énfasis6 15 2" xfId="3696"/>
    <cellStyle name="20% - Énfasis6 16" xfId="483"/>
    <cellStyle name="20% - Énfasis6 16 2" xfId="3697"/>
    <cellStyle name="20% - Énfasis6 17" xfId="484"/>
    <cellStyle name="20% - Énfasis6 17 2" xfId="3698"/>
    <cellStyle name="20% - Énfasis6 18" xfId="485"/>
    <cellStyle name="20% - Énfasis6 18 2" xfId="3699"/>
    <cellStyle name="20% - Énfasis6 19" xfId="486"/>
    <cellStyle name="20% - Énfasis6 19 2" xfId="3700"/>
    <cellStyle name="20% - Énfasis6 2" xfId="487"/>
    <cellStyle name="20% - Énfasis6 2 2" xfId="488"/>
    <cellStyle name="20% - Énfasis6 2 2 2" xfId="3702"/>
    <cellStyle name="20% - Énfasis6 2 3" xfId="3701"/>
    <cellStyle name="20% - Énfasis6 20" xfId="489"/>
    <cellStyle name="20% - Énfasis6 20 2" xfId="3703"/>
    <cellStyle name="20% - Énfasis6 21" xfId="490"/>
    <cellStyle name="20% - Énfasis6 21 2" xfId="3704"/>
    <cellStyle name="20% - Énfasis6 22" xfId="491"/>
    <cellStyle name="20% - Énfasis6 22 2" xfId="3705"/>
    <cellStyle name="20% - Énfasis6 23" xfId="492"/>
    <cellStyle name="20% - Énfasis6 23 2" xfId="3706"/>
    <cellStyle name="20% - Énfasis6 24" xfId="493"/>
    <cellStyle name="20% - Énfasis6 24 2" xfId="3707"/>
    <cellStyle name="20% - Énfasis6 25" xfId="494"/>
    <cellStyle name="20% - Énfasis6 25 2" xfId="3708"/>
    <cellStyle name="20% - Énfasis6 26" xfId="495"/>
    <cellStyle name="20% - Énfasis6 26 2" xfId="3709"/>
    <cellStyle name="20% - Énfasis6 27" xfId="496"/>
    <cellStyle name="20% - Énfasis6 27 2" xfId="3710"/>
    <cellStyle name="20% - Énfasis6 28" xfId="497"/>
    <cellStyle name="20% - Énfasis6 28 2" xfId="3711"/>
    <cellStyle name="20% - Énfasis6 29" xfId="498"/>
    <cellStyle name="20% - Énfasis6 29 2" xfId="3712"/>
    <cellStyle name="20% - Énfasis6 3" xfId="499"/>
    <cellStyle name="20% - Énfasis6 3 2" xfId="500"/>
    <cellStyle name="20% - Énfasis6 3 2 2" xfId="3714"/>
    <cellStyle name="20% - Énfasis6 3 3" xfId="3713"/>
    <cellStyle name="20% - Énfasis6 30" xfId="501"/>
    <cellStyle name="20% - Énfasis6 30 2" xfId="3715"/>
    <cellStyle name="20% - Énfasis6 31" xfId="502"/>
    <cellStyle name="20% - Énfasis6 31 2" xfId="3716"/>
    <cellStyle name="20% - Énfasis6 32" xfId="503"/>
    <cellStyle name="20% - Énfasis6 32 2" xfId="3717"/>
    <cellStyle name="20% - Énfasis6 33" xfId="504"/>
    <cellStyle name="20% - Énfasis6 33 2" xfId="3718"/>
    <cellStyle name="20% - Énfasis6 34" xfId="505"/>
    <cellStyle name="20% - Énfasis6 34 2" xfId="3719"/>
    <cellStyle name="20% - Énfasis6 35" xfId="506"/>
    <cellStyle name="20% - Énfasis6 35 2" xfId="3720"/>
    <cellStyle name="20% - Énfasis6 36" xfId="507"/>
    <cellStyle name="20% - Énfasis6 36 2" xfId="3721"/>
    <cellStyle name="20% - Énfasis6 37" xfId="508"/>
    <cellStyle name="20% - Énfasis6 37 2" xfId="3722"/>
    <cellStyle name="20% - Énfasis6 38" xfId="509"/>
    <cellStyle name="20% - Énfasis6 38 2" xfId="3723"/>
    <cellStyle name="20% - Énfasis6 39" xfId="510"/>
    <cellStyle name="20% - Énfasis6 39 2" xfId="3724"/>
    <cellStyle name="20% - Énfasis6 4" xfId="511"/>
    <cellStyle name="20% - Énfasis6 4 2" xfId="512"/>
    <cellStyle name="20% - Énfasis6 4 2 2" xfId="3726"/>
    <cellStyle name="20% - Énfasis6 4 3" xfId="3725"/>
    <cellStyle name="20% - Énfasis6 40" xfId="513"/>
    <cellStyle name="20% - Énfasis6 40 2" xfId="3727"/>
    <cellStyle name="20% - Énfasis6 41" xfId="514"/>
    <cellStyle name="20% - Énfasis6 41 2" xfId="3728"/>
    <cellStyle name="20% - Énfasis6 42" xfId="515"/>
    <cellStyle name="20% - Énfasis6 42 2" xfId="3729"/>
    <cellStyle name="20% - Énfasis6 43" xfId="516"/>
    <cellStyle name="20% - Énfasis6 43 2" xfId="3730"/>
    <cellStyle name="20% - Énfasis6 44" xfId="517"/>
    <cellStyle name="20% - Énfasis6 44 2" xfId="3731"/>
    <cellStyle name="20% - Énfasis6 45" xfId="518"/>
    <cellStyle name="20% - Énfasis6 45 2" xfId="3732"/>
    <cellStyle name="20% - Énfasis6 46" xfId="519"/>
    <cellStyle name="20% - Énfasis6 46 2" xfId="3733"/>
    <cellStyle name="20% - Énfasis6 47" xfId="520"/>
    <cellStyle name="20% - Énfasis6 47 2" xfId="3734"/>
    <cellStyle name="20% - Énfasis6 48" xfId="521"/>
    <cellStyle name="20% - Énfasis6 48 2" xfId="3735"/>
    <cellStyle name="20% - Énfasis6 49" xfId="522"/>
    <cellStyle name="20% - Énfasis6 49 2" xfId="3736"/>
    <cellStyle name="20% - Énfasis6 5" xfId="523"/>
    <cellStyle name="20% - Énfasis6 5 2" xfId="524"/>
    <cellStyle name="20% - Énfasis6 5 2 2" xfId="3738"/>
    <cellStyle name="20% - Énfasis6 5 3" xfId="3737"/>
    <cellStyle name="20% - Énfasis6 50" xfId="525"/>
    <cellStyle name="20% - Énfasis6 50 2" xfId="3739"/>
    <cellStyle name="20% - Énfasis6 51" xfId="526"/>
    <cellStyle name="20% - Énfasis6 51 2" xfId="3740"/>
    <cellStyle name="20% - Énfasis6 52" xfId="527"/>
    <cellStyle name="20% - Énfasis6 52 2" xfId="3741"/>
    <cellStyle name="20% - Énfasis6 53" xfId="528"/>
    <cellStyle name="20% - Énfasis6 53 2" xfId="3742"/>
    <cellStyle name="20% - Énfasis6 54" xfId="529"/>
    <cellStyle name="20% - Énfasis6 54 2" xfId="3743"/>
    <cellStyle name="20% - Énfasis6 55" xfId="530"/>
    <cellStyle name="20% - Énfasis6 55 2" xfId="3744"/>
    <cellStyle name="20% - Énfasis6 56" xfId="531"/>
    <cellStyle name="20% - Énfasis6 56 2" xfId="3745"/>
    <cellStyle name="20% - Énfasis6 57" xfId="532"/>
    <cellStyle name="20% - Énfasis6 57 2" xfId="3746"/>
    <cellStyle name="20% - Énfasis6 58" xfId="533"/>
    <cellStyle name="20% - Énfasis6 58 2" xfId="3747"/>
    <cellStyle name="20% - Énfasis6 59" xfId="534"/>
    <cellStyle name="20% - Énfasis6 59 2" xfId="3748"/>
    <cellStyle name="20% - Énfasis6 6" xfId="535"/>
    <cellStyle name="20% - Énfasis6 6 2" xfId="536"/>
    <cellStyle name="20% - Énfasis6 6 2 2" xfId="3750"/>
    <cellStyle name="20% - Énfasis6 6 3" xfId="3749"/>
    <cellStyle name="20% - Énfasis6 60" xfId="537"/>
    <cellStyle name="20% - Énfasis6 60 2" xfId="3751"/>
    <cellStyle name="20% - Énfasis6 61" xfId="538"/>
    <cellStyle name="20% - Énfasis6 61 2" xfId="3752"/>
    <cellStyle name="20% - Énfasis6 62" xfId="539"/>
    <cellStyle name="20% - Énfasis6 62 2" xfId="3753"/>
    <cellStyle name="20% - Énfasis6 63" xfId="540"/>
    <cellStyle name="20% - Énfasis6 63 2" xfId="3754"/>
    <cellStyle name="20% - Énfasis6 64" xfId="541"/>
    <cellStyle name="20% - Énfasis6 64 2" xfId="3755"/>
    <cellStyle name="20% - Énfasis6 65" xfId="542"/>
    <cellStyle name="20% - Énfasis6 65 2" xfId="3756"/>
    <cellStyle name="20% - Énfasis6 66" xfId="543"/>
    <cellStyle name="20% - Énfasis6 66 2" xfId="3757"/>
    <cellStyle name="20% - Énfasis6 67" xfId="544"/>
    <cellStyle name="20% - Énfasis6 67 2" xfId="3758"/>
    <cellStyle name="20% - Énfasis6 68" xfId="545"/>
    <cellStyle name="20% - Énfasis6 68 2" xfId="3759"/>
    <cellStyle name="20% - Énfasis6 69" xfId="546"/>
    <cellStyle name="20% - Énfasis6 69 2" xfId="3760"/>
    <cellStyle name="20% - Énfasis6 7" xfId="547"/>
    <cellStyle name="20% - Énfasis6 7 2" xfId="3761"/>
    <cellStyle name="20% - Énfasis6 70" xfId="548"/>
    <cellStyle name="20% - Énfasis6 70 2" xfId="3762"/>
    <cellStyle name="20% - Énfasis6 71" xfId="549"/>
    <cellStyle name="20% - Énfasis6 71 2" xfId="3763"/>
    <cellStyle name="20% - Énfasis6 72" xfId="550"/>
    <cellStyle name="20% - Énfasis6 72 2" xfId="3764"/>
    <cellStyle name="20% - Énfasis6 73" xfId="551"/>
    <cellStyle name="20% - Énfasis6 73 2" xfId="3765"/>
    <cellStyle name="20% - Énfasis6 74" xfId="552"/>
    <cellStyle name="20% - Énfasis6 74 2" xfId="3766"/>
    <cellStyle name="20% - Énfasis6 75" xfId="553"/>
    <cellStyle name="20% - Énfasis6 75 2" xfId="3767"/>
    <cellStyle name="20% - Énfasis6 76" xfId="554"/>
    <cellStyle name="20% - Énfasis6 76 2" xfId="3768"/>
    <cellStyle name="20% - Énfasis6 77" xfId="555"/>
    <cellStyle name="20% - Énfasis6 77 2" xfId="3769"/>
    <cellStyle name="20% - Énfasis6 78" xfId="556"/>
    <cellStyle name="20% - Énfasis6 78 2" xfId="3770"/>
    <cellStyle name="20% - Énfasis6 79" xfId="557"/>
    <cellStyle name="20% - Énfasis6 79 2" xfId="3771"/>
    <cellStyle name="20% - Énfasis6 8" xfId="558"/>
    <cellStyle name="20% - Énfasis6 8 2" xfId="3772"/>
    <cellStyle name="20% - Énfasis6 80" xfId="559"/>
    <cellStyle name="20% - Énfasis6 80 2" xfId="3773"/>
    <cellStyle name="20% - Énfasis6 81" xfId="560"/>
    <cellStyle name="20% - Énfasis6 81 2" xfId="3774"/>
    <cellStyle name="20% - Énfasis6 82" xfId="561"/>
    <cellStyle name="20% - Énfasis6 82 2" xfId="3775"/>
    <cellStyle name="20% - Énfasis6 83" xfId="562"/>
    <cellStyle name="20% - Énfasis6 83 2" xfId="3776"/>
    <cellStyle name="20% - Énfasis6 84" xfId="563"/>
    <cellStyle name="20% - Énfasis6 84 2" xfId="3777"/>
    <cellStyle name="20% - Énfasis6 85" xfId="564"/>
    <cellStyle name="20% - Énfasis6 85 2" xfId="3778"/>
    <cellStyle name="20% - Énfasis6 86" xfId="565"/>
    <cellStyle name="20% - Énfasis6 86 2" xfId="3779"/>
    <cellStyle name="20% - Énfasis6 87" xfId="566"/>
    <cellStyle name="20% - Énfasis6 87 2" xfId="3780"/>
    <cellStyle name="20% - Énfasis6 88" xfId="567"/>
    <cellStyle name="20% - Énfasis6 88 2" xfId="3781"/>
    <cellStyle name="20% - Énfasis6 89" xfId="568"/>
    <cellStyle name="20% - Énfasis6 89 2" xfId="3782"/>
    <cellStyle name="20% - Énfasis6 9" xfId="569"/>
    <cellStyle name="20% - Énfasis6 9 2" xfId="3783"/>
    <cellStyle name="20% - Énfasis6 90" xfId="570"/>
    <cellStyle name="20% - Énfasis6 90 2" xfId="3784"/>
    <cellStyle name="20% - Énfasis6 91" xfId="3690"/>
    <cellStyle name="20% - Énfasis6 92" xfId="6398"/>
    <cellStyle name="20% - Énfasis6 93" xfId="6412"/>
    <cellStyle name="40% - Énfasis1" xfId="571" builtinId="31" customBuiltin="1"/>
    <cellStyle name="40% - Énfasis1 10" xfId="572"/>
    <cellStyle name="40% - Énfasis1 10 2" xfId="3786"/>
    <cellStyle name="40% - Énfasis1 11" xfId="573"/>
    <cellStyle name="40% - Énfasis1 11 2" xfId="3787"/>
    <cellStyle name="40% - Énfasis1 12" xfId="574"/>
    <cellStyle name="40% - Énfasis1 12 2" xfId="3788"/>
    <cellStyle name="40% - Énfasis1 13" xfId="575"/>
    <cellStyle name="40% - Énfasis1 13 2" xfId="3789"/>
    <cellStyle name="40% - Énfasis1 14" xfId="576"/>
    <cellStyle name="40% - Énfasis1 14 2" xfId="3790"/>
    <cellStyle name="40% - Énfasis1 15" xfId="577"/>
    <cellStyle name="40% - Énfasis1 15 2" xfId="3791"/>
    <cellStyle name="40% - Énfasis1 16" xfId="578"/>
    <cellStyle name="40% - Énfasis1 16 2" xfId="3792"/>
    <cellStyle name="40% - Énfasis1 17" xfId="579"/>
    <cellStyle name="40% - Énfasis1 17 2" xfId="3793"/>
    <cellStyle name="40% - Énfasis1 18" xfId="580"/>
    <cellStyle name="40% - Énfasis1 18 2" xfId="3794"/>
    <cellStyle name="40% - Énfasis1 19" xfId="581"/>
    <cellStyle name="40% - Énfasis1 19 2" xfId="3795"/>
    <cellStyle name="40% - Énfasis1 2" xfId="582"/>
    <cellStyle name="40% - Énfasis1 2 2" xfId="583"/>
    <cellStyle name="40% - Énfasis1 2 2 2" xfId="3797"/>
    <cellStyle name="40% - Énfasis1 2 3" xfId="3796"/>
    <cellStyle name="40% - Énfasis1 20" xfId="584"/>
    <cellStyle name="40% - Énfasis1 20 2" xfId="3798"/>
    <cellStyle name="40% - Énfasis1 21" xfId="585"/>
    <cellStyle name="40% - Énfasis1 21 2" xfId="3799"/>
    <cellStyle name="40% - Énfasis1 22" xfId="586"/>
    <cellStyle name="40% - Énfasis1 22 2" xfId="3800"/>
    <cellStyle name="40% - Énfasis1 23" xfId="587"/>
    <cellStyle name="40% - Énfasis1 23 2" xfId="3801"/>
    <cellStyle name="40% - Énfasis1 24" xfId="588"/>
    <cellStyle name="40% - Énfasis1 24 2" xfId="3802"/>
    <cellStyle name="40% - Énfasis1 25" xfId="589"/>
    <cellStyle name="40% - Énfasis1 25 2" xfId="3803"/>
    <cellStyle name="40% - Énfasis1 26" xfId="590"/>
    <cellStyle name="40% - Énfasis1 26 2" xfId="3804"/>
    <cellStyle name="40% - Énfasis1 27" xfId="591"/>
    <cellStyle name="40% - Énfasis1 27 2" xfId="3805"/>
    <cellStyle name="40% - Énfasis1 28" xfId="592"/>
    <cellStyle name="40% - Énfasis1 28 2" xfId="3806"/>
    <cellStyle name="40% - Énfasis1 29" xfId="593"/>
    <cellStyle name="40% - Énfasis1 29 2" xfId="3807"/>
    <cellStyle name="40% - Énfasis1 3" xfId="594"/>
    <cellStyle name="40% - Énfasis1 3 2" xfId="595"/>
    <cellStyle name="40% - Énfasis1 3 2 2" xfId="3809"/>
    <cellStyle name="40% - Énfasis1 3 3" xfId="3808"/>
    <cellStyle name="40% - Énfasis1 30" xfId="596"/>
    <cellStyle name="40% - Énfasis1 30 2" xfId="3810"/>
    <cellStyle name="40% - Énfasis1 31" xfId="597"/>
    <cellStyle name="40% - Énfasis1 31 2" xfId="3811"/>
    <cellStyle name="40% - Énfasis1 32" xfId="598"/>
    <cellStyle name="40% - Énfasis1 32 2" xfId="3812"/>
    <cellStyle name="40% - Énfasis1 33" xfId="599"/>
    <cellStyle name="40% - Énfasis1 33 2" xfId="3813"/>
    <cellStyle name="40% - Énfasis1 34" xfId="600"/>
    <cellStyle name="40% - Énfasis1 34 2" xfId="3814"/>
    <cellStyle name="40% - Énfasis1 35" xfId="601"/>
    <cellStyle name="40% - Énfasis1 35 2" xfId="3815"/>
    <cellStyle name="40% - Énfasis1 36" xfId="602"/>
    <cellStyle name="40% - Énfasis1 36 2" xfId="3816"/>
    <cellStyle name="40% - Énfasis1 37" xfId="603"/>
    <cellStyle name="40% - Énfasis1 37 2" xfId="3817"/>
    <cellStyle name="40% - Énfasis1 38" xfId="604"/>
    <cellStyle name="40% - Énfasis1 38 2" xfId="3818"/>
    <cellStyle name="40% - Énfasis1 39" xfId="605"/>
    <cellStyle name="40% - Énfasis1 39 2" xfId="3819"/>
    <cellStyle name="40% - Énfasis1 4" xfId="606"/>
    <cellStyle name="40% - Énfasis1 4 2" xfId="607"/>
    <cellStyle name="40% - Énfasis1 4 2 2" xfId="3821"/>
    <cellStyle name="40% - Énfasis1 4 3" xfId="3820"/>
    <cellStyle name="40% - Énfasis1 40" xfId="608"/>
    <cellStyle name="40% - Énfasis1 40 2" xfId="3822"/>
    <cellStyle name="40% - Énfasis1 41" xfId="609"/>
    <cellStyle name="40% - Énfasis1 41 2" xfId="3823"/>
    <cellStyle name="40% - Énfasis1 42" xfId="610"/>
    <cellStyle name="40% - Énfasis1 42 2" xfId="3824"/>
    <cellStyle name="40% - Énfasis1 43" xfId="611"/>
    <cellStyle name="40% - Énfasis1 43 2" xfId="3825"/>
    <cellStyle name="40% - Énfasis1 44" xfId="612"/>
    <cellStyle name="40% - Énfasis1 44 2" xfId="3826"/>
    <cellStyle name="40% - Énfasis1 45" xfId="613"/>
    <cellStyle name="40% - Énfasis1 45 2" xfId="3827"/>
    <cellStyle name="40% - Énfasis1 46" xfId="614"/>
    <cellStyle name="40% - Énfasis1 46 2" xfId="3828"/>
    <cellStyle name="40% - Énfasis1 47" xfId="615"/>
    <cellStyle name="40% - Énfasis1 47 2" xfId="3829"/>
    <cellStyle name="40% - Énfasis1 48" xfId="616"/>
    <cellStyle name="40% - Énfasis1 48 2" xfId="3830"/>
    <cellStyle name="40% - Énfasis1 49" xfId="617"/>
    <cellStyle name="40% - Énfasis1 49 2" xfId="3831"/>
    <cellStyle name="40% - Énfasis1 5" xfId="618"/>
    <cellStyle name="40% - Énfasis1 5 2" xfId="619"/>
    <cellStyle name="40% - Énfasis1 5 2 2" xfId="3833"/>
    <cellStyle name="40% - Énfasis1 5 3" xfId="3832"/>
    <cellStyle name="40% - Énfasis1 50" xfId="620"/>
    <cellStyle name="40% - Énfasis1 50 2" xfId="3834"/>
    <cellStyle name="40% - Énfasis1 51" xfId="621"/>
    <cellStyle name="40% - Énfasis1 51 2" xfId="3835"/>
    <cellStyle name="40% - Énfasis1 52" xfId="622"/>
    <cellStyle name="40% - Énfasis1 52 2" xfId="3836"/>
    <cellStyle name="40% - Énfasis1 53" xfId="623"/>
    <cellStyle name="40% - Énfasis1 53 2" xfId="3837"/>
    <cellStyle name="40% - Énfasis1 54" xfId="624"/>
    <cellStyle name="40% - Énfasis1 54 2" xfId="3838"/>
    <cellStyle name="40% - Énfasis1 55" xfId="625"/>
    <cellStyle name="40% - Énfasis1 55 2" xfId="3839"/>
    <cellStyle name="40% - Énfasis1 56" xfId="626"/>
    <cellStyle name="40% - Énfasis1 56 2" xfId="3840"/>
    <cellStyle name="40% - Énfasis1 57" xfId="627"/>
    <cellStyle name="40% - Énfasis1 57 2" xfId="3841"/>
    <cellStyle name="40% - Énfasis1 58" xfId="628"/>
    <cellStyle name="40% - Énfasis1 58 2" xfId="3842"/>
    <cellStyle name="40% - Énfasis1 59" xfId="629"/>
    <cellStyle name="40% - Énfasis1 59 2" xfId="3843"/>
    <cellStyle name="40% - Énfasis1 6" xfId="630"/>
    <cellStyle name="40% - Énfasis1 6 2" xfId="631"/>
    <cellStyle name="40% - Énfasis1 6 2 2" xfId="3845"/>
    <cellStyle name="40% - Énfasis1 6 3" xfId="3844"/>
    <cellStyle name="40% - Énfasis1 60" xfId="632"/>
    <cellStyle name="40% - Énfasis1 60 2" xfId="3846"/>
    <cellStyle name="40% - Énfasis1 61" xfId="633"/>
    <cellStyle name="40% - Énfasis1 61 2" xfId="3847"/>
    <cellStyle name="40% - Énfasis1 62" xfId="634"/>
    <cellStyle name="40% - Énfasis1 62 2" xfId="3848"/>
    <cellStyle name="40% - Énfasis1 63" xfId="635"/>
    <cellStyle name="40% - Énfasis1 63 2" xfId="3849"/>
    <cellStyle name="40% - Énfasis1 64" xfId="636"/>
    <cellStyle name="40% - Énfasis1 64 2" xfId="3850"/>
    <cellStyle name="40% - Énfasis1 65" xfId="637"/>
    <cellStyle name="40% - Énfasis1 65 2" xfId="3851"/>
    <cellStyle name="40% - Énfasis1 66" xfId="638"/>
    <cellStyle name="40% - Énfasis1 66 2" xfId="3852"/>
    <cellStyle name="40% - Énfasis1 67" xfId="639"/>
    <cellStyle name="40% - Énfasis1 67 2" xfId="3853"/>
    <cellStyle name="40% - Énfasis1 68" xfId="640"/>
    <cellStyle name="40% - Énfasis1 68 2" xfId="3854"/>
    <cellStyle name="40% - Énfasis1 69" xfId="641"/>
    <cellStyle name="40% - Énfasis1 69 2" xfId="3855"/>
    <cellStyle name="40% - Énfasis1 7" xfId="642"/>
    <cellStyle name="40% - Énfasis1 7 2" xfId="3856"/>
    <cellStyle name="40% - Énfasis1 70" xfId="643"/>
    <cellStyle name="40% - Énfasis1 70 2" xfId="3857"/>
    <cellStyle name="40% - Énfasis1 71" xfId="644"/>
    <cellStyle name="40% - Énfasis1 71 2" xfId="3858"/>
    <cellStyle name="40% - Énfasis1 72" xfId="645"/>
    <cellStyle name="40% - Énfasis1 72 2" xfId="3859"/>
    <cellStyle name="40% - Énfasis1 73" xfId="646"/>
    <cellStyle name="40% - Énfasis1 73 2" xfId="3860"/>
    <cellStyle name="40% - Énfasis1 74" xfId="647"/>
    <cellStyle name="40% - Énfasis1 74 2" xfId="3861"/>
    <cellStyle name="40% - Énfasis1 75" xfId="648"/>
    <cellStyle name="40% - Énfasis1 75 2" xfId="3862"/>
    <cellStyle name="40% - Énfasis1 76" xfId="649"/>
    <cellStyle name="40% - Énfasis1 76 2" xfId="3863"/>
    <cellStyle name="40% - Énfasis1 77" xfId="650"/>
    <cellStyle name="40% - Énfasis1 77 2" xfId="3864"/>
    <cellStyle name="40% - Énfasis1 78" xfId="651"/>
    <cellStyle name="40% - Énfasis1 78 2" xfId="3865"/>
    <cellStyle name="40% - Énfasis1 79" xfId="652"/>
    <cellStyle name="40% - Énfasis1 79 2" xfId="3866"/>
    <cellStyle name="40% - Énfasis1 8" xfId="653"/>
    <cellStyle name="40% - Énfasis1 8 2" xfId="3867"/>
    <cellStyle name="40% - Énfasis1 80" xfId="654"/>
    <cellStyle name="40% - Énfasis1 80 2" xfId="3868"/>
    <cellStyle name="40% - Énfasis1 81" xfId="655"/>
    <cellStyle name="40% - Énfasis1 81 2" xfId="3869"/>
    <cellStyle name="40% - Énfasis1 82" xfId="656"/>
    <cellStyle name="40% - Énfasis1 82 2" xfId="3870"/>
    <cellStyle name="40% - Énfasis1 83" xfId="657"/>
    <cellStyle name="40% - Énfasis1 83 2" xfId="3871"/>
    <cellStyle name="40% - Énfasis1 84" xfId="658"/>
    <cellStyle name="40% - Énfasis1 84 2" xfId="3872"/>
    <cellStyle name="40% - Énfasis1 85" xfId="659"/>
    <cellStyle name="40% - Énfasis1 85 2" xfId="3873"/>
    <cellStyle name="40% - Énfasis1 86" xfId="660"/>
    <cellStyle name="40% - Énfasis1 86 2" xfId="3874"/>
    <cellStyle name="40% - Énfasis1 87" xfId="661"/>
    <cellStyle name="40% - Énfasis1 87 2" xfId="3875"/>
    <cellStyle name="40% - Énfasis1 88" xfId="662"/>
    <cellStyle name="40% - Énfasis1 88 2" xfId="3876"/>
    <cellStyle name="40% - Énfasis1 89" xfId="663"/>
    <cellStyle name="40% - Énfasis1 89 2" xfId="3877"/>
    <cellStyle name="40% - Énfasis1 9" xfId="664"/>
    <cellStyle name="40% - Énfasis1 9 2" xfId="3878"/>
    <cellStyle name="40% - Énfasis1 90" xfId="665"/>
    <cellStyle name="40% - Énfasis1 90 2" xfId="3879"/>
    <cellStyle name="40% - Énfasis1 91" xfId="3785"/>
    <cellStyle name="40% - Énfasis1 92" xfId="6389"/>
    <cellStyle name="40% - Énfasis1 93" xfId="6403"/>
    <cellStyle name="40% - Énfasis2" xfId="666" builtinId="35" customBuiltin="1"/>
    <cellStyle name="40% - Énfasis2 10" xfId="667"/>
    <cellStyle name="40% - Énfasis2 10 2" xfId="3881"/>
    <cellStyle name="40% - Énfasis2 11" xfId="668"/>
    <cellStyle name="40% - Énfasis2 11 2" xfId="3882"/>
    <cellStyle name="40% - Énfasis2 12" xfId="669"/>
    <cellStyle name="40% - Énfasis2 12 2" xfId="3883"/>
    <cellStyle name="40% - Énfasis2 13" xfId="670"/>
    <cellStyle name="40% - Énfasis2 13 2" xfId="3884"/>
    <cellStyle name="40% - Énfasis2 14" xfId="671"/>
    <cellStyle name="40% - Énfasis2 14 2" xfId="3885"/>
    <cellStyle name="40% - Énfasis2 15" xfId="672"/>
    <cellStyle name="40% - Énfasis2 15 2" xfId="3886"/>
    <cellStyle name="40% - Énfasis2 16" xfId="673"/>
    <cellStyle name="40% - Énfasis2 16 2" xfId="3887"/>
    <cellStyle name="40% - Énfasis2 17" xfId="674"/>
    <cellStyle name="40% - Énfasis2 17 2" xfId="3888"/>
    <cellStyle name="40% - Énfasis2 18" xfId="675"/>
    <cellStyle name="40% - Énfasis2 18 2" xfId="3889"/>
    <cellStyle name="40% - Énfasis2 19" xfId="676"/>
    <cellStyle name="40% - Énfasis2 19 2" xfId="3890"/>
    <cellStyle name="40% - Énfasis2 2" xfId="677"/>
    <cellStyle name="40% - Énfasis2 2 2" xfId="678"/>
    <cellStyle name="40% - Énfasis2 2 2 2" xfId="3892"/>
    <cellStyle name="40% - Énfasis2 2 3" xfId="3891"/>
    <cellStyle name="40% - Énfasis2 20" xfId="679"/>
    <cellStyle name="40% - Énfasis2 20 2" xfId="3893"/>
    <cellStyle name="40% - Énfasis2 21" xfId="680"/>
    <cellStyle name="40% - Énfasis2 21 2" xfId="3894"/>
    <cellStyle name="40% - Énfasis2 22" xfId="681"/>
    <cellStyle name="40% - Énfasis2 22 2" xfId="3895"/>
    <cellStyle name="40% - Énfasis2 23" xfId="682"/>
    <cellStyle name="40% - Énfasis2 23 2" xfId="3896"/>
    <cellStyle name="40% - Énfasis2 24" xfId="683"/>
    <cellStyle name="40% - Énfasis2 24 2" xfId="3897"/>
    <cellStyle name="40% - Énfasis2 25" xfId="684"/>
    <cellStyle name="40% - Énfasis2 25 2" xfId="3898"/>
    <cellStyle name="40% - Énfasis2 26" xfId="685"/>
    <cellStyle name="40% - Énfasis2 26 2" xfId="3899"/>
    <cellStyle name="40% - Énfasis2 27" xfId="686"/>
    <cellStyle name="40% - Énfasis2 27 2" xfId="3900"/>
    <cellStyle name="40% - Énfasis2 28" xfId="687"/>
    <cellStyle name="40% - Énfasis2 28 2" xfId="3901"/>
    <cellStyle name="40% - Énfasis2 29" xfId="688"/>
    <cellStyle name="40% - Énfasis2 29 2" xfId="3902"/>
    <cellStyle name="40% - Énfasis2 3" xfId="689"/>
    <cellStyle name="40% - Énfasis2 3 2" xfId="690"/>
    <cellStyle name="40% - Énfasis2 3 2 2" xfId="3904"/>
    <cellStyle name="40% - Énfasis2 3 3" xfId="3903"/>
    <cellStyle name="40% - Énfasis2 30" xfId="691"/>
    <cellStyle name="40% - Énfasis2 30 2" xfId="3905"/>
    <cellStyle name="40% - Énfasis2 31" xfId="692"/>
    <cellStyle name="40% - Énfasis2 31 2" xfId="3906"/>
    <cellStyle name="40% - Énfasis2 32" xfId="693"/>
    <cellStyle name="40% - Énfasis2 32 2" xfId="3907"/>
    <cellStyle name="40% - Énfasis2 33" xfId="694"/>
    <cellStyle name="40% - Énfasis2 33 2" xfId="3908"/>
    <cellStyle name="40% - Énfasis2 34" xfId="695"/>
    <cellStyle name="40% - Énfasis2 34 2" xfId="3909"/>
    <cellStyle name="40% - Énfasis2 35" xfId="696"/>
    <cellStyle name="40% - Énfasis2 35 2" xfId="3910"/>
    <cellStyle name="40% - Énfasis2 36" xfId="697"/>
    <cellStyle name="40% - Énfasis2 36 2" xfId="3911"/>
    <cellStyle name="40% - Énfasis2 37" xfId="698"/>
    <cellStyle name="40% - Énfasis2 37 2" xfId="3912"/>
    <cellStyle name="40% - Énfasis2 38" xfId="699"/>
    <cellStyle name="40% - Énfasis2 38 2" xfId="3913"/>
    <cellStyle name="40% - Énfasis2 39" xfId="700"/>
    <cellStyle name="40% - Énfasis2 39 2" xfId="3914"/>
    <cellStyle name="40% - Énfasis2 4" xfId="701"/>
    <cellStyle name="40% - Énfasis2 4 2" xfId="702"/>
    <cellStyle name="40% - Énfasis2 4 2 2" xfId="3916"/>
    <cellStyle name="40% - Énfasis2 4 3" xfId="3915"/>
    <cellStyle name="40% - Énfasis2 40" xfId="703"/>
    <cellStyle name="40% - Énfasis2 40 2" xfId="3917"/>
    <cellStyle name="40% - Énfasis2 41" xfId="704"/>
    <cellStyle name="40% - Énfasis2 41 2" xfId="3918"/>
    <cellStyle name="40% - Énfasis2 42" xfId="705"/>
    <cellStyle name="40% - Énfasis2 42 2" xfId="3919"/>
    <cellStyle name="40% - Énfasis2 43" xfId="706"/>
    <cellStyle name="40% - Énfasis2 43 2" xfId="3920"/>
    <cellStyle name="40% - Énfasis2 44" xfId="707"/>
    <cellStyle name="40% - Énfasis2 44 2" xfId="3921"/>
    <cellStyle name="40% - Énfasis2 45" xfId="708"/>
    <cellStyle name="40% - Énfasis2 45 2" xfId="3922"/>
    <cellStyle name="40% - Énfasis2 46" xfId="709"/>
    <cellStyle name="40% - Énfasis2 46 2" xfId="3923"/>
    <cellStyle name="40% - Énfasis2 47" xfId="710"/>
    <cellStyle name="40% - Énfasis2 47 2" xfId="3924"/>
    <cellStyle name="40% - Énfasis2 48" xfId="711"/>
    <cellStyle name="40% - Énfasis2 48 2" xfId="3925"/>
    <cellStyle name="40% - Énfasis2 49" xfId="712"/>
    <cellStyle name="40% - Énfasis2 49 2" xfId="3926"/>
    <cellStyle name="40% - Énfasis2 5" xfId="713"/>
    <cellStyle name="40% - Énfasis2 5 2" xfId="714"/>
    <cellStyle name="40% - Énfasis2 5 2 2" xfId="3928"/>
    <cellStyle name="40% - Énfasis2 5 3" xfId="3927"/>
    <cellStyle name="40% - Énfasis2 50" xfId="715"/>
    <cellStyle name="40% - Énfasis2 50 2" xfId="3929"/>
    <cellStyle name="40% - Énfasis2 51" xfId="716"/>
    <cellStyle name="40% - Énfasis2 51 2" xfId="3930"/>
    <cellStyle name="40% - Énfasis2 52" xfId="717"/>
    <cellStyle name="40% - Énfasis2 52 2" xfId="3931"/>
    <cellStyle name="40% - Énfasis2 53" xfId="718"/>
    <cellStyle name="40% - Énfasis2 53 2" xfId="3932"/>
    <cellStyle name="40% - Énfasis2 54" xfId="719"/>
    <cellStyle name="40% - Énfasis2 54 2" xfId="3933"/>
    <cellStyle name="40% - Énfasis2 55" xfId="720"/>
    <cellStyle name="40% - Énfasis2 55 2" xfId="3934"/>
    <cellStyle name="40% - Énfasis2 56" xfId="721"/>
    <cellStyle name="40% - Énfasis2 56 2" xfId="3935"/>
    <cellStyle name="40% - Énfasis2 57" xfId="722"/>
    <cellStyle name="40% - Énfasis2 57 2" xfId="3936"/>
    <cellStyle name="40% - Énfasis2 58" xfId="723"/>
    <cellStyle name="40% - Énfasis2 58 2" xfId="3937"/>
    <cellStyle name="40% - Énfasis2 59" xfId="724"/>
    <cellStyle name="40% - Énfasis2 59 2" xfId="3938"/>
    <cellStyle name="40% - Énfasis2 6" xfId="725"/>
    <cellStyle name="40% - Énfasis2 6 2" xfId="726"/>
    <cellStyle name="40% - Énfasis2 6 2 2" xfId="3940"/>
    <cellStyle name="40% - Énfasis2 6 3" xfId="3939"/>
    <cellStyle name="40% - Énfasis2 60" xfId="727"/>
    <cellStyle name="40% - Énfasis2 60 2" xfId="3941"/>
    <cellStyle name="40% - Énfasis2 61" xfId="728"/>
    <cellStyle name="40% - Énfasis2 61 2" xfId="3942"/>
    <cellStyle name="40% - Énfasis2 62" xfId="729"/>
    <cellStyle name="40% - Énfasis2 62 2" xfId="3943"/>
    <cellStyle name="40% - Énfasis2 63" xfId="730"/>
    <cellStyle name="40% - Énfasis2 63 2" xfId="3944"/>
    <cellStyle name="40% - Énfasis2 64" xfId="731"/>
    <cellStyle name="40% - Énfasis2 64 2" xfId="3945"/>
    <cellStyle name="40% - Énfasis2 65" xfId="732"/>
    <cellStyle name="40% - Énfasis2 65 2" xfId="3946"/>
    <cellStyle name="40% - Énfasis2 66" xfId="733"/>
    <cellStyle name="40% - Énfasis2 66 2" xfId="3947"/>
    <cellStyle name="40% - Énfasis2 67" xfId="734"/>
    <cellStyle name="40% - Énfasis2 67 2" xfId="3948"/>
    <cellStyle name="40% - Énfasis2 68" xfId="735"/>
    <cellStyle name="40% - Énfasis2 68 2" xfId="3949"/>
    <cellStyle name="40% - Énfasis2 69" xfId="736"/>
    <cellStyle name="40% - Énfasis2 69 2" xfId="3950"/>
    <cellStyle name="40% - Énfasis2 7" xfId="737"/>
    <cellStyle name="40% - Énfasis2 7 2" xfId="3951"/>
    <cellStyle name="40% - Énfasis2 70" xfId="738"/>
    <cellStyle name="40% - Énfasis2 70 2" xfId="3952"/>
    <cellStyle name="40% - Énfasis2 71" xfId="739"/>
    <cellStyle name="40% - Énfasis2 71 2" xfId="3953"/>
    <cellStyle name="40% - Énfasis2 72" xfId="740"/>
    <cellStyle name="40% - Énfasis2 72 2" xfId="3954"/>
    <cellStyle name="40% - Énfasis2 73" xfId="741"/>
    <cellStyle name="40% - Énfasis2 73 2" xfId="3955"/>
    <cellStyle name="40% - Énfasis2 74" xfId="742"/>
    <cellStyle name="40% - Énfasis2 74 2" xfId="3956"/>
    <cellStyle name="40% - Énfasis2 75" xfId="743"/>
    <cellStyle name="40% - Énfasis2 75 2" xfId="3957"/>
    <cellStyle name="40% - Énfasis2 76" xfId="744"/>
    <cellStyle name="40% - Énfasis2 76 2" xfId="3958"/>
    <cellStyle name="40% - Énfasis2 77" xfId="745"/>
    <cellStyle name="40% - Énfasis2 77 2" xfId="3959"/>
    <cellStyle name="40% - Énfasis2 78" xfId="746"/>
    <cellStyle name="40% - Énfasis2 78 2" xfId="3960"/>
    <cellStyle name="40% - Énfasis2 79" xfId="747"/>
    <cellStyle name="40% - Énfasis2 79 2" xfId="3961"/>
    <cellStyle name="40% - Énfasis2 8" xfId="748"/>
    <cellStyle name="40% - Énfasis2 8 2" xfId="3962"/>
    <cellStyle name="40% - Énfasis2 80" xfId="749"/>
    <cellStyle name="40% - Énfasis2 80 2" xfId="3963"/>
    <cellStyle name="40% - Énfasis2 81" xfId="750"/>
    <cellStyle name="40% - Énfasis2 81 2" xfId="3964"/>
    <cellStyle name="40% - Énfasis2 82" xfId="751"/>
    <cellStyle name="40% - Énfasis2 82 2" xfId="3965"/>
    <cellStyle name="40% - Énfasis2 83" xfId="752"/>
    <cellStyle name="40% - Énfasis2 83 2" xfId="3966"/>
    <cellStyle name="40% - Énfasis2 84" xfId="753"/>
    <cellStyle name="40% - Énfasis2 84 2" xfId="3967"/>
    <cellStyle name="40% - Énfasis2 85" xfId="754"/>
    <cellStyle name="40% - Énfasis2 85 2" xfId="3968"/>
    <cellStyle name="40% - Énfasis2 86" xfId="755"/>
    <cellStyle name="40% - Énfasis2 86 2" xfId="3969"/>
    <cellStyle name="40% - Énfasis2 87" xfId="756"/>
    <cellStyle name="40% - Énfasis2 87 2" xfId="3970"/>
    <cellStyle name="40% - Énfasis2 88" xfId="757"/>
    <cellStyle name="40% - Énfasis2 88 2" xfId="3971"/>
    <cellStyle name="40% - Énfasis2 89" xfId="758"/>
    <cellStyle name="40% - Énfasis2 89 2" xfId="3972"/>
    <cellStyle name="40% - Énfasis2 9" xfId="759"/>
    <cellStyle name="40% - Énfasis2 9 2" xfId="3973"/>
    <cellStyle name="40% - Énfasis2 90" xfId="760"/>
    <cellStyle name="40% - Énfasis2 90 2" xfId="3974"/>
    <cellStyle name="40% - Énfasis2 91" xfId="3880"/>
    <cellStyle name="40% - Énfasis2 92" xfId="6391"/>
    <cellStyle name="40% - Énfasis2 93" xfId="6405"/>
    <cellStyle name="40% - Énfasis3" xfId="761" builtinId="39" customBuiltin="1"/>
    <cellStyle name="40% - Énfasis3 10" xfId="762"/>
    <cellStyle name="40% - Énfasis3 10 2" xfId="3976"/>
    <cellStyle name="40% - Énfasis3 11" xfId="763"/>
    <cellStyle name="40% - Énfasis3 11 2" xfId="3977"/>
    <cellStyle name="40% - Énfasis3 12" xfId="764"/>
    <cellStyle name="40% - Énfasis3 12 2" xfId="3978"/>
    <cellStyle name="40% - Énfasis3 13" xfId="765"/>
    <cellStyle name="40% - Énfasis3 13 2" xfId="3979"/>
    <cellStyle name="40% - Énfasis3 14" xfId="766"/>
    <cellStyle name="40% - Énfasis3 14 2" xfId="3980"/>
    <cellStyle name="40% - Énfasis3 15" xfId="767"/>
    <cellStyle name="40% - Énfasis3 15 2" xfId="3981"/>
    <cellStyle name="40% - Énfasis3 16" xfId="768"/>
    <cellStyle name="40% - Énfasis3 16 2" xfId="3982"/>
    <cellStyle name="40% - Énfasis3 17" xfId="769"/>
    <cellStyle name="40% - Énfasis3 17 2" xfId="3983"/>
    <cellStyle name="40% - Énfasis3 18" xfId="770"/>
    <cellStyle name="40% - Énfasis3 18 2" xfId="3984"/>
    <cellStyle name="40% - Énfasis3 19" xfId="771"/>
    <cellStyle name="40% - Énfasis3 19 2" xfId="3985"/>
    <cellStyle name="40% - Énfasis3 2" xfId="772"/>
    <cellStyle name="40% - Énfasis3 2 2" xfId="773"/>
    <cellStyle name="40% - Énfasis3 2 2 2" xfId="3987"/>
    <cellStyle name="40% - Énfasis3 2 3" xfId="3986"/>
    <cellStyle name="40% - Énfasis3 20" xfId="774"/>
    <cellStyle name="40% - Énfasis3 20 2" xfId="3988"/>
    <cellStyle name="40% - Énfasis3 21" xfId="775"/>
    <cellStyle name="40% - Énfasis3 21 2" xfId="3989"/>
    <cellStyle name="40% - Énfasis3 22" xfId="776"/>
    <cellStyle name="40% - Énfasis3 22 2" xfId="3990"/>
    <cellStyle name="40% - Énfasis3 23" xfId="777"/>
    <cellStyle name="40% - Énfasis3 23 2" xfId="3991"/>
    <cellStyle name="40% - Énfasis3 24" xfId="778"/>
    <cellStyle name="40% - Énfasis3 24 2" xfId="3992"/>
    <cellStyle name="40% - Énfasis3 25" xfId="779"/>
    <cellStyle name="40% - Énfasis3 25 2" xfId="3993"/>
    <cellStyle name="40% - Énfasis3 26" xfId="780"/>
    <cellStyle name="40% - Énfasis3 26 2" xfId="3994"/>
    <cellStyle name="40% - Énfasis3 27" xfId="781"/>
    <cellStyle name="40% - Énfasis3 27 2" xfId="3995"/>
    <cellStyle name="40% - Énfasis3 28" xfId="782"/>
    <cellStyle name="40% - Énfasis3 28 2" xfId="3996"/>
    <cellStyle name="40% - Énfasis3 29" xfId="783"/>
    <cellStyle name="40% - Énfasis3 29 2" xfId="3997"/>
    <cellStyle name="40% - Énfasis3 3" xfId="784"/>
    <cellStyle name="40% - Énfasis3 3 2" xfId="785"/>
    <cellStyle name="40% - Énfasis3 3 2 2" xfId="3999"/>
    <cellStyle name="40% - Énfasis3 3 3" xfId="3998"/>
    <cellStyle name="40% - Énfasis3 30" xfId="786"/>
    <cellStyle name="40% - Énfasis3 30 2" xfId="4000"/>
    <cellStyle name="40% - Énfasis3 31" xfId="787"/>
    <cellStyle name="40% - Énfasis3 31 2" xfId="4001"/>
    <cellStyle name="40% - Énfasis3 32" xfId="788"/>
    <cellStyle name="40% - Énfasis3 32 2" xfId="4002"/>
    <cellStyle name="40% - Énfasis3 33" xfId="789"/>
    <cellStyle name="40% - Énfasis3 33 2" xfId="4003"/>
    <cellStyle name="40% - Énfasis3 34" xfId="790"/>
    <cellStyle name="40% - Énfasis3 34 2" xfId="4004"/>
    <cellStyle name="40% - Énfasis3 35" xfId="791"/>
    <cellStyle name="40% - Énfasis3 35 2" xfId="4005"/>
    <cellStyle name="40% - Énfasis3 36" xfId="792"/>
    <cellStyle name="40% - Énfasis3 36 2" xfId="4006"/>
    <cellStyle name="40% - Énfasis3 37" xfId="793"/>
    <cellStyle name="40% - Énfasis3 37 2" xfId="4007"/>
    <cellStyle name="40% - Énfasis3 38" xfId="794"/>
    <cellStyle name="40% - Énfasis3 38 2" xfId="4008"/>
    <cellStyle name="40% - Énfasis3 39" xfId="795"/>
    <cellStyle name="40% - Énfasis3 39 2" xfId="4009"/>
    <cellStyle name="40% - Énfasis3 4" xfId="796"/>
    <cellStyle name="40% - Énfasis3 4 2" xfId="797"/>
    <cellStyle name="40% - Énfasis3 4 2 2" xfId="4011"/>
    <cellStyle name="40% - Énfasis3 4 3" xfId="4010"/>
    <cellStyle name="40% - Énfasis3 40" xfId="798"/>
    <cellStyle name="40% - Énfasis3 40 2" xfId="4012"/>
    <cellStyle name="40% - Énfasis3 41" xfId="799"/>
    <cellStyle name="40% - Énfasis3 41 2" xfId="4013"/>
    <cellStyle name="40% - Énfasis3 42" xfId="800"/>
    <cellStyle name="40% - Énfasis3 42 2" xfId="4014"/>
    <cellStyle name="40% - Énfasis3 43" xfId="801"/>
    <cellStyle name="40% - Énfasis3 43 2" xfId="4015"/>
    <cellStyle name="40% - Énfasis3 44" xfId="802"/>
    <cellStyle name="40% - Énfasis3 44 2" xfId="4016"/>
    <cellStyle name="40% - Énfasis3 45" xfId="803"/>
    <cellStyle name="40% - Énfasis3 45 2" xfId="4017"/>
    <cellStyle name="40% - Énfasis3 46" xfId="804"/>
    <cellStyle name="40% - Énfasis3 46 2" xfId="4018"/>
    <cellStyle name="40% - Énfasis3 47" xfId="805"/>
    <cellStyle name="40% - Énfasis3 47 2" xfId="4019"/>
    <cellStyle name="40% - Énfasis3 48" xfId="806"/>
    <cellStyle name="40% - Énfasis3 48 2" xfId="4020"/>
    <cellStyle name="40% - Énfasis3 49" xfId="807"/>
    <cellStyle name="40% - Énfasis3 49 2" xfId="4021"/>
    <cellStyle name="40% - Énfasis3 5" xfId="808"/>
    <cellStyle name="40% - Énfasis3 5 2" xfId="809"/>
    <cellStyle name="40% - Énfasis3 5 2 2" xfId="4023"/>
    <cellStyle name="40% - Énfasis3 5 3" xfId="4022"/>
    <cellStyle name="40% - Énfasis3 50" xfId="810"/>
    <cellStyle name="40% - Énfasis3 50 2" xfId="4024"/>
    <cellStyle name="40% - Énfasis3 51" xfId="811"/>
    <cellStyle name="40% - Énfasis3 51 2" xfId="4025"/>
    <cellStyle name="40% - Énfasis3 52" xfId="812"/>
    <cellStyle name="40% - Énfasis3 52 2" xfId="4026"/>
    <cellStyle name="40% - Énfasis3 53" xfId="813"/>
    <cellStyle name="40% - Énfasis3 53 2" xfId="4027"/>
    <cellStyle name="40% - Énfasis3 54" xfId="814"/>
    <cellStyle name="40% - Énfasis3 54 2" xfId="4028"/>
    <cellStyle name="40% - Énfasis3 55" xfId="815"/>
    <cellStyle name="40% - Énfasis3 55 2" xfId="4029"/>
    <cellStyle name="40% - Énfasis3 56" xfId="816"/>
    <cellStyle name="40% - Énfasis3 56 2" xfId="4030"/>
    <cellStyle name="40% - Énfasis3 57" xfId="817"/>
    <cellStyle name="40% - Énfasis3 57 2" xfId="4031"/>
    <cellStyle name="40% - Énfasis3 58" xfId="818"/>
    <cellStyle name="40% - Énfasis3 58 2" xfId="4032"/>
    <cellStyle name="40% - Énfasis3 59" xfId="819"/>
    <cellStyle name="40% - Énfasis3 59 2" xfId="4033"/>
    <cellStyle name="40% - Énfasis3 6" xfId="820"/>
    <cellStyle name="40% - Énfasis3 6 2" xfId="821"/>
    <cellStyle name="40% - Énfasis3 6 2 2" xfId="4035"/>
    <cellStyle name="40% - Énfasis3 6 3" xfId="4034"/>
    <cellStyle name="40% - Énfasis3 60" xfId="822"/>
    <cellStyle name="40% - Énfasis3 60 2" xfId="4036"/>
    <cellStyle name="40% - Énfasis3 61" xfId="823"/>
    <cellStyle name="40% - Énfasis3 61 2" xfId="4037"/>
    <cellStyle name="40% - Énfasis3 62" xfId="824"/>
    <cellStyle name="40% - Énfasis3 62 2" xfId="4038"/>
    <cellStyle name="40% - Énfasis3 63" xfId="825"/>
    <cellStyle name="40% - Énfasis3 63 2" xfId="4039"/>
    <cellStyle name="40% - Énfasis3 64" xfId="826"/>
    <cellStyle name="40% - Énfasis3 64 2" xfId="4040"/>
    <cellStyle name="40% - Énfasis3 65" xfId="827"/>
    <cellStyle name="40% - Énfasis3 65 2" xfId="4041"/>
    <cellStyle name="40% - Énfasis3 66" xfId="828"/>
    <cellStyle name="40% - Énfasis3 66 2" xfId="4042"/>
    <cellStyle name="40% - Énfasis3 67" xfId="829"/>
    <cellStyle name="40% - Énfasis3 67 2" xfId="4043"/>
    <cellStyle name="40% - Énfasis3 68" xfId="830"/>
    <cellStyle name="40% - Énfasis3 68 2" xfId="4044"/>
    <cellStyle name="40% - Énfasis3 69" xfId="831"/>
    <cellStyle name="40% - Énfasis3 69 2" xfId="4045"/>
    <cellStyle name="40% - Énfasis3 7" xfId="832"/>
    <cellStyle name="40% - Énfasis3 7 2" xfId="4046"/>
    <cellStyle name="40% - Énfasis3 70" xfId="833"/>
    <cellStyle name="40% - Énfasis3 70 2" xfId="4047"/>
    <cellStyle name="40% - Énfasis3 71" xfId="834"/>
    <cellStyle name="40% - Énfasis3 71 2" xfId="4048"/>
    <cellStyle name="40% - Énfasis3 72" xfId="835"/>
    <cellStyle name="40% - Énfasis3 72 2" xfId="4049"/>
    <cellStyle name="40% - Énfasis3 73" xfId="836"/>
    <cellStyle name="40% - Énfasis3 73 2" xfId="4050"/>
    <cellStyle name="40% - Énfasis3 74" xfId="837"/>
    <cellStyle name="40% - Énfasis3 74 2" xfId="4051"/>
    <cellStyle name="40% - Énfasis3 75" xfId="838"/>
    <cellStyle name="40% - Énfasis3 75 2" xfId="4052"/>
    <cellStyle name="40% - Énfasis3 76" xfId="839"/>
    <cellStyle name="40% - Énfasis3 76 2" xfId="4053"/>
    <cellStyle name="40% - Énfasis3 77" xfId="840"/>
    <cellStyle name="40% - Énfasis3 77 2" xfId="4054"/>
    <cellStyle name="40% - Énfasis3 78" xfId="841"/>
    <cellStyle name="40% - Énfasis3 78 2" xfId="4055"/>
    <cellStyle name="40% - Énfasis3 79" xfId="842"/>
    <cellStyle name="40% - Énfasis3 79 2" xfId="4056"/>
    <cellStyle name="40% - Énfasis3 8" xfId="843"/>
    <cellStyle name="40% - Énfasis3 8 2" xfId="4057"/>
    <cellStyle name="40% - Énfasis3 80" xfId="844"/>
    <cellStyle name="40% - Énfasis3 80 2" xfId="4058"/>
    <cellStyle name="40% - Énfasis3 81" xfId="845"/>
    <cellStyle name="40% - Énfasis3 81 2" xfId="4059"/>
    <cellStyle name="40% - Énfasis3 82" xfId="846"/>
    <cellStyle name="40% - Énfasis3 82 2" xfId="4060"/>
    <cellStyle name="40% - Énfasis3 83" xfId="847"/>
    <cellStyle name="40% - Énfasis3 83 2" xfId="4061"/>
    <cellStyle name="40% - Énfasis3 84" xfId="848"/>
    <cellStyle name="40% - Énfasis3 84 2" xfId="4062"/>
    <cellStyle name="40% - Énfasis3 85" xfId="849"/>
    <cellStyle name="40% - Énfasis3 85 2" xfId="4063"/>
    <cellStyle name="40% - Énfasis3 86" xfId="850"/>
    <cellStyle name="40% - Énfasis3 86 2" xfId="4064"/>
    <cellStyle name="40% - Énfasis3 87" xfId="851"/>
    <cellStyle name="40% - Énfasis3 87 2" xfId="4065"/>
    <cellStyle name="40% - Énfasis3 88" xfId="852"/>
    <cellStyle name="40% - Énfasis3 88 2" xfId="4066"/>
    <cellStyle name="40% - Énfasis3 89" xfId="853"/>
    <cellStyle name="40% - Énfasis3 89 2" xfId="4067"/>
    <cellStyle name="40% - Énfasis3 9" xfId="854"/>
    <cellStyle name="40% - Énfasis3 9 2" xfId="4068"/>
    <cellStyle name="40% - Énfasis3 90" xfId="855"/>
    <cellStyle name="40% - Énfasis3 90 2" xfId="4069"/>
    <cellStyle name="40% - Énfasis3 91" xfId="3975"/>
    <cellStyle name="40% - Énfasis3 92" xfId="6393"/>
    <cellStyle name="40% - Énfasis3 93" xfId="6407"/>
    <cellStyle name="40% - Énfasis4" xfId="856" builtinId="43" customBuiltin="1"/>
    <cellStyle name="40% - Énfasis4 10" xfId="857"/>
    <cellStyle name="40% - Énfasis4 10 2" xfId="4071"/>
    <cellStyle name="40% - Énfasis4 11" xfId="858"/>
    <cellStyle name="40% - Énfasis4 11 2" xfId="4072"/>
    <cellStyle name="40% - Énfasis4 12" xfId="859"/>
    <cellStyle name="40% - Énfasis4 12 2" xfId="4073"/>
    <cellStyle name="40% - Énfasis4 13" xfId="860"/>
    <cellStyle name="40% - Énfasis4 13 2" xfId="4074"/>
    <cellStyle name="40% - Énfasis4 14" xfId="861"/>
    <cellStyle name="40% - Énfasis4 14 2" xfId="4075"/>
    <cellStyle name="40% - Énfasis4 15" xfId="862"/>
    <cellStyle name="40% - Énfasis4 15 2" xfId="4076"/>
    <cellStyle name="40% - Énfasis4 16" xfId="863"/>
    <cellStyle name="40% - Énfasis4 16 2" xfId="4077"/>
    <cellStyle name="40% - Énfasis4 17" xfId="864"/>
    <cellStyle name="40% - Énfasis4 17 2" xfId="4078"/>
    <cellStyle name="40% - Énfasis4 18" xfId="865"/>
    <cellStyle name="40% - Énfasis4 18 2" xfId="4079"/>
    <cellStyle name="40% - Énfasis4 19" xfId="866"/>
    <cellStyle name="40% - Énfasis4 19 2" xfId="4080"/>
    <cellStyle name="40% - Énfasis4 2" xfId="867"/>
    <cellStyle name="40% - Énfasis4 2 2" xfId="868"/>
    <cellStyle name="40% - Énfasis4 2 2 2" xfId="4082"/>
    <cellStyle name="40% - Énfasis4 2 3" xfId="4081"/>
    <cellStyle name="40% - Énfasis4 20" xfId="869"/>
    <cellStyle name="40% - Énfasis4 20 2" xfId="4083"/>
    <cellStyle name="40% - Énfasis4 21" xfId="870"/>
    <cellStyle name="40% - Énfasis4 21 2" xfId="4084"/>
    <cellStyle name="40% - Énfasis4 22" xfId="871"/>
    <cellStyle name="40% - Énfasis4 22 2" xfId="4085"/>
    <cellStyle name="40% - Énfasis4 23" xfId="872"/>
    <cellStyle name="40% - Énfasis4 23 2" xfId="4086"/>
    <cellStyle name="40% - Énfasis4 24" xfId="873"/>
    <cellStyle name="40% - Énfasis4 24 2" xfId="4087"/>
    <cellStyle name="40% - Énfasis4 25" xfId="874"/>
    <cellStyle name="40% - Énfasis4 25 2" xfId="4088"/>
    <cellStyle name="40% - Énfasis4 26" xfId="875"/>
    <cellStyle name="40% - Énfasis4 26 2" xfId="4089"/>
    <cellStyle name="40% - Énfasis4 27" xfId="876"/>
    <cellStyle name="40% - Énfasis4 27 2" xfId="4090"/>
    <cellStyle name="40% - Énfasis4 28" xfId="877"/>
    <cellStyle name="40% - Énfasis4 28 2" xfId="4091"/>
    <cellStyle name="40% - Énfasis4 29" xfId="878"/>
    <cellStyle name="40% - Énfasis4 29 2" xfId="4092"/>
    <cellStyle name="40% - Énfasis4 3" xfId="879"/>
    <cellStyle name="40% - Énfasis4 3 2" xfId="880"/>
    <cellStyle name="40% - Énfasis4 3 2 2" xfId="4094"/>
    <cellStyle name="40% - Énfasis4 3 3" xfId="4093"/>
    <cellStyle name="40% - Énfasis4 30" xfId="881"/>
    <cellStyle name="40% - Énfasis4 30 2" xfId="4095"/>
    <cellStyle name="40% - Énfasis4 31" xfId="882"/>
    <cellStyle name="40% - Énfasis4 31 2" xfId="4096"/>
    <cellStyle name="40% - Énfasis4 32" xfId="883"/>
    <cellStyle name="40% - Énfasis4 32 2" xfId="4097"/>
    <cellStyle name="40% - Énfasis4 33" xfId="884"/>
    <cellStyle name="40% - Énfasis4 33 2" xfId="4098"/>
    <cellStyle name="40% - Énfasis4 34" xfId="885"/>
    <cellStyle name="40% - Énfasis4 34 2" xfId="4099"/>
    <cellStyle name="40% - Énfasis4 35" xfId="886"/>
    <cellStyle name="40% - Énfasis4 35 2" xfId="4100"/>
    <cellStyle name="40% - Énfasis4 36" xfId="887"/>
    <cellStyle name="40% - Énfasis4 36 2" xfId="4101"/>
    <cellStyle name="40% - Énfasis4 37" xfId="888"/>
    <cellStyle name="40% - Énfasis4 37 2" xfId="4102"/>
    <cellStyle name="40% - Énfasis4 38" xfId="889"/>
    <cellStyle name="40% - Énfasis4 38 2" xfId="4103"/>
    <cellStyle name="40% - Énfasis4 39" xfId="890"/>
    <cellStyle name="40% - Énfasis4 39 2" xfId="4104"/>
    <cellStyle name="40% - Énfasis4 4" xfId="891"/>
    <cellStyle name="40% - Énfasis4 4 2" xfId="892"/>
    <cellStyle name="40% - Énfasis4 4 2 2" xfId="4106"/>
    <cellStyle name="40% - Énfasis4 4 3" xfId="4105"/>
    <cellStyle name="40% - Énfasis4 40" xfId="893"/>
    <cellStyle name="40% - Énfasis4 40 2" xfId="4107"/>
    <cellStyle name="40% - Énfasis4 41" xfId="894"/>
    <cellStyle name="40% - Énfasis4 41 2" xfId="4108"/>
    <cellStyle name="40% - Énfasis4 42" xfId="895"/>
    <cellStyle name="40% - Énfasis4 42 2" xfId="4109"/>
    <cellStyle name="40% - Énfasis4 43" xfId="896"/>
    <cellStyle name="40% - Énfasis4 43 2" xfId="4110"/>
    <cellStyle name="40% - Énfasis4 44" xfId="897"/>
    <cellStyle name="40% - Énfasis4 44 2" xfId="4111"/>
    <cellStyle name="40% - Énfasis4 45" xfId="898"/>
    <cellStyle name="40% - Énfasis4 45 2" xfId="4112"/>
    <cellStyle name="40% - Énfasis4 46" xfId="899"/>
    <cellStyle name="40% - Énfasis4 46 2" xfId="4113"/>
    <cellStyle name="40% - Énfasis4 47" xfId="900"/>
    <cellStyle name="40% - Énfasis4 47 2" xfId="4114"/>
    <cellStyle name="40% - Énfasis4 48" xfId="901"/>
    <cellStyle name="40% - Énfasis4 48 2" xfId="4115"/>
    <cellStyle name="40% - Énfasis4 49" xfId="902"/>
    <cellStyle name="40% - Énfasis4 49 2" xfId="4116"/>
    <cellStyle name="40% - Énfasis4 5" xfId="903"/>
    <cellStyle name="40% - Énfasis4 5 2" xfId="904"/>
    <cellStyle name="40% - Énfasis4 5 2 2" xfId="4118"/>
    <cellStyle name="40% - Énfasis4 5 3" xfId="4117"/>
    <cellStyle name="40% - Énfasis4 50" xfId="905"/>
    <cellStyle name="40% - Énfasis4 50 2" xfId="4119"/>
    <cellStyle name="40% - Énfasis4 51" xfId="906"/>
    <cellStyle name="40% - Énfasis4 51 2" xfId="4120"/>
    <cellStyle name="40% - Énfasis4 52" xfId="907"/>
    <cellStyle name="40% - Énfasis4 52 2" xfId="4121"/>
    <cellStyle name="40% - Énfasis4 53" xfId="908"/>
    <cellStyle name="40% - Énfasis4 53 2" xfId="4122"/>
    <cellStyle name="40% - Énfasis4 54" xfId="909"/>
    <cellStyle name="40% - Énfasis4 54 2" xfId="4123"/>
    <cellStyle name="40% - Énfasis4 55" xfId="910"/>
    <cellStyle name="40% - Énfasis4 55 2" xfId="4124"/>
    <cellStyle name="40% - Énfasis4 56" xfId="911"/>
    <cellStyle name="40% - Énfasis4 56 2" xfId="4125"/>
    <cellStyle name="40% - Énfasis4 57" xfId="912"/>
    <cellStyle name="40% - Énfasis4 57 2" xfId="4126"/>
    <cellStyle name="40% - Énfasis4 58" xfId="913"/>
    <cellStyle name="40% - Énfasis4 58 2" xfId="4127"/>
    <cellStyle name="40% - Énfasis4 59" xfId="914"/>
    <cellStyle name="40% - Énfasis4 59 2" xfId="4128"/>
    <cellStyle name="40% - Énfasis4 6" xfId="915"/>
    <cellStyle name="40% - Énfasis4 6 2" xfId="916"/>
    <cellStyle name="40% - Énfasis4 6 2 2" xfId="4130"/>
    <cellStyle name="40% - Énfasis4 6 3" xfId="4129"/>
    <cellStyle name="40% - Énfasis4 60" xfId="917"/>
    <cellStyle name="40% - Énfasis4 60 2" xfId="4131"/>
    <cellStyle name="40% - Énfasis4 61" xfId="918"/>
    <cellStyle name="40% - Énfasis4 61 2" xfId="4132"/>
    <cellStyle name="40% - Énfasis4 62" xfId="919"/>
    <cellStyle name="40% - Énfasis4 62 2" xfId="4133"/>
    <cellStyle name="40% - Énfasis4 63" xfId="920"/>
    <cellStyle name="40% - Énfasis4 63 2" xfId="4134"/>
    <cellStyle name="40% - Énfasis4 64" xfId="921"/>
    <cellStyle name="40% - Énfasis4 64 2" xfId="4135"/>
    <cellStyle name="40% - Énfasis4 65" xfId="922"/>
    <cellStyle name="40% - Énfasis4 65 2" xfId="4136"/>
    <cellStyle name="40% - Énfasis4 66" xfId="923"/>
    <cellStyle name="40% - Énfasis4 66 2" xfId="4137"/>
    <cellStyle name="40% - Énfasis4 67" xfId="924"/>
    <cellStyle name="40% - Énfasis4 67 2" xfId="4138"/>
    <cellStyle name="40% - Énfasis4 68" xfId="925"/>
    <cellStyle name="40% - Énfasis4 68 2" xfId="4139"/>
    <cellStyle name="40% - Énfasis4 69" xfId="926"/>
    <cellStyle name="40% - Énfasis4 69 2" xfId="4140"/>
    <cellStyle name="40% - Énfasis4 7" xfId="927"/>
    <cellStyle name="40% - Énfasis4 7 2" xfId="4141"/>
    <cellStyle name="40% - Énfasis4 70" xfId="928"/>
    <cellStyle name="40% - Énfasis4 70 2" xfId="4142"/>
    <cellStyle name="40% - Énfasis4 71" xfId="929"/>
    <cellStyle name="40% - Énfasis4 71 2" xfId="4143"/>
    <cellStyle name="40% - Énfasis4 72" xfId="930"/>
    <cellStyle name="40% - Énfasis4 72 2" xfId="4144"/>
    <cellStyle name="40% - Énfasis4 73" xfId="931"/>
    <cellStyle name="40% - Énfasis4 73 2" xfId="4145"/>
    <cellStyle name="40% - Énfasis4 74" xfId="932"/>
    <cellStyle name="40% - Énfasis4 74 2" xfId="4146"/>
    <cellStyle name="40% - Énfasis4 75" xfId="933"/>
    <cellStyle name="40% - Énfasis4 75 2" xfId="4147"/>
    <cellStyle name="40% - Énfasis4 76" xfId="934"/>
    <cellStyle name="40% - Énfasis4 76 2" xfId="4148"/>
    <cellStyle name="40% - Énfasis4 77" xfId="935"/>
    <cellStyle name="40% - Énfasis4 77 2" xfId="4149"/>
    <cellStyle name="40% - Énfasis4 78" xfId="936"/>
    <cellStyle name="40% - Énfasis4 78 2" xfId="4150"/>
    <cellStyle name="40% - Énfasis4 79" xfId="937"/>
    <cellStyle name="40% - Énfasis4 79 2" xfId="4151"/>
    <cellStyle name="40% - Énfasis4 8" xfId="938"/>
    <cellStyle name="40% - Énfasis4 8 2" xfId="4152"/>
    <cellStyle name="40% - Énfasis4 80" xfId="939"/>
    <cellStyle name="40% - Énfasis4 80 2" xfId="4153"/>
    <cellStyle name="40% - Énfasis4 81" xfId="940"/>
    <cellStyle name="40% - Énfasis4 81 2" xfId="4154"/>
    <cellStyle name="40% - Énfasis4 82" xfId="941"/>
    <cellStyle name="40% - Énfasis4 82 2" xfId="4155"/>
    <cellStyle name="40% - Énfasis4 83" xfId="942"/>
    <cellStyle name="40% - Énfasis4 83 2" xfId="4156"/>
    <cellStyle name="40% - Énfasis4 84" xfId="943"/>
    <cellStyle name="40% - Énfasis4 84 2" xfId="4157"/>
    <cellStyle name="40% - Énfasis4 85" xfId="944"/>
    <cellStyle name="40% - Énfasis4 85 2" xfId="4158"/>
    <cellStyle name="40% - Énfasis4 86" xfId="945"/>
    <cellStyle name="40% - Énfasis4 86 2" xfId="4159"/>
    <cellStyle name="40% - Énfasis4 87" xfId="946"/>
    <cellStyle name="40% - Énfasis4 87 2" xfId="4160"/>
    <cellStyle name="40% - Énfasis4 88" xfId="947"/>
    <cellStyle name="40% - Énfasis4 88 2" xfId="4161"/>
    <cellStyle name="40% - Énfasis4 89" xfId="948"/>
    <cellStyle name="40% - Énfasis4 89 2" xfId="4162"/>
    <cellStyle name="40% - Énfasis4 9" xfId="949"/>
    <cellStyle name="40% - Énfasis4 9 2" xfId="4163"/>
    <cellStyle name="40% - Énfasis4 90" xfId="950"/>
    <cellStyle name="40% - Énfasis4 90 2" xfId="4164"/>
    <cellStyle name="40% - Énfasis4 91" xfId="4070"/>
    <cellStyle name="40% - Énfasis4 92" xfId="6395"/>
    <cellStyle name="40% - Énfasis4 93" xfId="6409"/>
    <cellStyle name="40% - Énfasis5" xfId="951" builtinId="47" customBuiltin="1"/>
    <cellStyle name="40% - Énfasis5 10" xfId="952"/>
    <cellStyle name="40% - Énfasis5 10 2" xfId="4166"/>
    <cellStyle name="40% - Énfasis5 11" xfId="953"/>
    <cellStyle name="40% - Énfasis5 11 2" xfId="4167"/>
    <cellStyle name="40% - Énfasis5 12" xfId="954"/>
    <cellStyle name="40% - Énfasis5 12 2" xfId="4168"/>
    <cellStyle name="40% - Énfasis5 13" xfId="955"/>
    <cellStyle name="40% - Énfasis5 13 2" xfId="4169"/>
    <cellStyle name="40% - Énfasis5 14" xfId="956"/>
    <cellStyle name="40% - Énfasis5 14 2" xfId="4170"/>
    <cellStyle name="40% - Énfasis5 15" xfId="957"/>
    <cellStyle name="40% - Énfasis5 15 2" xfId="4171"/>
    <cellStyle name="40% - Énfasis5 16" xfId="958"/>
    <cellStyle name="40% - Énfasis5 16 2" xfId="4172"/>
    <cellStyle name="40% - Énfasis5 17" xfId="959"/>
    <cellStyle name="40% - Énfasis5 17 2" xfId="4173"/>
    <cellStyle name="40% - Énfasis5 18" xfId="960"/>
    <cellStyle name="40% - Énfasis5 18 2" xfId="4174"/>
    <cellStyle name="40% - Énfasis5 19" xfId="961"/>
    <cellStyle name="40% - Énfasis5 19 2" xfId="4175"/>
    <cellStyle name="40% - Énfasis5 2" xfId="962"/>
    <cellStyle name="40% - Énfasis5 2 2" xfId="963"/>
    <cellStyle name="40% - Énfasis5 2 2 2" xfId="4177"/>
    <cellStyle name="40% - Énfasis5 2 3" xfId="4176"/>
    <cellStyle name="40% - Énfasis5 20" xfId="964"/>
    <cellStyle name="40% - Énfasis5 20 2" xfId="4178"/>
    <cellStyle name="40% - Énfasis5 21" xfId="965"/>
    <cellStyle name="40% - Énfasis5 21 2" xfId="4179"/>
    <cellStyle name="40% - Énfasis5 22" xfId="966"/>
    <cellStyle name="40% - Énfasis5 22 2" xfId="4180"/>
    <cellStyle name="40% - Énfasis5 23" xfId="967"/>
    <cellStyle name="40% - Énfasis5 23 2" xfId="4181"/>
    <cellStyle name="40% - Énfasis5 24" xfId="968"/>
    <cellStyle name="40% - Énfasis5 24 2" xfId="4182"/>
    <cellStyle name="40% - Énfasis5 25" xfId="969"/>
    <cellStyle name="40% - Énfasis5 25 2" xfId="4183"/>
    <cellStyle name="40% - Énfasis5 26" xfId="970"/>
    <cellStyle name="40% - Énfasis5 26 2" xfId="4184"/>
    <cellStyle name="40% - Énfasis5 27" xfId="971"/>
    <cellStyle name="40% - Énfasis5 27 2" xfId="4185"/>
    <cellStyle name="40% - Énfasis5 28" xfId="972"/>
    <cellStyle name="40% - Énfasis5 28 2" xfId="4186"/>
    <cellStyle name="40% - Énfasis5 29" xfId="973"/>
    <cellStyle name="40% - Énfasis5 29 2" xfId="4187"/>
    <cellStyle name="40% - Énfasis5 3" xfId="974"/>
    <cellStyle name="40% - Énfasis5 3 2" xfId="975"/>
    <cellStyle name="40% - Énfasis5 3 2 2" xfId="4189"/>
    <cellStyle name="40% - Énfasis5 3 3" xfId="4188"/>
    <cellStyle name="40% - Énfasis5 30" xfId="976"/>
    <cellStyle name="40% - Énfasis5 30 2" xfId="4190"/>
    <cellStyle name="40% - Énfasis5 31" xfId="977"/>
    <cellStyle name="40% - Énfasis5 31 2" xfId="4191"/>
    <cellStyle name="40% - Énfasis5 32" xfId="978"/>
    <cellStyle name="40% - Énfasis5 32 2" xfId="4192"/>
    <cellStyle name="40% - Énfasis5 33" xfId="979"/>
    <cellStyle name="40% - Énfasis5 33 2" xfId="4193"/>
    <cellStyle name="40% - Énfasis5 34" xfId="980"/>
    <cellStyle name="40% - Énfasis5 34 2" xfId="4194"/>
    <cellStyle name="40% - Énfasis5 35" xfId="981"/>
    <cellStyle name="40% - Énfasis5 35 2" xfId="4195"/>
    <cellStyle name="40% - Énfasis5 36" xfId="982"/>
    <cellStyle name="40% - Énfasis5 36 2" xfId="4196"/>
    <cellStyle name="40% - Énfasis5 37" xfId="983"/>
    <cellStyle name="40% - Énfasis5 37 2" xfId="4197"/>
    <cellStyle name="40% - Énfasis5 38" xfId="984"/>
    <cellStyle name="40% - Énfasis5 38 2" xfId="4198"/>
    <cellStyle name="40% - Énfasis5 39" xfId="985"/>
    <cellStyle name="40% - Énfasis5 39 2" xfId="4199"/>
    <cellStyle name="40% - Énfasis5 4" xfId="986"/>
    <cellStyle name="40% - Énfasis5 4 2" xfId="987"/>
    <cellStyle name="40% - Énfasis5 4 2 2" xfId="4201"/>
    <cellStyle name="40% - Énfasis5 4 3" xfId="4200"/>
    <cellStyle name="40% - Énfasis5 40" xfId="988"/>
    <cellStyle name="40% - Énfasis5 40 2" xfId="4202"/>
    <cellStyle name="40% - Énfasis5 41" xfId="989"/>
    <cellStyle name="40% - Énfasis5 41 2" xfId="4203"/>
    <cellStyle name="40% - Énfasis5 42" xfId="990"/>
    <cellStyle name="40% - Énfasis5 42 2" xfId="4204"/>
    <cellStyle name="40% - Énfasis5 43" xfId="991"/>
    <cellStyle name="40% - Énfasis5 43 2" xfId="4205"/>
    <cellStyle name="40% - Énfasis5 44" xfId="992"/>
    <cellStyle name="40% - Énfasis5 44 2" xfId="4206"/>
    <cellStyle name="40% - Énfasis5 45" xfId="993"/>
    <cellStyle name="40% - Énfasis5 45 2" xfId="4207"/>
    <cellStyle name="40% - Énfasis5 46" xfId="994"/>
    <cellStyle name="40% - Énfasis5 46 2" xfId="4208"/>
    <cellStyle name="40% - Énfasis5 47" xfId="995"/>
    <cellStyle name="40% - Énfasis5 47 2" xfId="4209"/>
    <cellStyle name="40% - Énfasis5 48" xfId="996"/>
    <cellStyle name="40% - Énfasis5 48 2" xfId="4210"/>
    <cellStyle name="40% - Énfasis5 49" xfId="997"/>
    <cellStyle name="40% - Énfasis5 49 2" xfId="4211"/>
    <cellStyle name="40% - Énfasis5 5" xfId="998"/>
    <cellStyle name="40% - Énfasis5 5 2" xfId="999"/>
    <cellStyle name="40% - Énfasis5 5 2 2" xfId="4213"/>
    <cellStyle name="40% - Énfasis5 5 3" xfId="4212"/>
    <cellStyle name="40% - Énfasis5 50" xfId="1000"/>
    <cellStyle name="40% - Énfasis5 50 2" xfId="4214"/>
    <cellStyle name="40% - Énfasis5 51" xfId="1001"/>
    <cellStyle name="40% - Énfasis5 51 2" xfId="4215"/>
    <cellStyle name="40% - Énfasis5 52" xfId="1002"/>
    <cellStyle name="40% - Énfasis5 52 2" xfId="4216"/>
    <cellStyle name="40% - Énfasis5 53" xfId="1003"/>
    <cellStyle name="40% - Énfasis5 53 2" xfId="4217"/>
    <cellStyle name="40% - Énfasis5 54" xfId="1004"/>
    <cellStyle name="40% - Énfasis5 54 2" xfId="4218"/>
    <cellStyle name="40% - Énfasis5 55" xfId="1005"/>
    <cellStyle name="40% - Énfasis5 55 2" xfId="4219"/>
    <cellStyle name="40% - Énfasis5 56" xfId="1006"/>
    <cellStyle name="40% - Énfasis5 56 2" xfId="4220"/>
    <cellStyle name="40% - Énfasis5 57" xfId="1007"/>
    <cellStyle name="40% - Énfasis5 57 2" xfId="4221"/>
    <cellStyle name="40% - Énfasis5 58" xfId="1008"/>
    <cellStyle name="40% - Énfasis5 58 2" xfId="4222"/>
    <cellStyle name="40% - Énfasis5 59" xfId="1009"/>
    <cellStyle name="40% - Énfasis5 59 2" xfId="4223"/>
    <cellStyle name="40% - Énfasis5 6" xfId="1010"/>
    <cellStyle name="40% - Énfasis5 6 2" xfId="1011"/>
    <cellStyle name="40% - Énfasis5 6 2 2" xfId="4225"/>
    <cellStyle name="40% - Énfasis5 6 3" xfId="4224"/>
    <cellStyle name="40% - Énfasis5 60" xfId="1012"/>
    <cellStyle name="40% - Énfasis5 60 2" xfId="4226"/>
    <cellStyle name="40% - Énfasis5 61" xfId="1013"/>
    <cellStyle name="40% - Énfasis5 61 2" xfId="4227"/>
    <cellStyle name="40% - Énfasis5 62" xfId="1014"/>
    <cellStyle name="40% - Énfasis5 62 2" xfId="4228"/>
    <cellStyle name="40% - Énfasis5 63" xfId="1015"/>
    <cellStyle name="40% - Énfasis5 63 2" xfId="4229"/>
    <cellStyle name="40% - Énfasis5 64" xfId="1016"/>
    <cellStyle name="40% - Énfasis5 64 2" xfId="4230"/>
    <cellStyle name="40% - Énfasis5 65" xfId="1017"/>
    <cellStyle name="40% - Énfasis5 65 2" xfId="4231"/>
    <cellStyle name="40% - Énfasis5 66" xfId="1018"/>
    <cellStyle name="40% - Énfasis5 66 2" xfId="4232"/>
    <cellStyle name="40% - Énfasis5 67" xfId="1019"/>
    <cellStyle name="40% - Énfasis5 67 2" xfId="4233"/>
    <cellStyle name="40% - Énfasis5 68" xfId="1020"/>
    <cellStyle name="40% - Énfasis5 68 2" xfId="4234"/>
    <cellStyle name="40% - Énfasis5 69" xfId="1021"/>
    <cellStyle name="40% - Énfasis5 69 2" xfId="4235"/>
    <cellStyle name="40% - Énfasis5 7" xfId="1022"/>
    <cellStyle name="40% - Énfasis5 7 2" xfId="4236"/>
    <cellStyle name="40% - Énfasis5 70" xfId="1023"/>
    <cellStyle name="40% - Énfasis5 70 2" xfId="4237"/>
    <cellStyle name="40% - Énfasis5 71" xfId="1024"/>
    <cellStyle name="40% - Énfasis5 71 2" xfId="4238"/>
    <cellStyle name="40% - Énfasis5 72" xfId="1025"/>
    <cellStyle name="40% - Énfasis5 72 2" xfId="4239"/>
    <cellStyle name="40% - Énfasis5 73" xfId="1026"/>
    <cellStyle name="40% - Énfasis5 73 2" xfId="4240"/>
    <cellStyle name="40% - Énfasis5 74" xfId="1027"/>
    <cellStyle name="40% - Énfasis5 74 2" xfId="4241"/>
    <cellStyle name="40% - Énfasis5 75" xfId="1028"/>
    <cellStyle name="40% - Énfasis5 75 2" xfId="4242"/>
    <cellStyle name="40% - Énfasis5 76" xfId="1029"/>
    <cellStyle name="40% - Énfasis5 76 2" xfId="4243"/>
    <cellStyle name="40% - Énfasis5 77" xfId="1030"/>
    <cellStyle name="40% - Énfasis5 77 2" xfId="4244"/>
    <cellStyle name="40% - Énfasis5 78" xfId="1031"/>
    <cellStyle name="40% - Énfasis5 78 2" xfId="4245"/>
    <cellStyle name="40% - Énfasis5 79" xfId="1032"/>
    <cellStyle name="40% - Énfasis5 79 2" xfId="4246"/>
    <cellStyle name="40% - Énfasis5 8" xfId="1033"/>
    <cellStyle name="40% - Énfasis5 8 2" xfId="4247"/>
    <cellStyle name="40% - Énfasis5 80" xfId="1034"/>
    <cellStyle name="40% - Énfasis5 80 2" xfId="4248"/>
    <cellStyle name="40% - Énfasis5 81" xfId="1035"/>
    <cellStyle name="40% - Énfasis5 81 2" xfId="4249"/>
    <cellStyle name="40% - Énfasis5 82" xfId="1036"/>
    <cellStyle name="40% - Énfasis5 82 2" xfId="4250"/>
    <cellStyle name="40% - Énfasis5 83" xfId="1037"/>
    <cellStyle name="40% - Énfasis5 83 2" xfId="4251"/>
    <cellStyle name="40% - Énfasis5 84" xfId="1038"/>
    <cellStyle name="40% - Énfasis5 84 2" xfId="4252"/>
    <cellStyle name="40% - Énfasis5 85" xfId="1039"/>
    <cellStyle name="40% - Énfasis5 85 2" xfId="4253"/>
    <cellStyle name="40% - Énfasis5 86" xfId="1040"/>
    <cellStyle name="40% - Énfasis5 86 2" xfId="4254"/>
    <cellStyle name="40% - Énfasis5 87" xfId="1041"/>
    <cellStyle name="40% - Énfasis5 87 2" xfId="4255"/>
    <cellStyle name="40% - Énfasis5 88" xfId="1042"/>
    <cellStyle name="40% - Énfasis5 88 2" xfId="4256"/>
    <cellStyle name="40% - Énfasis5 89" xfId="1043"/>
    <cellStyle name="40% - Énfasis5 89 2" xfId="4257"/>
    <cellStyle name="40% - Énfasis5 9" xfId="1044"/>
    <cellStyle name="40% - Énfasis5 9 2" xfId="4258"/>
    <cellStyle name="40% - Énfasis5 90" xfId="1045"/>
    <cellStyle name="40% - Énfasis5 90 2" xfId="4259"/>
    <cellStyle name="40% - Énfasis5 91" xfId="4165"/>
    <cellStyle name="40% - Énfasis5 92" xfId="6397"/>
    <cellStyle name="40% - Énfasis5 93" xfId="6411"/>
    <cellStyle name="40% - Énfasis6" xfId="1046" builtinId="51" customBuiltin="1"/>
    <cellStyle name="40% - Énfasis6 10" xfId="1047"/>
    <cellStyle name="40% - Énfasis6 10 2" xfId="4261"/>
    <cellStyle name="40% - Énfasis6 11" xfId="1048"/>
    <cellStyle name="40% - Énfasis6 11 2" xfId="4262"/>
    <cellStyle name="40% - Énfasis6 12" xfId="1049"/>
    <cellStyle name="40% - Énfasis6 12 2" xfId="4263"/>
    <cellStyle name="40% - Énfasis6 13" xfId="1050"/>
    <cellStyle name="40% - Énfasis6 13 2" xfId="4264"/>
    <cellStyle name="40% - Énfasis6 14" xfId="1051"/>
    <cellStyle name="40% - Énfasis6 14 2" xfId="4265"/>
    <cellStyle name="40% - Énfasis6 15" xfId="1052"/>
    <cellStyle name="40% - Énfasis6 15 2" xfId="4266"/>
    <cellStyle name="40% - Énfasis6 16" xfId="1053"/>
    <cellStyle name="40% - Énfasis6 16 2" xfId="4267"/>
    <cellStyle name="40% - Énfasis6 17" xfId="1054"/>
    <cellStyle name="40% - Énfasis6 17 2" xfId="4268"/>
    <cellStyle name="40% - Énfasis6 18" xfId="1055"/>
    <cellStyle name="40% - Énfasis6 18 2" xfId="4269"/>
    <cellStyle name="40% - Énfasis6 19" xfId="1056"/>
    <cellStyle name="40% - Énfasis6 19 2" xfId="4270"/>
    <cellStyle name="40% - Énfasis6 2" xfId="1057"/>
    <cellStyle name="40% - Énfasis6 2 2" xfId="1058"/>
    <cellStyle name="40% - Énfasis6 2 2 2" xfId="4272"/>
    <cellStyle name="40% - Énfasis6 2 3" xfId="4271"/>
    <cellStyle name="40% - Énfasis6 20" xfId="1059"/>
    <cellStyle name="40% - Énfasis6 20 2" xfId="4273"/>
    <cellStyle name="40% - Énfasis6 21" xfId="1060"/>
    <cellStyle name="40% - Énfasis6 21 2" xfId="4274"/>
    <cellStyle name="40% - Énfasis6 22" xfId="1061"/>
    <cellStyle name="40% - Énfasis6 22 2" xfId="4275"/>
    <cellStyle name="40% - Énfasis6 23" xfId="1062"/>
    <cellStyle name="40% - Énfasis6 23 2" xfId="4276"/>
    <cellStyle name="40% - Énfasis6 24" xfId="1063"/>
    <cellStyle name="40% - Énfasis6 24 2" xfId="4277"/>
    <cellStyle name="40% - Énfasis6 25" xfId="1064"/>
    <cellStyle name="40% - Énfasis6 25 2" xfId="4278"/>
    <cellStyle name="40% - Énfasis6 26" xfId="1065"/>
    <cellStyle name="40% - Énfasis6 26 2" xfId="4279"/>
    <cellStyle name="40% - Énfasis6 27" xfId="1066"/>
    <cellStyle name="40% - Énfasis6 27 2" xfId="4280"/>
    <cellStyle name="40% - Énfasis6 28" xfId="1067"/>
    <cellStyle name="40% - Énfasis6 28 2" xfId="4281"/>
    <cellStyle name="40% - Énfasis6 29" xfId="1068"/>
    <cellStyle name="40% - Énfasis6 29 2" xfId="4282"/>
    <cellStyle name="40% - Énfasis6 3" xfId="1069"/>
    <cellStyle name="40% - Énfasis6 3 2" xfId="1070"/>
    <cellStyle name="40% - Énfasis6 3 2 2" xfId="4284"/>
    <cellStyle name="40% - Énfasis6 3 3" xfId="4283"/>
    <cellStyle name="40% - Énfasis6 30" xfId="1071"/>
    <cellStyle name="40% - Énfasis6 30 2" xfId="4285"/>
    <cellStyle name="40% - Énfasis6 31" xfId="1072"/>
    <cellStyle name="40% - Énfasis6 31 2" xfId="4286"/>
    <cellStyle name="40% - Énfasis6 32" xfId="1073"/>
    <cellStyle name="40% - Énfasis6 32 2" xfId="4287"/>
    <cellStyle name="40% - Énfasis6 33" xfId="1074"/>
    <cellStyle name="40% - Énfasis6 33 2" xfId="4288"/>
    <cellStyle name="40% - Énfasis6 34" xfId="1075"/>
    <cellStyle name="40% - Énfasis6 34 2" xfId="4289"/>
    <cellStyle name="40% - Énfasis6 35" xfId="1076"/>
    <cellStyle name="40% - Énfasis6 35 2" xfId="4290"/>
    <cellStyle name="40% - Énfasis6 36" xfId="1077"/>
    <cellStyle name="40% - Énfasis6 36 2" xfId="4291"/>
    <cellStyle name="40% - Énfasis6 37" xfId="1078"/>
    <cellStyle name="40% - Énfasis6 37 2" xfId="4292"/>
    <cellStyle name="40% - Énfasis6 38" xfId="1079"/>
    <cellStyle name="40% - Énfasis6 38 2" xfId="4293"/>
    <cellStyle name="40% - Énfasis6 39" xfId="1080"/>
    <cellStyle name="40% - Énfasis6 39 2" xfId="4294"/>
    <cellStyle name="40% - Énfasis6 4" xfId="1081"/>
    <cellStyle name="40% - Énfasis6 4 2" xfId="1082"/>
    <cellStyle name="40% - Énfasis6 4 2 2" xfId="4296"/>
    <cellStyle name="40% - Énfasis6 4 3" xfId="4295"/>
    <cellStyle name="40% - Énfasis6 40" xfId="1083"/>
    <cellStyle name="40% - Énfasis6 40 2" xfId="4297"/>
    <cellStyle name="40% - Énfasis6 41" xfId="1084"/>
    <cellStyle name="40% - Énfasis6 41 2" xfId="4298"/>
    <cellStyle name="40% - Énfasis6 42" xfId="1085"/>
    <cellStyle name="40% - Énfasis6 42 2" xfId="4299"/>
    <cellStyle name="40% - Énfasis6 43" xfId="1086"/>
    <cellStyle name="40% - Énfasis6 43 2" xfId="4300"/>
    <cellStyle name="40% - Énfasis6 44" xfId="1087"/>
    <cellStyle name="40% - Énfasis6 44 2" xfId="4301"/>
    <cellStyle name="40% - Énfasis6 45" xfId="1088"/>
    <cellStyle name="40% - Énfasis6 45 2" xfId="4302"/>
    <cellStyle name="40% - Énfasis6 46" xfId="1089"/>
    <cellStyle name="40% - Énfasis6 46 2" xfId="4303"/>
    <cellStyle name="40% - Énfasis6 47" xfId="1090"/>
    <cellStyle name="40% - Énfasis6 47 2" xfId="4304"/>
    <cellStyle name="40% - Énfasis6 48" xfId="1091"/>
    <cellStyle name="40% - Énfasis6 48 2" xfId="4305"/>
    <cellStyle name="40% - Énfasis6 49" xfId="1092"/>
    <cellStyle name="40% - Énfasis6 49 2" xfId="4306"/>
    <cellStyle name="40% - Énfasis6 5" xfId="1093"/>
    <cellStyle name="40% - Énfasis6 5 2" xfId="1094"/>
    <cellStyle name="40% - Énfasis6 5 2 2" xfId="4308"/>
    <cellStyle name="40% - Énfasis6 5 3" xfId="4307"/>
    <cellStyle name="40% - Énfasis6 50" xfId="1095"/>
    <cellStyle name="40% - Énfasis6 50 2" xfId="4309"/>
    <cellStyle name="40% - Énfasis6 51" xfId="1096"/>
    <cellStyle name="40% - Énfasis6 51 2" xfId="4310"/>
    <cellStyle name="40% - Énfasis6 52" xfId="1097"/>
    <cellStyle name="40% - Énfasis6 52 2" xfId="4311"/>
    <cellStyle name="40% - Énfasis6 53" xfId="1098"/>
    <cellStyle name="40% - Énfasis6 53 2" xfId="4312"/>
    <cellStyle name="40% - Énfasis6 54" xfId="1099"/>
    <cellStyle name="40% - Énfasis6 54 2" xfId="4313"/>
    <cellStyle name="40% - Énfasis6 55" xfId="1100"/>
    <cellStyle name="40% - Énfasis6 55 2" xfId="4314"/>
    <cellStyle name="40% - Énfasis6 56" xfId="1101"/>
    <cellStyle name="40% - Énfasis6 56 2" xfId="4315"/>
    <cellStyle name="40% - Énfasis6 57" xfId="1102"/>
    <cellStyle name="40% - Énfasis6 57 2" xfId="4316"/>
    <cellStyle name="40% - Énfasis6 58" xfId="1103"/>
    <cellStyle name="40% - Énfasis6 58 2" xfId="4317"/>
    <cellStyle name="40% - Énfasis6 59" xfId="1104"/>
    <cellStyle name="40% - Énfasis6 59 2" xfId="4318"/>
    <cellStyle name="40% - Énfasis6 6" xfId="1105"/>
    <cellStyle name="40% - Énfasis6 6 2" xfId="1106"/>
    <cellStyle name="40% - Énfasis6 6 2 2" xfId="4320"/>
    <cellStyle name="40% - Énfasis6 6 3" xfId="4319"/>
    <cellStyle name="40% - Énfasis6 60" xfId="1107"/>
    <cellStyle name="40% - Énfasis6 60 2" xfId="4321"/>
    <cellStyle name="40% - Énfasis6 61" xfId="1108"/>
    <cellStyle name="40% - Énfasis6 61 2" xfId="4322"/>
    <cellStyle name="40% - Énfasis6 62" xfId="1109"/>
    <cellStyle name="40% - Énfasis6 62 2" xfId="4323"/>
    <cellStyle name="40% - Énfasis6 63" xfId="1110"/>
    <cellStyle name="40% - Énfasis6 63 2" xfId="4324"/>
    <cellStyle name="40% - Énfasis6 64" xfId="1111"/>
    <cellStyle name="40% - Énfasis6 64 2" xfId="4325"/>
    <cellStyle name="40% - Énfasis6 65" xfId="1112"/>
    <cellStyle name="40% - Énfasis6 65 2" xfId="4326"/>
    <cellStyle name="40% - Énfasis6 66" xfId="1113"/>
    <cellStyle name="40% - Énfasis6 66 2" xfId="4327"/>
    <cellStyle name="40% - Énfasis6 67" xfId="1114"/>
    <cellStyle name="40% - Énfasis6 67 2" xfId="4328"/>
    <cellStyle name="40% - Énfasis6 68" xfId="1115"/>
    <cellStyle name="40% - Énfasis6 68 2" xfId="4329"/>
    <cellStyle name="40% - Énfasis6 69" xfId="1116"/>
    <cellStyle name="40% - Énfasis6 69 2" xfId="4330"/>
    <cellStyle name="40% - Énfasis6 7" xfId="1117"/>
    <cellStyle name="40% - Énfasis6 7 2" xfId="4331"/>
    <cellStyle name="40% - Énfasis6 70" xfId="1118"/>
    <cellStyle name="40% - Énfasis6 70 2" xfId="4332"/>
    <cellStyle name="40% - Énfasis6 71" xfId="1119"/>
    <cellStyle name="40% - Énfasis6 71 2" xfId="4333"/>
    <cellStyle name="40% - Énfasis6 72" xfId="1120"/>
    <cellStyle name="40% - Énfasis6 72 2" xfId="4334"/>
    <cellStyle name="40% - Énfasis6 73" xfId="1121"/>
    <cellStyle name="40% - Énfasis6 73 2" xfId="4335"/>
    <cellStyle name="40% - Énfasis6 74" xfId="1122"/>
    <cellStyle name="40% - Énfasis6 74 2" xfId="4336"/>
    <cellStyle name="40% - Énfasis6 75" xfId="1123"/>
    <cellStyle name="40% - Énfasis6 75 2" xfId="4337"/>
    <cellStyle name="40% - Énfasis6 76" xfId="1124"/>
    <cellStyle name="40% - Énfasis6 76 2" xfId="4338"/>
    <cellStyle name="40% - Énfasis6 77" xfId="1125"/>
    <cellStyle name="40% - Énfasis6 77 2" xfId="4339"/>
    <cellStyle name="40% - Énfasis6 78" xfId="1126"/>
    <cellStyle name="40% - Énfasis6 78 2" xfId="4340"/>
    <cellStyle name="40% - Énfasis6 79" xfId="1127"/>
    <cellStyle name="40% - Énfasis6 79 2" xfId="4341"/>
    <cellStyle name="40% - Énfasis6 8" xfId="1128"/>
    <cellStyle name="40% - Énfasis6 8 2" xfId="4342"/>
    <cellStyle name="40% - Énfasis6 80" xfId="1129"/>
    <cellStyle name="40% - Énfasis6 80 2" xfId="4343"/>
    <cellStyle name="40% - Énfasis6 81" xfId="1130"/>
    <cellStyle name="40% - Énfasis6 81 2" xfId="4344"/>
    <cellStyle name="40% - Énfasis6 82" xfId="1131"/>
    <cellStyle name="40% - Énfasis6 82 2" xfId="4345"/>
    <cellStyle name="40% - Énfasis6 83" xfId="1132"/>
    <cellStyle name="40% - Énfasis6 83 2" xfId="4346"/>
    <cellStyle name="40% - Énfasis6 84" xfId="1133"/>
    <cellStyle name="40% - Énfasis6 84 2" xfId="4347"/>
    <cellStyle name="40% - Énfasis6 85" xfId="1134"/>
    <cellStyle name="40% - Énfasis6 85 2" xfId="4348"/>
    <cellStyle name="40% - Énfasis6 86" xfId="1135"/>
    <cellStyle name="40% - Énfasis6 86 2" xfId="4349"/>
    <cellStyle name="40% - Énfasis6 87" xfId="1136"/>
    <cellStyle name="40% - Énfasis6 87 2" xfId="4350"/>
    <cellStyle name="40% - Énfasis6 88" xfId="1137"/>
    <cellStyle name="40% - Énfasis6 88 2" xfId="4351"/>
    <cellStyle name="40% - Énfasis6 89" xfId="1138"/>
    <cellStyle name="40% - Énfasis6 89 2" xfId="4352"/>
    <cellStyle name="40% - Énfasis6 9" xfId="1139"/>
    <cellStyle name="40% - Énfasis6 9 2" xfId="4353"/>
    <cellStyle name="40% - Énfasis6 90" xfId="1140"/>
    <cellStyle name="40% - Énfasis6 90 2" xfId="4354"/>
    <cellStyle name="40% - Énfasis6 91" xfId="4260"/>
    <cellStyle name="40% - Énfasis6 92" xfId="6399"/>
    <cellStyle name="40% - Énfasis6 93" xfId="6413"/>
    <cellStyle name="60% - Énfasis1" xfId="1141" builtinId="32" customBuiltin="1"/>
    <cellStyle name="60% - Énfasis2" xfId="1142" builtinId="36" customBuiltin="1"/>
    <cellStyle name="60% - Énfasis3" xfId="1143" builtinId="40" customBuiltin="1"/>
    <cellStyle name="60% - Énfasis4" xfId="1144" builtinId="44" customBuiltin="1"/>
    <cellStyle name="60% - Énfasis5" xfId="1145" builtinId="48" customBuiltin="1"/>
    <cellStyle name="60% - Énfasis6" xfId="1146" builtinId="52" customBuiltin="1"/>
    <cellStyle name="Bueno" xfId="1147" builtinId="26" customBuiltin="1"/>
    <cellStyle name="Cálculo" xfId="1148" builtinId="22" customBuiltin="1"/>
    <cellStyle name="Celda de comprobación" xfId="1149" builtinId="23" customBuiltin="1"/>
    <cellStyle name="Celda vinculada" xfId="1150" builtinId="24" customBuiltin="1"/>
    <cellStyle name="Encabezado 1" xfId="3209" builtinId="16" customBuiltin="1"/>
    <cellStyle name="Encabezado 4" xfId="1151" builtinId="19" customBuiltin="1"/>
    <cellStyle name="Énfasis1" xfId="1152" builtinId="29" customBuiltin="1"/>
    <cellStyle name="Énfasis2" xfId="1153" builtinId="33" customBuiltin="1"/>
    <cellStyle name="Énfasis3" xfId="1154" builtinId="37" customBuiltin="1"/>
    <cellStyle name="Énfasis4" xfId="1155" builtinId="41" customBuiltin="1"/>
    <cellStyle name="Énfasis5" xfId="1156" builtinId="45" customBuiltin="1"/>
    <cellStyle name="Énfasis6" xfId="1157" builtinId="49" customBuiltin="1"/>
    <cellStyle name="Entrada" xfId="1158" builtinId="20" customBuiltin="1"/>
    <cellStyle name="Euro" xfId="1159"/>
    <cellStyle name="Euro 2" xfId="4355"/>
    <cellStyle name="Incorrecto" xfId="1160" builtinId="27" customBuiltin="1"/>
    <cellStyle name="Millares" xfId="1161" builtinId="3"/>
    <cellStyle name="Millares 10" xfId="1162"/>
    <cellStyle name="Millares 10 10" xfId="1163"/>
    <cellStyle name="Millares 10 10 2" xfId="1164"/>
    <cellStyle name="Millares 10 10 2 2" xfId="4358"/>
    <cellStyle name="Millares 10 10 3" xfId="4357"/>
    <cellStyle name="Millares 10 11" xfId="1165"/>
    <cellStyle name="Millares 10 11 2" xfId="1166"/>
    <cellStyle name="Millares 10 11 2 2" xfId="4360"/>
    <cellStyle name="Millares 10 11 3" xfId="4359"/>
    <cellStyle name="Millares 10 12" xfId="1167"/>
    <cellStyle name="Millares 10 12 2" xfId="1168"/>
    <cellStyle name="Millares 10 12 2 2" xfId="4362"/>
    <cellStyle name="Millares 10 12 3" xfId="4361"/>
    <cellStyle name="Millares 10 13" xfId="1169"/>
    <cellStyle name="Millares 10 13 2" xfId="1170"/>
    <cellStyle name="Millares 10 13 2 2" xfId="4364"/>
    <cellStyle name="Millares 10 13 3" xfId="4363"/>
    <cellStyle name="Millares 10 14" xfId="1171"/>
    <cellStyle name="Millares 10 14 2" xfId="1172"/>
    <cellStyle name="Millares 10 14 2 2" xfId="4366"/>
    <cellStyle name="Millares 10 14 3" xfId="4365"/>
    <cellStyle name="Millares 10 15" xfId="1173"/>
    <cellStyle name="Millares 10 15 2" xfId="4367"/>
    <cellStyle name="Millares 10 16" xfId="4356"/>
    <cellStyle name="Millares 10 2" xfId="1174"/>
    <cellStyle name="Millares 10 2 2" xfId="1175"/>
    <cellStyle name="Millares 10 2 2 2" xfId="4369"/>
    <cellStyle name="Millares 10 2 3" xfId="4368"/>
    <cellStyle name="Millares 10 3" xfId="1176"/>
    <cellStyle name="Millares 10 3 2" xfId="1177"/>
    <cellStyle name="Millares 10 3 2 2" xfId="4371"/>
    <cellStyle name="Millares 10 3 3" xfId="4370"/>
    <cellStyle name="Millares 10 4" xfId="1178"/>
    <cellStyle name="Millares 10 4 2" xfId="1179"/>
    <cellStyle name="Millares 10 4 2 2" xfId="4373"/>
    <cellStyle name="Millares 10 4 3" xfId="4372"/>
    <cellStyle name="Millares 10 5" xfId="1180"/>
    <cellStyle name="Millares 10 5 2" xfId="1181"/>
    <cellStyle name="Millares 10 5 2 2" xfId="4375"/>
    <cellStyle name="Millares 10 5 3" xfId="4374"/>
    <cellStyle name="Millares 10 6" xfId="1182"/>
    <cellStyle name="Millares 10 6 2" xfId="1183"/>
    <cellStyle name="Millares 10 6 2 2" xfId="4377"/>
    <cellStyle name="Millares 10 6 3" xfId="4376"/>
    <cellStyle name="Millares 10 7" xfId="1184"/>
    <cellStyle name="Millares 10 7 2" xfId="1185"/>
    <cellStyle name="Millares 10 7 2 2" xfId="4379"/>
    <cellStyle name="Millares 10 7 3" xfId="4378"/>
    <cellStyle name="Millares 10 8" xfId="1186"/>
    <cellStyle name="Millares 10 8 2" xfId="1187"/>
    <cellStyle name="Millares 10 8 2 2" xfId="4381"/>
    <cellStyle name="Millares 10 8 3" xfId="4380"/>
    <cellStyle name="Millares 10 9" xfId="1188"/>
    <cellStyle name="Millares 10 9 2" xfId="1189"/>
    <cellStyle name="Millares 10 9 2 2" xfId="4383"/>
    <cellStyle name="Millares 10 9 3" xfId="4382"/>
    <cellStyle name="Millares 11" xfId="1190"/>
    <cellStyle name="Millares 11 2" xfId="1191"/>
    <cellStyle name="Millares 11 2 2" xfId="1192"/>
    <cellStyle name="Millares 11 2 2 2" xfId="4386"/>
    <cellStyle name="Millares 11 2 3" xfId="4385"/>
    <cellStyle name="Millares 11 3" xfId="1193"/>
    <cellStyle name="Millares 11 3 2" xfId="1194"/>
    <cellStyle name="Millares 11 3 2 2" xfId="4388"/>
    <cellStyle name="Millares 11 3 3" xfId="4387"/>
    <cellStyle name="Millares 11 4" xfId="1195"/>
    <cellStyle name="Millares 11 4 2" xfId="1196"/>
    <cellStyle name="Millares 11 4 2 2" xfId="4390"/>
    <cellStyle name="Millares 11 4 3" xfId="4389"/>
    <cellStyle name="Millares 11 5" xfId="1197"/>
    <cellStyle name="Millares 11 5 2" xfId="1198"/>
    <cellStyle name="Millares 11 5 2 2" xfId="4392"/>
    <cellStyle name="Millares 11 5 3" xfId="4391"/>
    <cellStyle name="Millares 11 6" xfId="1199"/>
    <cellStyle name="Millares 11 6 2" xfId="1200"/>
    <cellStyle name="Millares 11 6 2 2" xfId="4394"/>
    <cellStyle name="Millares 11 6 3" xfId="4393"/>
    <cellStyle name="Millares 11 7" xfId="1201"/>
    <cellStyle name="Millares 11 7 2" xfId="1202"/>
    <cellStyle name="Millares 11 7 2 2" xfId="4396"/>
    <cellStyle name="Millares 11 7 3" xfId="4395"/>
    <cellStyle name="Millares 11 8" xfId="4384"/>
    <cellStyle name="Millares 12" xfId="1203"/>
    <cellStyle name="Millares 12 2" xfId="4397"/>
    <cellStyle name="Millares 13" xfId="1204"/>
    <cellStyle name="Millares 13 2" xfId="1205"/>
    <cellStyle name="Millares 13 2 2" xfId="1206"/>
    <cellStyle name="Millares 13 2 2 2" xfId="4400"/>
    <cellStyle name="Millares 13 2 3" xfId="4399"/>
    <cellStyle name="Millares 13 3" xfId="1207"/>
    <cellStyle name="Millares 13 3 2" xfId="1208"/>
    <cellStyle name="Millares 13 3 2 2" xfId="4402"/>
    <cellStyle name="Millares 13 3 3" xfId="4401"/>
    <cellStyle name="Millares 13 4" xfId="1209"/>
    <cellStyle name="Millares 13 4 2" xfId="1210"/>
    <cellStyle name="Millares 13 4 2 2" xfId="4404"/>
    <cellStyle name="Millares 13 4 3" xfId="4403"/>
    <cellStyle name="Millares 13 5" xfId="1211"/>
    <cellStyle name="Millares 13 5 2" xfId="1212"/>
    <cellStyle name="Millares 13 5 2 2" xfId="4406"/>
    <cellStyle name="Millares 13 5 3" xfId="4405"/>
    <cellStyle name="Millares 13 6" xfId="1213"/>
    <cellStyle name="Millares 13 6 2" xfId="1214"/>
    <cellStyle name="Millares 13 6 2 2" xfId="4408"/>
    <cellStyle name="Millares 13 6 3" xfId="4407"/>
    <cellStyle name="Millares 13 7" xfId="4398"/>
    <cellStyle name="Millares 14" xfId="1215"/>
    <cellStyle name="Millares 14 2" xfId="1216"/>
    <cellStyle name="Millares 14 2 2" xfId="1217"/>
    <cellStyle name="Millares 14 2 2 2" xfId="4411"/>
    <cellStyle name="Millares 14 2 3" xfId="4410"/>
    <cellStyle name="Millares 14 3" xfId="1218"/>
    <cellStyle name="Millares 14 3 2" xfId="1219"/>
    <cellStyle name="Millares 14 3 2 2" xfId="4413"/>
    <cellStyle name="Millares 14 3 3" xfId="4412"/>
    <cellStyle name="Millares 14 4" xfId="1220"/>
    <cellStyle name="Millares 14 4 2" xfId="1221"/>
    <cellStyle name="Millares 14 4 2 2" xfId="4415"/>
    <cellStyle name="Millares 14 4 3" xfId="4414"/>
    <cellStyle name="Millares 14 5" xfId="1222"/>
    <cellStyle name="Millares 14 5 2" xfId="1223"/>
    <cellStyle name="Millares 14 5 2 2" xfId="4417"/>
    <cellStyle name="Millares 14 5 3" xfId="4416"/>
    <cellStyle name="Millares 14 6" xfId="1224"/>
    <cellStyle name="Millares 14 6 2" xfId="1225"/>
    <cellStyle name="Millares 14 6 2 2" xfId="4419"/>
    <cellStyle name="Millares 14 6 3" xfId="4418"/>
    <cellStyle name="Millares 14 7" xfId="4409"/>
    <cellStyle name="Millares 15" xfId="1226"/>
    <cellStyle name="Millares 15 2" xfId="1227"/>
    <cellStyle name="Millares 15 2 2" xfId="1228"/>
    <cellStyle name="Millares 15 2 2 2" xfId="4422"/>
    <cellStyle name="Millares 15 2 3" xfId="4421"/>
    <cellStyle name="Millares 15 3" xfId="1229"/>
    <cellStyle name="Millares 15 3 2" xfId="1230"/>
    <cellStyle name="Millares 15 3 2 2" xfId="4424"/>
    <cellStyle name="Millares 15 3 3" xfId="4423"/>
    <cellStyle name="Millares 15 4" xfId="1231"/>
    <cellStyle name="Millares 15 4 2" xfId="1232"/>
    <cellStyle name="Millares 15 4 2 2" xfId="4426"/>
    <cellStyle name="Millares 15 4 3" xfId="4425"/>
    <cellStyle name="Millares 15 5" xfId="1233"/>
    <cellStyle name="Millares 15 5 2" xfId="1234"/>
    <cellStyle name="Millares 15 5 2 2" xfId="4428"/>
    <cellStyle name="Millares 15 5 3" xfId="4427"/>
    <cellStyle name="Millares 15 6" xfId="1235"/>
    <cellStyle name="Millares 15 6 2" xfId="1236"/>
    <cellStyle name="Millares 15 6 2 2" xfId="4430"/>
    <cellStyle name="Millares 15 6 3" xfId="4429"/>
    <cellStyle name="Millares 15 7" xfId="4420"/>
    <cellStyle name="Millares 16" xfId="1237"/>
    <cellStyle name="Millares 16 2" xfId="1238"/>
    <cellStyle name="Millares 16 2 2" xfId="1239"/>
    <cellStyle name="Millares 16 2 2 2" xfId="4433"/>
    <cellStyle name="Millares 16 2 3" xfId="4432"/>
    <cellStyle name="Millares 16 3" xfId="1240"/>
    <cellStyle name="Millares 16 3 2" xfId="1241"/>
    <cellStyle name="Millares 16 3 2 2" xfId="4435"/>
    <cellStyle name="Millares 16 3 3" xfId="4434"/>
    <cellStyle name="Millares 16 4" xfId="1242"/>
    <cellStyle name="Millares 16 4 2" xfId="1243"/>
    <cellStyle name="Millares 16 4 2 2" xfId="4437"/>
    <cellStyle name="Millares 16 4 3" xfId="4436"/>
    <cellStyle name="Millares 16 5" xfId="1244"/>
    <cellStyle name="Millares 16 5 2" xfId="1245"/>
    <cellStyle name="Millares 16 5 2 2" xfId="4439"/>
    <cellStyle name="Millares 16 5 3" xfId="4438"/>
    <cellStyle name="Millares 16 6" xfId="1246"/>
    <cellStyle name="Millares 16 6 2" xfId="1247"/>
    <cellStyle name="Millares 16 6 2 2" xfId="4441"/>
    <cellStyle name="Millares 16 6 3" xfId="4440"/>
    <cellStyle name="Millares 16 7" xfId="4431"/>
    <cellStyle name="Millares 17" xfId="1248"/>
    <cellStyle name="Millares 17 2" xfId="4442"/>
    <cellStyle name="Millares 18" xfId="1249"/>
    <cellStyle name="Millares 18 2" xfId="4443"/>
    <cellStyle name="Millares 19" xfId="1250"/>
    <cellStyle name="Millares 19 2" xfId="4444"/>
    <cellStyle name="Millares 2" xfId="1251"/>
    <cellStyle name="Millares 2 10" xfId="1252"/>
    <cellStyle name="Millares 2 10 2" xfId="4446"/>
    <cellStyle name="Millares 2 11" xfId="4445"/>
    <cellStyle name="Millares 2 2" xfId="1253"/>
    <cellStyle name="Millares 2 2 2" xfId="1254"/>
    <cellStyle name="Millares 2 2 2 2" xfId="1255"/>
    <cellStyle name="Millares 2 2 2 2 2" xfId="1256"/>
    <cellStyle name="Millares 2 2 2 2 2 2" xfId="1257"/>
    <cellStyle name="Millares 2 2 2 2 2 2 2" xfId="4451"/>
    <cellStyle name="Millares 2 2 2 2 2 3" xfId="4450"/>
    <cellStyle name="Millares 2 2 2 2 3" xfId="1258"/>
    <cellStyle name="Millares 2 2 2 2 3 2" xfId="1259"/>
    <cellStyle name="Millares 2 2 2 2 3 2 2" xfId="4453"/>
    <cellStyle name="Millares 2 2 2 2 3 3" xfId="4452"/>
    <cellStyle name="Millares 2 2 2 2 4" xfId="1260"/>
    <cellStyle name="Millares 2 2 2 2 4 2" xfId="1261"/>
    <cellStyle name="Millares 2 2 2 2 4 2 2" xfId="4455"/>
    <cellStyle name="Millares 2 2 2 2 4 3" xfId="4454"/>
    <cellStyle name="Millares 2 2 2 2 5" xfId="1262"/>
    <cellStyle name="Millares 2 2 2 2 5 2" xfId="1263"/>
    <cellStyle name="Millares 2 2 2 2 5 2 2" xfId="4457"/>
    <cellStyle name="Millares 2 2 2 2 5 3" xfId="4456"/>
    <cellStyle name="Millares 2 2 2 2 6" xfId="1264"/>
    <cellStyle name="Millares 2 2 2 2 6 2" xfId="1265"/>
    <cellStyle name="Millares 2 2 2 2 6 2 2" xfId="4459"/>
    <cellStyle name="Millares 2 2 2 2 6 3" xfId="4458"/>
    <cellStyle name="Millares 2 2 2 2 7" xfId="4449"/>
    <cellStyle name="Millares 2 2 2 3" xfId="1266"/>
    <cellStyle name="Millares 2 2 2 3 2" xfId="4460"/>
    <cellStyle name="Millares 2 2 2 4" xfId="1267"/>
    <cellStyle name="Millares 2 2 2 4 2" xfId="4461"/>
    <cellStyle name="Millares 2 2 2 5" xfId="1268"/>
    <cellStyle name="Millares 2 2 2 5 2" xfId="4462"/>
    <cellStyle name="Millares 2 2 2 6" xfId="1269"/>
    <cellStyle name="Millares 2 2 2 6 2" xfId="4463"/>
    <cellStyle name="Millares 2 2 2 7" xfId="1270"/>
    <cellStyle name="Millares 2 2 2 7 2" xfId="4464"/>
    <cellStyle name="Millares 2 2 2 8" xfId="4448"/>
    <cellStyle name="Millares 2 2 3" xfId="1271"/>
    <cellStyle name="Millares 2 2 3 2" xfId="1272"/>
    <cellStyle name="Millares 2 2 3 2 2" xfId="4466"/>
    <cellStyle name="Millares 2 2 3 3" xfId="4465"/>
    <cellStyle name="Millares 2 2 4" xfId="1273"/>
    <cellStyle name="Millares 2 2 4 2" xfId="1274"/>
    <cellStyle name="Millares 2 2 4 2 2" xfId="4468"/>
    <cellStyle name="Millares 2 2 4 3" xfId="4467"/>
    <cellStyle name="Millares 2 2 5" xfId="1275"/>
    <cellStyle name="Millares 2 2 5 2" xfId="1276"/>
    <cellStyle name="Millares 2 2 5 2 2" xfId="4470"/>
    <cellStyle name="Millares 2 2 5 3" xfId="4469"/>
    <cellStyle name="Millares 2 2 6" xfId="1277"/>
    <cellStyle name="Millares 2 2 6 2" xfId="1278"/>
    <cellStyle name="Millares 2 2 6 2 2" xfId="4472"/>
    <cellStyle name="Millares 2 2 6 3" xfId="4471"/>
    <cellStyle name="Millares 2 2 7" xfId="1279"/>
    <cellStyle name="Millares 2 2 7 2" xfId="1280"/>
    <cellStyle name="Millares 2 2 7 2 2" xfId="4474"/>
    <cellStyle name="Millares 2 2 7 3" xfId="4473"/>
    <cellStyle name="Millares 2 2 8" xfId="1281"/>
    <cellStyle name="Millares 2 2 8 2" xfId="4475"/>
    <cellStyle name="Millares 2 2 9" xfId="4447"/>
    <cellStyle name="Millares 2 2_prepagos pty sep 2020" xfId="1282"/>
    <cellStyle name="Millares 2 3" xfId="1283"/>
    <cellStyle name="Millares 2 3 2" xfId="1284"/>
    <cellStyle name="Millares 2 3 2 2" xfId="4477"/>
    <cellStyle name="Millares 2 3 3" xfId="1285"/>
    <cellStyle name="Millares 2 3 3 2" xfId="4478"/>
    <cellStyle name="Millares 2 3 4" xfId="4476"/>
    <cellStyle name="Millares 2 4" xfId="1286"/>
    <cellStyle name="Millares 2 4 2" xfId="4479"/>
    <cellStyle name="Millares 2 5" xfId="1287"/>
    <cellStyle name="Millares 2 5 2" xfId="4480"/>
    <cellStyle name="Millares 2 6" xfId="1288"/>
    <cellStyle name="Millares 2 6 2" xfId="4481"/>
    <cellStyle name="Millares 2 7" xfId="1289"/>
    <cellStyle name="Millares 2 7 2" xfId="4482"/>
    <cellStyle name="Millares 2 8" xfId="1290"/>
    <cellStyle name="Millares 2 8 2" xfId="4483"/>
    <cellStyle name="Millares 2 9" xfId="1291"/>
    <cellStyle name="Millares 2 9 2" xfId="1292"/>
    <cellStyle name="Millares 2 9 2 2" xfId="4485"/>
    <cellStyle name="Millares 2 9 3" xfId="4484"/>
    <cellStyle name="Millares 2_prepagos pty sep 2020" xfId="1293"/>
    <cellStyle name="Millares 20" xfId="1294"/>
    <cellStyle name="Millares 20 2" xfId="4486"/>
    <cellStyle name="Millares 21" xfId="1295"/>
    <cellStyle name="Millares 21 2" xfId="1296"/>
    <cellStyle name="Millares 21 2 2" xfId="4488"/>
    <cellStyle name="Millares 21 3" xfId="4487"/>
    <cellStyle name="Millares 22" xfId="1297"/>
    <cellStyle name="Millares 22 2" xfId="4489"/>
    <cellStyle name="Millares 23" xfId="1298"/>
    <cellStyle name="Millares 23 2" xfId="1299"/>
    <cellStyle name="Millares 23 2 2" xfId="1300"/>
    <cellStyle name="Millares 23 2 2 2" xfId="4492"/>
    <cellStyle name="Millares 23 2 3" xfId="4491"/>
    <cellStyle name="Millares 23 3" xfId="1301"/>
    <cellStyle name="Millares 23 3 2" xfId="1302"/>
    <cellStyle name="Millares 23 3 2 2" xfId="4494"/>
    <cellStyle name="Millares 23 3 3" xfId="4493"/>
    <cellStyle name="Millares 23 4" xfId="1303"/>
    <cellStyle name="Millares 23 4 2" xfId="1304"/>
    <cellStyle name="Millares 23 4 2 2" xfId="4496"/>
    <cellStyle name="Millares 23 4 3" xfId="4495"/>
    <cellStyle name="Millares 23 5" xfId="1305"/>
    <cellStyle name="Millares 23 5 2" xfId="1306"/>
    <cellStyle name="Millares 23 5 2 2" xfId="4498"/>
    <cellStyle name="Millares 23 5 3" xfId="4497"/>
    <cellStyle name="Millares 23 6" xfId="1307"/>
    <cellStyle name="Millares 23 6 2" xfId="1308"/>
    <cellStyle name="Millares 23 6 2 2" xfId="4500"/>
    <cellStyle name="Millares 23 6 3" xfId="4499"/>
    <cellStyle name="Millares 23 7" xfId="1309"/>
    <cellStyle name="Millares 23 7 2" xfId="1310"/>
    <cellStyle name="Millares 23 7 2 2" xfId="4502"/>
    <cellStyle name="Millares 23 7 3" xfId="4501"/>
    <cellStyle name="Millares 23 8" xfId="1311"/>
    <cellStyle name="Millares 23 8 2" xfId="1312"/>
    <cellStyle name="Millares 23 8 2 2" xfId="4504"/>
    <cellStyle name="Millares 23 8 3" xfId="4503"/>
    <cellStyle name="Millares 23 9" xfId="4490"/>
    <cellStyle name="Millares 24" xfId="1313"/>
    <cellStyle name="Millares 24 2" xfId="1314"/>
    <cellStyle name="Millares 24 2 2" xfId="1315"/>
    <cellStyle name="Millares 24 2 2 2" xfId="4507"/>
    <cellStyle name="Millares 24 2 3" xfId="4506"/>
    <cellStyle name="Millares 24 3" xfId="1316"/>
    <cellStyle name="Millares 24 3 2" xfId="1317"/>
    <cellStyle name="Millares 24 3 2 2" xfId="4509"/>
    <cellStyle name="Millares 24 3 3" xfId="4508"/>
    <cellStyle name="Millares 24 4" xfId="1318"/>
    <cellStyle name="Millares 24 4 2" xfId="1319"/>
    <cellStyle name="Millares 24 4 2 2" xfId="4511"/>
    <cellStyle name="Millares 24 4 3" xfId="4510"/>
    <cellStyle name="Millares 24 5" xfId="1320"/>
    <cellStyle name="Millares 24 5 2" xfId="1321"/>
    <cellStyle name="Millares 24 5 2 2" xfId="4513"/>
    <cellStyle name="Millares 24 5 3" xfId="4512"/>
    <cellStyle name="Millares 24 6" xfId="1322"/>
    <cellStyle name="Millares 24 6 2" xfId="1323"/>
    <cellStyle name="Millares 24 6 2 2" xfId="4515"/>
    <cellStyle name="Millares 24 6 3" xfId="4514"/>
    <cellStyle name="Millares 24 7" xfId="1324"/>
    <cellStyle name="Millares 24 7 2" xfId="1325"/>
    <cellStyle name="Millares 24 7 2 2" xfId="4517"/>
    <cellStyle name="Millares 24 7 3" xfId="4516"/>
    <cellStyle name="Millares 24 8" xfId="1326"/>
    <cellStyle name="Millares 24 8 2" xfId="1327"/>
    <cellStyle name="Millares 24 8 2 2" xfId="4519"/>
    <cellStyle name="Millares 24 8 3" xfId="4518"/>
    <cellStyle name="Millares 24 9" xfId="4505"/>
    <cellStyle name="Millares 25" xfId="1328"/>
    <cellStyle name="Millares 25 2" xfId="1329"/>
    <cellStyle name="Millares 25 2 2" xfId="1330"/>
    <cellStyle name="Millares 25 2 2 2" xfId="4522"/>
    <cellStyle name="Millares 25 2 3" xfId="4521"/>
    <cellStyle name="Millares 25 3" xfId="1331"/>
    <cellStyle name="Millares 25 3 2" xfId="1332"/>
    <cellStyle name="Millares 25 3 2 2" xfId="4524"/>
    <cellStyle name="Millares 25 3 3" xfId="4523"/>
    <cellStyle name="Millares 25 4" xfId="1333"/>
    <cellStyle name="Millares 25 4 2" xfId="1334"/>
    <cellStyle name="Millares 25 4 2 2" xfId="4526"/>
    <cellStyle name="Millares 25 4 3" xfId="4525"/>
    <cellStyle name="Millares 25 5" xfId="1335"/>
    <cellStyle name="Millares 25 5 2" xfId="1336"/>
    <cellStyle name="Millares 25 5 2 2" xfId="4528"/>
    <cellStyle name="Millares 25 5 3" xfId="4527"/>
    <cellStyle name="Millares 25 6" xfId="1337"/>
    <cellStyle name="Millares 25 6 2" xfId="1338"/>
    <cellStyle name="Millares 25 6 2 2" xfId="4530"/>
    <cellStyle name="Millares 25 6 3" xfId="4529"/>
    <cellStyle name="Millares 25 7" xfId="1339"/>
    <cellStyle name="Millares 25 7 2" xfId="1340"/>
    <cellStyle name="Millares 25 7 2 2" xfId="4532"/>
    <cellStyle name="Millares 25 7 3" xfId="4531"/>
    <cellStyle name="Millares 25 8" xfId="1341"/>
    <cellStyle name="Millares 25 8 2" xfId="1342"/>
    <cellStyle name="Millares 25 8 2 2" xfId="4534"/>
    <cellStyle name="Millares 25 8 3" xfId="4533"/>
    <cellStyle name="Millares 25 9" xfId="4520"/>
    <cellStyle name="Millares 26" xfId="1343"/>
    <cellStyle name="Millares 26 2" xfId="4535"/>
    <cellStyle name="Millares 27" xfId="1344"/>
    <cellStyle name="Millares 27 2" xfId="1345"/>
    <cellStyle name="Millares 27 2 2" xfId="1346"/>
    <cellStyle name="Millares 27 2 2 2" xfId="4538"/>
    <cellStyle name="Millares 27 2 3" xfId="4537"/>
    <cellStyle name="Millares 27 3" xfId="1347"/>
    <cellStyle name="Millares 27 3 2" xfId="1348"/>
    <cellStyle name="Millares 27 3 2 2" xfId="4540"/>
    <cellStyle name="Millares 27 3 3" xfId="4539"/>
    <cellStyle name="Millares 27 4" xfId="1349"/>
    <cellStyle name="Millares 27 4 2" xfId="1350"/>
    <cellStyle name="Millares 27 4 2 2" xfId="4542"/>
    <cellStyle name="Millares 27 4 3" xfId="4541"/>
    <cellStyle name="Millares 27 5" xfId="1351"/>
    <cellStyle name="Millares 27 5 2" xfId="1352"/>
    <cellStyle name="Millares 27 5 2 2" xfId="4544"/>
    <cellStyle name="Millares 27 5 3" xfId="4543"/>
    <cellStyle name="Millares 27 6" xfId="1353"/>
    <cellStyle name="Millares 27 6 2" xfId="1354"/>
    <cellStyle name="Millares 27 6 2 2" xfId="4546"/>
    <cellStyle name="Millares 27 6 3" xfId="4545"/>
    <cellStyle name="Millares 27 7" xfId="1355"/>
    <cellStyle name="Millares 27 7 2" xfId="1356"/>
    <cellStyle name="Millares 27 7 2 2" xfId="4548"/>
    <cellStyle name="Millares 27 7 3" xfId="4547"/>
    <cellStyle name="Millares 27 8" xfId="1357"/>
    <cellStyle name="Millares 27 8 2" xfId="1358"/>
    <cellStyle name="Millares 27 8 2 2" xfId="4550"/>
    <cellStyle name="Millares 27 8 3" xfId="4549"/>
    <cellStyle name="Millares 27 9" xfId="4536"/>
    <cellStyle name="Millares 28" xfId="1359"/>
    <cellStyle name="Millares 28 2" xfId="1360"/>
    <cellStyle name="Millares 28 2 2" xfId="1361"/>
    <cellStyle name="Millares 28 2 2 2" xfId="4553"/>
    <cellStyle name="Millares 28 2 3" xfId="4552"/>
    <cellStyle name="Millares 28 3" xfId="1362"/>
    <cellStyle name="Millares 28 3 2" xfId="1363"/>
    <cellStyle name="Millares 28 3 2 2" xfId="4555"/>
    <cellStyle name="Millares 28 3 3" xfId="4554"/>
    <cellStyle name="Millares 28 4" xfId="1364"/>
    <cellStyle name="Millares 28 4 2" xfId="1365"/>
    <cellStyle name="Millares 28 4 2 2" xfId="4557"/>
    <cellStyle name="Millares 28 4 3" xfId="4556"/>
    <cellStyle name="Millares 28 5" xfId="1366"/>
    <cellStyle name="Millares 28 5 2" xfId="1367"/>
    <cellStyle name="Millares 28 5 2 2" xfId="4559"/>
    <cellStyle name="Millares 28 5 3" xfId="4558"/>
    <cellStyle name="Millares 28 6" xfId="1368"/>
    <cellStyle name="Millares 28 6 2" xfId="1369"/>
    <cellStyle name="Millares 28 6 2 2" xfId="4561"/>
    <cellStyle name="Millares 28 6 3" xfId="4560"/>
    <cellStyle name="Millares 28 7" xfId="1370"/>
    <cellStyle name="Millares 28 7 2" xfId="1371"/>
    <cellStyle name="Millares 28 7 2 2" xfId="4563"/>
    <cellStyle name="Millares 28 7 3" xfId="4562"/>
    <cellStyle name="Millares 28 8" xfId="1372"/>
    <cellStyle name="Millares 28 8 2" xfId="1373"/>
    <cellStyle name="Millares 28 8 2 2" xfId="4565"/>
    <cellStyle name="Millares 28 8 3" xfId="4564"/>
    <cellStyle name="Millares 28 9" xfId="4551"/>
    <cellStyle name="Millares 29" xfId="1374"/>
    <cellStyle name="Millares 29 2" xfId="4566"/>
    <cellStyle name="Millares 3" xfId="1375"/>
    <cellStyle name="Millares 3 2" xfId="1376"/>
    <cellStyle name="Millares 3 2 2" xfId="4568"/>
    <cellStyle name="Millares 3 3" xfId="1377"/>
    <cellStyle name="Millares 3 3 2" xfId="4569"/>
    <cellStyle name="Millares 3 4" xfId="1378"/>
    <cellStyle name="Millares 3 4 2" xfId="4570"/>
    <cellStyle name="Millares 3 5" xfId="4567"/>
    <cellStyle name="Millares 3_prepagos pty sep 2020" xfId="1379"/>
    <cellStyle name="Millares 30" xfId="1380"/>
    <cellStyle name="Millares 30 2" xfId="4571"/>
    <cellStyle name="Millares 31" xfId="1381"/>
    <cellStyle name="Millares 31 2" xfId="4572"/>
    <cellStyle name="Millares 32" xfId="1382"/>
    <cellStyle name="Millares 32 2" xfId="4573"/>
    <cellStyle name="Millares 33" xfId="1383"/>
    <cellStyle name="Millares 33 2" xfId="4574"/>
    <cellStyle name="Millares 34" xfId="1384"/>
    <cellStyle name="Millares 34 2" xfId="4575"/>
    <cellStyle name="Millares 35" xfId="1385"/>
    <cellStyle name="Millares 35 2" xfId="4576"/>
    <cellStyle name="Millares 36" xfId="1386"/>
    <cellStyle name="Millares 36 2" xfId="4577"/>
    <cellStyle name="Millares 37" xfId="1387"/>
    <cellStyle name="Millares 37 2" xfId="4578"/>
    <cellStyle name="Millares 38" xfId="1388"/>
    <cellStyle name="Millares 38 2" xfId="4579"/>
    <cellStyle name="Millares 39" xfId="1389"/>
    <cellStyle name="Millares 39 2" xfId="4580"/>
    <cellStyle name="Millares 4" xfId="1390"/>
    <cellStyle name="Millares 4 2" xfId="4581"/>
    <cellStyle name="Millares 40" xfId="1391"/>
    <cellStyle name="Millares 40 2" xfId="4582"/>
    <cellStyle name="Millares 41" xfId="1392"/>
    <cellStyle name="Millares 41 2" xfId="4583"/>
    <cellStyle name="Millares 42" xfId="1393"/>
    <cellStyle name="Millares 42 2" xfId="4584"/>
    <cellStyle name="Millares 5" xfId="1394"/>
    <cellStyle name="Millares 5 2" xfId="1395"/>
    <cellStyle name="Millares 5 2 2" xfId="1396"/>
    <cellStyle name="Millares 5 2 2 2" xfId="4587"/>
    <cellStyle name="Millares 5 2 3" xfId="4586"/>
    <cellStyle name="Millares 5 3" xfId="1397"/>
    <cellStyle name="Millares 5 3 2" xfId="1398"/>
    <cellStyle name="Millares 5 3 2 2" xfId="4589"/>
    <cellStyle name="Millares 5 3 3" xfId="4588"/>
    <cellStyle name="Millares 5 4" xfId="1399"/>
    <cellStyle name="Millares 5 4 2" xfId="1400"/>
    <cellStyle name="Millares 5 4 2 2" xfId="4591"/>
    <cellStyle name="Millares 5 4 3" xfId="4590"/>
    <cellStyle name="Millares 5 5" xfId="1401"/>
    <cellStyle name="Millares 5 5 2" xfId="1402"/>
    <cellStyle name="Millares 5 5 2 2" xfId="4593"/>
    <cellStyle name="Millares 5 5 3" xfId="4592"/>
    <cellStyle name="Millares 5 6" xfId="1403"/>
    <cellStyle name="Millares 5 6 2" xfId="1404"/>
    <cellStyle name="Millares 5 6 2 2" xfId="4595"/>
    <cellStyle name="Millares 5 6 3" xfId="4594"/>
    <cellStyle name="Millares 5 7" xfId="1405"/>
    <cellStyle name="Millares 5 7 2" xfId="1406"/>
    <cellStyle name="Millares 5 7 2 2" xfId="4597"/>
    <cellStyle name="Millares 5 7 3" xfId="4596"/>
    <cellStyle name="Millares 5 8" xfId="4585"/>
    <cellStyle name="Millares 6" xfId="1407"/>
    <cellStyle name="Millares 6 2" xfId="1408"/>
    <cellStyle name="Millares 6 2 2" xfId="1409"/>
    <cellStyle name="Millares 6 2 2 2" xfId="4600"/>
    <cellStyle name="Millares 6 2 3" xfId="4599"/>
    <cellStyle name="Millares 6 3" xfId="1410"/>
    <cellStyle name="Millares 6 3 2" xfId="1411"/>
    <cellStyle name="Millares 6 3 2 2" xfId="4602"/>
    <cellStyle name="Millares 6 3 3" xfId="4601"/>
    <cellStyle name="Millares 6 4" xfId="1412"/>
    <cellStyle name="Millares 6 4 2" xfId="1413"/>
    <cellStyle name="Millares 6 4 2 2" xfId="4604"/>
    <cellStyle name="Millares 6 4 3" xfId="4603"/>
    <cellStyle name="Millares 6 5" xfId="1414"/>
    <cellStyle name="Millares 6 5 2" xfId="1415"/>
    <cellStyle name="Millares 6 5 2 2" xfId="4606"/>
    <cellStyle name="Millares 6 5 3" xfId="4605"/>
    <cellStyle name="Millares 6 6" xfId="1416"/>
    <cellStyle name="Millares 6 6 2" xfId="1417"/>
    <cellStyle name="Millares 6 6 2 2" xfId="4608"/>
    <cellStyle name="Millares 6 6 3" xfId="4607"/>
    <cellStyle name="Millares 6 7" xfId="1418"/>
    <cellStyle name="Millares 6 7 2" xfId="1419"/>
    <cellStyle name="Millares 6 7 2 2" xfId="4610"/>
    <cellStyle name="Millares 6 7 3" xfId="4609"/>
    <cellStyle name="Millares 6 8" xfId="4598"/>
    <cellStyle name="Millares 7" xfId="1420"/>
    <cellStyle name="Millares 7 2" xfId="4611"/>
    <cellStyle name="Millares 8" xfId="1421"/>
    <cellStyle name="Millares 8 2" xfId="4612"/>
    <cellStyle name="Millares 82" xfId="1422"/>
    <cellStyle name="Millares 82 2" xfId="1423"/>
    <cellStyle name="Millares 82 2 2" xfId="4614"/>
    <cellStyle name="Millares 82 3" xfId="4613"/>
    <cellStyle name="Millares 83" xfId="1424"/>
    <cellStyle name="Millares 83 2" xfId="1425"/>
    <cellStyle name="Millares 83 2 2" xfId="4616"/>
    <cellStyle name="Millares 83 3" xfId="4615"/>
    <cellStyle name="Millares 86" xfId="1426"/>
    <cellStyle name="Millares 86 2" xfId="1427"/>
    <cellStyle name="Millares 86 2 2" xfId="4618"/>
    <cellStyle name="Millares 86 3" xfId="4617"/>
    <cellStyle name="Millares 9" xfId="1428"/>
    <cellStyle name="Millares 9 2" xfId="1429"/>
    <cellStyle name="Millares 9 2 2" xfId="1430"/>
    <cellStyle name="Millares 9 2 2 2" xfId="4621"/>
    <cellStyle name="Millares 9 2 3" xfId="4620"/>
    <cellStyle name="Millares 9 3" xfId="1431"/>
    <cellStyle name="Millares 9 3 2" xfId="1432"/>
    <cellStyle name="Millares 9 3 2 2" xfId="4623"/>
    <cellStyle name="Millares 9 3 3" xfId="4622"/>
    <cellStyle name="Millares 9 4" xfId="1433"/>
    <cellStyle name="Millares 9 4 2" xfId="1434"/>
    <cellStyle name="Millares 9 4 2 2" xfId="4625"/>
    <cellStyle name="Millares 9 4 3" xfId="4624"/>
    <cellStyle name="Millares 9 5" xfId="1435"/>
    <cellStyle name="Millares 9 5 2" xfId="1436"/>
    <cellStyle name="Millares 9 5 2 2" xfId="4627"/>
    <cellStyle name="Millares 9 5 3" xfId="4626"/>
    <cellStyle name="Millares 9 6" xfId="1437"/>
    <cellStyle name="Millares 9 6 2" xfId="1438"/>
    <cellStyle name="Millares 9 6 2 2" xfId="4629"/>
    <cellStyle name="Millares 9 6 3" xfId="4628"/>
    <cellStyle name="Millares 9 7" xfId="1439"/>
    <cellStyle name="Millares 9 7 2" xfId="1440"/>
    <cellStyle name="Millares 9 7 2 2" xfId="4631"/>
    <cellStyle name="Millares 9 7 3" xfId="4630"/>
    <cellStyle name="Millares 9 8" xfId="4619"/>
    <cellStyle name="Millares 91" xfId="1441"/>
    <cellStyle name="Millares 91 2" xfId="4632"/>
    <cellStyle name="Moneda 2" xfId="1442"/>
    <cellStyle name="Moneda 2 2" xfId="4633"/>
    <cellStyle name="Moneda_Prepagos Panamá" xfId="1443"/>
    <cellStyle name="Neutral" xfId="1444" builtinId="28" customBuiltin="1"/>
    <cellStyle name="Normal" xfId="0" builtinId="0"/>
    <cellStyle name="Normal 10 2" xfId="1445"/>
    <cellStyle name="Normal 10 2 2" xfId="4634"/>
    <cellStyle name="Normal 103" xfId="1446"/>
    <cellStyle name="Normal 103 2" xfId="4635"/>
    <cellStyle name="Normal 104" xfId="1447"/>
    <cellStyle name="Normal 104 2" xfId="1448"/>
    <cellStyle name="Normal 104 2 2" xfId="4637"/>
    <cellStyle name="Normal 104 3" xfId="4636"/>
    <cellStyle name="Normal 105" xfId="1449"/>
    <cellStyle name="Normal 105 2" xfId="1450"/>
    <cellStyle name="Normal 105 2 2" xfId="4639"/>
    <cellStyle name="Normal 105 3" xfId="4638"/>
    <cellStyle name="Normal 106" xfId="1451"/>
    <cellStyle name="Normal 106 2" xfId="1452"/>
    <cellStyle name="Normal 106 2 2" xfId="4641"/>
    <cellStyle name="Normal 106 3" xfId="4640"/>
    <cellStyle name="Normal 108" xfId="1453"/>
    <cellStyle name="Normal 108 2" xfId="1454"/>
    <cellStyle name="Normal 108 2 2" xfId="4643"/>
    <cellStyle name="Normal 108 3" xfId="4642"/>
    <cellStyle name="Normal 11 2" xfId="1455"/>
    <cellStyle name="Normal 11 2 2" xfId="1456"/>
    <cellStyle name="Normal 11 2 2 2" xfId="4645"/>
    <cellStyle name="Normal 11 2 3" xfId="4644"/>
    <cellStyle name="Normal 11 3" xfId="1457"/>
    <cellStyle name="Normal 11 3 2" xfId="1458"/>
    <cellStyle name="Normal 11 3 2 2" xfId="4647"/>
    <cellStyle name="Normal 11 3 3" xfId="4646"/>
    <cellStyle name="Normal 11 4" xfId="1459"/>
    <cellStyle name="Normal 11 4 2" xfId="1460"/>
    <cellStyle name="Normal 11 4 2 2" xfId="4649"/>
    <cellStyle name="Normal 11 4 3" xfId="4648"/>
    <cellStyle name="Normal 11 5" xfId="1461"/>
    <cellStyle name="Normal 11 5 2" xfId="1462"/>
    <cellStyle name="Normal 11 5 2 2" xfId="4651"/>
    <cellStyle name="Normal 11 5 3" xfId="4650"/>
    <cellStyle name="Normal 11 6" xfId="1463"/>
    <cellStyle name="Normal 11 6 2" xfId="1464"/>
    <cellStyle name="Normal 11 6 2 2" xfId="4653"/>
    <cellStyle name="Normal 11 6 3" xfId="4652"/>
    <cellStyle name="Normal 11 7" xfId="1465"/>
    <cellStyle name="Normal 11 7 2" xfId="1466"/>
    <cellStyle name="Normal 11 7 2 2" xfId="4655"/>
    <cellStyle name="Normal 11 7 3" xfId="4654"/>
    <cellStyle name="Normal 12" xfId="1467"/>
    <cellStyle name="Normal 12 2" xfId="4656"/>
    <cellStyle name="Normal 13" xfId="1468"/>
    <cellStyle name="Normal 13 2" xfId="4657"/>
    <cellStyle name="Normal 14" xfId="1469"/>
    <cellStyle name="Normal 14 2" xfId="4658"/>
    <cellStyle name="Normal 15" xfId="1470"/>
    <cellStyle name="Normal 15 2" xfId="4659"/>
    <cellStyle name="Normal 16" xfId="1471"/>
    <cellStyle name="Normal 16 2" xfId="4660"/>
    <cellStyle name="Normal 17" xfId="1472"/>
    <cellStyle name="Normal 17 2" xfId="4661"/>
    <cellStyle name="Normal 18" xfId="1473"/>
    <cellStyle name="Normal 18 2" xfId="4662"/>
    <cellStyle name="Normal 19" xfId="1474"/>
    <cellStyle name="Normal 19 2" xfId="1475"/>
    <cellStyle name="Normal 19 2 2" xfId="4664"/>
    <cellStyle name="Normal 19 3" xfId="4663"/>
    <cellStyle name="Normal 2" xfId="1476"/>
    <cellStyle name="Normal 2 10" xfId="1477"/>
    <cellStyle name="Normal 2 10 2" xfId="4665"/>
    <cellStyle name="Normal 2 11" xfId="1478"/>
    <cellStyle name="Normal 2 11 2" xfId="4666"/>
    <cellStyle name="Normal 2 12" xfId="1479"/>
    <cellStyle name="Normal 2 12 2" xfId="4667"/>
    <cellStyle name="Normal 2 13" xfId="1480"/>
    <cellStyle name="Normal 2 13 2" xfId="4668"/>
    <cellStyle name="Normal 2 14" xfId="1481"/>
    <cellStyle name="Normal 2 14 2" xfId="4669"/>
    <cellStyle name="Normal 2 15" xfId="1482"/>
    <cellStyle name="Normal 2 15 2" xfId="4670"/>
    <cellStyle name="Normal 2 16" xfId="1483"/>
    <cellStyle name="Normal 2 16 2" xfId="4671"/>
    <cellStyle name="Normal 2 17" xfId="1484"/>
    <cellStyle name="Normal 2 17 2" xfId="4672"/>
    <cellStyle name="Normal 2 18" xfId="6415"/>
    <cellStyle name="Normal 2 2" xfId="1485"/>
    <cellStyle name="Normal 2 2 2" xfId="1486"/>
    <cellStyle name="Normal 2 2 2 2" xfId="4674"/>
    <cellStyle name="Normal 2 2 3" xfId="1487"/>
    <cellStyle name="Normal 2 2 3 2" xfId="4675"/>
    <cellStyle name="Normal 2 2 4" xfId="1488"/>
    <cellStyle name="Normal 2 2 4 2" xfId="4676"/>
    <cellStyle name="Normal 2 2 5" xfId="1489"/>
    <cellStyle name="Normal 2 2 5 2" xfId="4677"/>
    <cellStyle name="Normal 2 2 6" xfId="4673"/>
    <cellStyle name="Normal 2 3" xfId="1490"/>
    <cellStyle name="Normal 2 3 2" xfId="4678"/>
    <cellStyle name="Normal 2 4" xfId="1491"/>
    <cellStyle name="Normal 2 4 2" xfId="4679"/>
    <cellStyle name="Normal 2 5" xfId="1492"/>
    <cellStyle name="Normal 2 5 2" xfId="4680"/>
    <cellStyle name="Normal 2 6" xfId="1493"/>
    <cellStyle name="Normal 2 6 2" xfId="4681"/>
    <cellStyle name="Normal 2 7" xfId="1494"/>
    <cellStyle name="Normal 2 7 2" xfId="4682"/>
    <cellStyle name="Normal 2 8" xfId="1495"/>
    <cellStyle name="Normal 2 8 2" xfId="4683"/>
    <cellStyle name="Normal 2 9" xfId="1496"/>
    <cellStyle name="Normal 2 9 2" xfId="4684"/>
    <cellStyle name="Normal 20" xfId="1497"/>
    <cellStyle name="Normal 20 2" xfId="1498"/>
    <cellStyle name="Normal 20 2 2" xfId="1499"/>
    <cellStyle name="Normal 20 2 2 2" xfId="4687"/>
    <cellStyle name="Normal 20 2 3" xfId="4686"/>
    <cellStyle name="Normal 20 3" xfId="1500"/>
    <cellStyle name="Normal 20 3 2" xfId="1501"/>
    <cellStyle name="Normal 20 3 2 2" xfId="4689"/>
    <cellStyle name="Normal 20 3 3" xfId="4688"/>
    <cellStyle name="Normal 20 4" xfId="1502"/>
    <cellStyle name="Normal 20 4 2" xfId="1503"/>
    <cellStyle name="Normal 20 4 2 2" xfId="4691"/>
    <cellStyle name="Normal 20 4 3" xfId="4690"/>
    <cellStyle name="Normal 20 5" xfId="1504"/>
    <cellStyle name="Normal 20 5 2" xfId="1505"/>
    <cellStyle name="Normal 20 5 2 2" xfId="4693"/>
    <cellStyle name="Normal 20 5 3" xfId="4692"/>
    <cellStyle name="Normal 20 6" xfId="1506"/>
    <cellStyle name="Normal 20 6 2" xfId="1507"/>
    <cellStyle name="Normal 20 6 2 2" xfId="4695"/>
    <cellStyle name="Normal 20 6 3" xfId="4694"/>
    <cellStyle name="Normal 20 7" xfId="1508"/>
    <cellStyle name="Normal 20 7 2" xfId="1509"/>
    <cellStyle name="Normal 20 7 2 2" xfId="4697"/>
    <cellStyle name="Normal 20 7 3" xfId="4696"/>
    <cellStyle name="Normal 20 8" xfId="4685"/>
    <cellStyle name="Normal 21" xfId="1510"/>
    <cellStyle name="Normal 21 2" xfId="1511"/>
    <cellStyle name="Normal 21 2 2" xfId="1512"/>
    <cellStyle name="Normal 21 2 2 2" xfId="4700"/>
    <cellStyle name="Normal 21 2 3" xfId="4699"/>
    <cellStyle name="Normal 21 3" xfId="1513"/>
    <cellStyle name="Normal 21 3 2" xfId="1514"/>
    <cellStyle name="Normal 21 3 2 2" xfId="4702"/>
    <cellStyle name="Normal 21 3 3" xfId="4701"/>
    <cellStyle name="Normal 21 4" xfId="1515"/>
    <cellStyle name="Normal 21 4 2" xfId="1516"/>
    <cellStyle name="Normal 21 4 2 2" xfId="4704"/>
    <cellStyle name="Normal 21 4 3" xfId="4703"/>
    <cellStyle name="Normal 21 5" xfId="1517"/>
    <cellStyle name="Normal 21 5 2" xfId="1518"/>
    <cellStyle name="Normal 21 5 2 2" xfId="4706"/>
    <cellStyle name="Normal 21 5 3" xfId="4705"/>
    <cellStyle name="Normal 21 6" xfId="1519"/>
    <cellStyle name="Normal 21 6 2" xfId="1520"/>
    <cellStyle name="Normal 21 6 2 2" xfId="4708"/>
    <cellStyle name="Normal 21 6 3" xfId="4707"/>
    <cellStyle name="Normal 21 7" xfId="1521"/>
    <cellStyle name="Normal 21 7 2" xfId="1522"/>
    <cellStyle name="Normal 21 7 2 2" xfId="4710"/>
    <cellStyle name="Normal 21 7 3" xfId="4709"/>
    <cellStyle name="Normal 21 8" xfId="4698"/>
    <cellStyle name="Normal 22" xfId="1523"/>
    <cellStyle name="Normal 22 2" xfId="1524"/>
    <cellStyle name="Normal 22 2 2" xfId="1525"/>
    <cellStyle name="Normal 22 2 2 2" xfId="4713"/>
    <cellStyle name="Normal 22 2 3" xfId="4712"/>
    <cellStyle name="Normal 22 3" xfId="1526"/>
    <cellStyle name="Normal 22 3 2" xfId="1527"/>
    <cellStyle name="Normal 22 3 2 2" xfId="4715"/>
    <cellStyle name="Normal 22 3 3" xfId="4714"/>
    <cellStyle name="Normal 22 4" xfId="1528"/>
    <cellStyle name="Normal 22 4 2" xfId="1529"/>
    <cellStyle name="Normal 22 4 2 2" xfId="4717"/>
    <cellStyle name="Normal 22 4 3" xfId="4716"/>
    <cellStyle name="Normal 22 5" xfId="1530"/>
    <cellStyle name="Normal 22 5 2" xfId="1531"/>
    <cellStyle name="Normal 22 5 2 2" xfId="4719"/>
    <cellStyle name="Normal 22 5 3" xfId="4718"/>
    <cellStyle name="Normal 22 6" xfId="1532"/>
    <cellStyle name="Normal 22 6 2" xfId="1533"/>
    <cellStyle name="Normal 22 6 2 2" xfId="4721"/>
    <cellStyle name="Normal 22 6 3" xfId="4720"/>
    <cellStyle name="Normal 22 7" xfId="1534"/>
    <cellStyle name="Normal 22 7 2" xfId="1535"/>
    <cellStyle name="Normal 22 7 2 2" xfId="4723"/>
    <cellStyle name="Normal 22 7 3" xfId="4722"/>
    <cellStyle name="Normal 22 8" xfId="4711"/>
    <cellStyle name="Normal 23" xfId="1536"/>
    <cellStyle name="Normal 23 2" xfId="4724"/>
    <cellStyle name="Normal 24" xfId="1537"/>
    <cellStyle name="Normal 24 2" xfId="1538"/>
    <cellStyle name="Normal 24 2 2" xfId="1539"/>
    <cellStyle name="Normal 24 2 2 2" xfId="4727"/>
    <cellStyle name="Normal 24 2 3" xfId="4726"/>
    <cellStyle name="Normal 24 3" xfId="1540"/>
    <cellStyle name="Normal 24 3 2" xfId="1541"/>
    <cellStyle name="Normal 24 3 2 2" xfId="4729"/>
    <cellStyle name="Normal 24 3 3" xfId="4728"/>
    <cellStyle name="Normal 24 4" xfId="1542"/>
    <cellStyle name="Normal 24 4 2" xfId="1543"/>
    <cellStyle name="Normal 24 4 2 2" xfId="4731"/>
    <cellStyle name="Normal 24 4 3" xfId="4730"/>
    <cellStyle name="Normal 24 5" xfId="1544"/>
    <cellStyle name="Normal 24 5 2" xfId="1545"/>
    <cellStyle name="Normal 24 5 2 2" xfId="4733"/>
    <cellStyle name="Normal 24 5 3" xfId="4732"/>
    <cellStyle name="Normal 24 6" xfId="1546"/>
    <cellStyle name="Normal 24 6 2" xfId="1547"/>
    <cellStyle name="Normal 24 6 2 2" xfId="4735"/>
    <cellStyle name="Normal 24 6 3" xfId="4734"/>
    <cellStyle name="Normal 24 7" xfId="1548"/>
    <cellStyle name="Normal 24 7 2" xfId="1549"/>
    <cellStyle name="Normal 24 7 2 2" xfId="4737"/>
    <cellStyle name="Normal 24 7 3" xfId="4736"/>
    <cellStyle name="Normal 24 8" xfId="4725"/>
    <cellStyle name="Normal 25" xfId="1550"/>
    <cellStyle name="Normal 25 2" xfId="1551"/>
    <cellStyle name="Normal 25 2 2" xfId="1552"/>
    <cellStyle name="Normal 25 2 2 2" xfId="4740"/>
    <cellStyle name="Normal 25 2 3" xfId="4739"/>
    <cellStyle name="Normal 25 3" xfId="1553"/>
    <cellStyle name="Normal 25 3 2" xfId="1554"/>
    <cellStyle name="Normal 25 3 2 2" xfId="4742"/>
    <cellStyle name="Normal 25 3 3" xfId="4741"/>
    <cellStyle name="Normal 25 4" xfId="1555"/>
    <cellStyle name="Normal 25 4 2" xfId="1556"/>
    <cellStyle name="Normal 25 4 2 2" xfId="4744"/>
    <cellStyle name="Normal 25 4 3" xfId="4743"/>
    <cellStyle name="Normal 25 5" xfId="1557"/>
    <cellStyle name="Normal 25 5 2" xfId="1558"/>
    <cellStyle name="Normal 25 5 2 2" xfId="4746"/>
    <cellStyle name="Normal 25 5 3" xfId="4745"/>
    <cellStyle name="Normal 25 6" xfId="1559"/>
    <cellStyle name="Normal 25 6 2" xfId="1560"/>
    <cellStyle name="Normal 25 6 2 2" xfId="4748"/>
    <cellStyle name="Normal 25 6 3" xfId="4747"/>
    <cellStyle name="Normal 25 7" xfId="1561"/>
    <cellStyle name="Normal 25 7 2" xfId="1562"/>
    <cellStyle name="Normal 25 7 2 2" xfId="4750"/>
    <cellStyle name="Normal 25 7 3" xfId="4749"/>
    <cellStyle name="Normal 25 8" xfId="4738"/>
    <cellStyle name="Normal 26" xfId="1563"/>
    <cellStyle name="Normal 26 2" xfId="1564"/>
    <cellStyle name="Normal 26 2 2" xfId="1565"/>
    <cellStyle name="Normal 26 2 2 2" xfId="4753"/>
    <cellStyle name="Normal 26 2 3" xfId="4752"/>
    <cellStyle name="Normal 26 3" xfId="1566"/>
    <cellStyle name="Normal 26 3 2" xfId="1567"/>
    <cellStyle name="Normal 26 3 2 2" xfId="4755"/>
    <cellStyle name="Normal 26 3 3" xfId="4754"/>
    <cellStyle name="Normal 26 4" xfId="1568"/>
    <cellStyle name="Normal 26 4 2" xfId="1569"/>
    <cellStyle name="Normal 26 4 2 2" xfId="4757"/>
    <cellStyle name="Normal 26 4 3" xfId="4756"/>
    <cellStyle name="Normal 26 5" xfId="1570"/>
    <cellStyle name="Normal 26 5 2" xfId="1571"/>
    <cellStyle name="Normal 26 5 2 2" xfId="4759"/>
    <cellStyle name="Normal 26 5 3" xfId="4758"/>
    <cellStyle name="Normal 26 6" xfId="1572"/>
    <cellStyle name="Normal 26 6 2" xfId="1573"/>
    <cellStyle name="Normal 26 6 2 2" xfId="4761"/>
    <cellStyle name="Normal 26 6 3" xfId="4760"/>
    <cellStyle name="Normal 26 7" xfId="1574"/>
    <cellStyle name="Normal 26 7 2" xfId="1575"/>
    <cellStyle name="Normal 26 7 2 2" xfId="4763"/>
    <cellStyle name="Normal 26 7 3" xfId="4762"/>
    <cellStyle name="Normal 26 8" xfId="4751"/>
    <cellStyle name="Normal 27" xfId="1576"/>
    <cellStyle name="Normal 27 2" xfId="1577"/>
    <cellStyle name="Normal 27 2 2" xfId="1578"/>
    <cellStyle name="Normal 27 2 2 2" xfId="4766"/>
    <cellStyle name="Normal 27 2 3" xfId="4765"/>
    <cellStyle name="Normal 27 3" xfId="1579"/>
    <cellStyle name="Normal 27 3 2" xfId="1580"/>
    <cellStyle name="Normal 27 3 2 2" xfId="4768"/>
    <cellStyle name="Normal 27 3 3" xfId="4767"/>
    <cellStyle name="Normal 27 4" xfId="1581"/>
    <cellStyle name="Normal 27 4 2" xfId="1582"/>
    <cellStyle name="Normal 27 4 2 2" xfId="4770"/>
    <cellStyle name="Normal 27 4 3" xfId="4769"/>
    <cellStyle name="Normal 27 5" xfId="1583"/>
    <cellStyle name="Normal 27 5 2" xfId="1584"/>
    <cellStyle name="Normal 27 5 2 2" xfId="4772"/>
    <cellStyle name="Normal 27 5 3" xfId="4771"/>
    <cellStyle name="Normal 27 6" xfId="1585"/>
    <cellStyle name="Normal 27 6 2" xfId="1586"/>
    <cellStyle name="Normal 27 6 2 2" xfId="4774"/>
    <cellStyle name="Normal 27 6 3" xfId="4773"/>
    <cellStyle name="Normal 27 7" xfId="1587"/>
    <cellStyle name="Normal 27 7 2" xfId="1588"/>
    <cellStyle name="Normal 27 7 2 2" xfId="4776"/>
    <cellStyle name="Normal 27 7 3" xfId="4775"/>
    <cellStyle name="Normal 27 8" xfId="4764"/>
    <cellStyle name="Normal 28" xfId="1589"/>
    <cellStyle name="Normal 28 2" xfId="1590"/>
    <cellStyle name="Normal 28 2 2" xfId="1591"/>
    <cellStyle name="Normal 28 2 2 2" xfId="4779"/>
    <cellStyle name="Normal 28 2 3" xfId="4778"/>
    <cellStyle name="Normal 28 3" xfId="1592"/>
    <cellStyle name="Normal 28 3 2" xfId="1593"/>
    <cellStyle name="Normal 28 3 2 2" xfId="4781"/>
    <cellStyle name="Normal 28 3 3" xfId="4780"/>
    <cellStyle name="Normal 28 4" xfId="1594"/>
    <cellStyle name="Normal 28 4 2" xfId="1595"/>
    <cellStyle name="Normal 28 4 2 2" xfId="4783"/>
    <cellStyle name="Normal 28 4 3" xfId="4782"/>
    <cellStyle name="Normal 28 5" xfId="1596"/>
    <cellStyle name="Normal 28 5 2" xfId="1597"/>
    <cellStyle name="Normal 28 5 2 2" xfId="4785"/>
    <cellStyle name="Normal 28 5 3" xfId="4784"/>
    <cellStyle name="Normal 28 6" xfId="1598"/>
    <cellStyle name="Normal 28 6 2" xfId="1599"/>
    <cellStyle name="Normal 28 6 2 2" xfId="4787"/>
    <cellStyle name="Normal 28 6 3" xfId="4786"/>
    <cellStyle name="Normal 28 7" xfId="1600"/>
    <cellStyle name="Normal 28 7 2" xfId="1601"/>
    <cellStyle name="Normal 28 7 2 2" xfId="4789"/>
    <cellStyle name="Normal 28 7 3" xfId="4788"/>
    <cellStyle name="Normal 28 8" xfId="1602"/>
    <cellStyle name="Normal 28 8 2" xfId="4790"/>
    <cellStyle name="Normal 28 9" xfId="4777"/>
    <cellStyle name="Normal 29" xfId="1603"/>
    <cellStyle name="Normal 29 2" xfId="1604"/>
    <cellStyle name="Normal 29 2 2" xfId="1605"/>
    <cellStyle name="Normal 29 2 2 2" xfId="4793"/>
    <cellStyle name="Normal 29 2 3" xfId="4792"/>
    <cellStyle name="Normal 29 3" xfId="1606"/>
    <cellStyle name="Normal 29 3 2" xfId="1607"/>
    <cellStyle name="Normal 29 3 2 2" xfId="4795"/>
    <cellStyle name="Normal 29 3 3" xfId="4794"/>
    <cellStyle name="Normal 29 4" xfId="1608"/>
    <cellStyle name="Normal 29 4 2" xfId="1609"/>
    <cellStyle name="Normal 29 4 2 2" xfId="4797"/>
    <cellStyle name="Normal 29 4 3" xfId="4796"/>
    <cellStyle name="Normal 29 5" xfId="1610"/>
    <cellStyle name="Normal 29 5 2" xfId="1611"/>
    <cellStyle name="Normal 29 5 2 2" xfId="4799"/>
    <cellStyle name="Normal 29 5 3" xfId="4798"/>
    <cellStyle name="Normal 29 6" xfId="1612"/>
    <cellStyle name="Normal 29 6 2" xfId="1613"/>
    <cellStyle name="Normal 29 6 2 2" xfId="4801"/>
    <cellStyle name="Normal 29 6 3" xfId="4800"/>
    <cellStyle name="Normal 29 7" xfId="1614"/>
    <cellStyle name="Normal 29 7 2" xfId="1615"/>
    <cellStyle name="Normal 29 7 2 2" xfId="4803"/>
    <cellStyle name="Normal 29 7 3" xfId="4802"/>
    <cellStyle name="Normal 29 8" xfId="4791"/>
    <cellStyle name="Normal 3" xfId="1616"/>
    <cellStyle name="Normal 3 2" xfId="1617"/>
    <cellStyle name="Normal 3 2 2" xfId="1618"/>
    <cellStyle name="Normal 3 2 2 2" xfId="4806"/>
    <cellStyle name="Normal 3 2 3" xfId="4805"/>
    <cellStyle name="Normal 3 2_prepagos pty sep 2020" xfId="1619"/>
    <cellStyle name="Normal 3 3" xfId="1620"/>
    <cellStyle name="Normal 3 3 2" xfId="4807"/>
    <cellStyle name="Normal 3 4" xfId="1621"/>
    <cellStyle name="Normal 3 4 2" xfId="4808"/>
    <cellStyle name="Normal 3 5" xfId="1622"/>
    <cellStyle name="Normal 3 5 2" xfId="4809"/>
    <cellStyle name="Normal 3 6" xfId="4804"/>
    <cellStyle name="Normal 30" xfId="1623"/>
    <cellStyle name="Normal 30 2" xfId="1624"/>
    <cellStyle name="Normal 30 2 2" xfId="1625"/>
    <cellStyle name="Normal 30 2 2 2" xfId="4812"/>
    <cellStyle name="Normal 30 2 3" xfId="4811"/>
    <cellStyle name="Normal 30 3" xfId="1626"/>
    <cellStyle name="Normal 30 3 2" xfId="1627"/>
    <cellStyle name="Normal 30 3 2 2" xfId="4814"/>
    <cellStyle name="Normal 30 3 3" xfId="4813"/>
    <cellStyle name="Normal 30 4" xfId="1628"/>
    <cellStyle name="Normal 30 4 2" xfId="1629"/>
    <cellStyle name="Normal 30 4 2 2" xfId="4816"/>
    <cellStyle name="Normal 30 4 3" xfId="4815"/>
    <cellStyle name="Normal 30 5" xfId="1630"/>
    <cellStyle name="Normal 30 5 2" xfId="1631"/>
    <cellStyle name="Normal 30 5 2 2" xfId="4818"/>
    <cellStyle name="Normal 30 5 3" xfId="4817"/>
    <cellStyle name="Normal 30 6" xfId="1632"/>
    <cellStyle name="Normal 30 6 2" xfId="1633"/>
    <cellStyle name="Normal 30 6 2 2" xfId="4820"/>
    <cellStyle name="Normal 30 6 3" xfId="4819"/>
    <cellStyle name="Normal 30 7" xfId="1634"/>
    <cellStyle name="Normal 30 7 2" xfId="1635"/>
    <cellStyle name="Normal 30 7 2 2" xfId="4822"/>
    <cellStyle name="Normal 30 7 3" xfId="4821"/>
    <cellStyle name="Normal 30 8" xfId="4810"/>
    <cellStyle name="Normal 31" xfId="1636"/>
    <cellStyle name="Normal 31 2" xfId="1637"/>
    <cellStyle name="Normal 31 2 2" xfId="1638"/>
    <cellStyle name="Normal 31 2 2 2" xfId="4825"/>
    <cellStyle name="Normal 31 2 3" xfId="4824"/>
    <cellStyle name="Normal 31 3" xfId="1639"/>
    <cellStyle name="Normal 31 3 2" xfId="1640"/>
    <cellStyle name="Normal 31 3 2 2" xfId="4827"/>
    <cellStyle name="Normal 31 3 3" xfId="4826"/>
    <cellStyle name="Normal 31 4" xfId="1641"/>
    <cellStyle name="Normal 31 4 2" xfId="1642"/>
    <cellStyle name="Normal 31 4 2 2" xfId="4829"/>
    <cellStyle name="Normal 31 4 3" xfId="4828"/>
    <cellStyle name="Normal 31 5" xfId="1643"/>
    <cellStyle name="Normal 31 5 2" xfId="1644"/>
    <cellStyle name="Normal 31 5 2 2" xfId="4831"/>
    <cellStyle name="Normal 31 5 3" xfId="4830"/>
    <cellStyle name="Normal 31 6" xfId="1645"/>
    <cellStyle name="Normal 31 6 2" xfId="1646"/>
    <cellStyle name="Normal 31 6 2 2" xfId="4833"/>
    <cellStyle name="Normal 31 6 3" xfId="4832"/>
    <cellStyle name="Normal 31 7" xfId="1647"/>
    <cellStyle name="Normal 31 7 2" xfId="1648"/>
    <cellStyle name="Normal 31 7 2 2" xfId="4835"/>
    <cellStyle name="Normal 31 7 3" xfId="4834"/>
    <cellStyle name="Normal 31 8" xfId="4823"/>
    <cellStyle name="Normal 32" xfId="1649"/>
    <cellStyle name="Normal 32 2" xfId="4836"/>
    <cellStyle name="Normal 33" xfId="1650"/>
    <cellStyle name="Normal 33 2" xfId="1651"/>
    <cellStyle name="Normal 33 2 2" xfId="1652"/>
    <cellStyle name="Normal 33 2 2 2" xfId="4839"/>
    <cellStyle name="Normal 33 2 3" xfId="4838"/>
    <cellStyle name="Normal 33 3" xfId="1653"/>
    <cellStyle name="Normal 33 3 2" xfId="1654"/>
    <cellStyle name="Normal 33 3 2 2" xfId="4841"/>
    <cellStyle name="Normal 33 3 3" xfId="4840"/>
    <cellStyle name="Normal 33 4" xfId="1655"/>
    <cellStyle name="Normal 33 4 2" xfId="1656"/>
    <cellStyle name="Normal 33 4 2 2" xfId="4843"/>
    <cellStyle name="Normal 33 4 3" xfId="4842"/>
    <cellStyle name="Normal 33 5" xfId="1657"/>
    <cellStyle name="Normal 33 5 2" xfId="1658"/>
    <cellStyle name="Normal 33 5 2 2" xfId="4845"/>
    <cellStyle name="Normal 33 5 3" xfId="4844"/>
    <cellStyle name="Normal 33 6" xfId="1659"/>
    <cellStyle name="Normal 33 6 2" xfId="1660"/>
    <cellStyle name="Normal 33 6 2 2" xfId="4847"/>
    <cellStyle name="Normal 33 6 3" xfId="4846"/>
    <cellStyle name="Normal 33 7" xfId="4837"/>
    <cellStyle name="Normal 34" xfId="1661"/>
    <cellStyle name="Normal 34 2" xfId="1662"/>
    <cellStyle name="Normal 34 2 2" xfId="1663"/>
    <cellStyle name="Normal 34 2 2 2" xfId="4850"/>
    <cellStyle name="Normal 34 2 3" xfId="4849"/>
    <cellStyle name="Normal 34 3" xfId="1664"/>
    <cellStyle name="Normal 34 3 2" xfId="1665"/>
    <cellStyle name="Normal 34 3 2 2" xfId="4852"/>
    <cellStyle name="Normal 34 3 3" xfId="4851"/>
    <cellStyle name="Normal 34 4" xfId="1666"/>
    <cellStyle name="Normal 34 4 2" xfId="1667"/>
    <cellStyle name="Normal 34 4 2 2" xfId="4854"/>
    <cellStyle name="Normal 34 4 3" xfId="4853"/>
    <cellStyle name="Normal 34 5" xfId="1668"/>
    <cellStyle name="Normal 34 5 2" xfId="1669"/>
    <cellStyle name="Normal 34 5 2 2" xfId="4856"/>
    <cellStyle name="Normal 34 5 3" xfId="4855"/>
    <cellStyle name="Normal 34 6" xfId="1670"/>
    <cellStyle name="Normal 34 6 2" xfId="1671"/>
    <cellStyle name="Normal 34 6 2 2" xfId="4858"/>
    <cellStyle name="Normal 34 6 3" xfId="4857"/>
    <cellStyle name="Normal 34 7" xfId="4848"/>
    <cellStyle name="Normal 35" xfId="1672"/>
    <cellStyle name="Normal 35 2" xfId="1673"/>
    <cellStyle name="Normal 35 2 2" xfId="1674"/>
    <cellStyle name="Normal 35 2 2 2" xfId="4861"/>
    <cellStyle name="Normal 35 2 3" xfId="4860"/>
    <cellStyle name="Normal 35 3" xfId="1675"/>
    <cellStyle name="Normal 35 3 2" xfId="1676"/>
    <cellStyle name="Normal 35 3 2 2" xfId="4863"/>
    <cellStyle name="Normal 35 3 3" xfId="4862"/>
    <cellStyle name="Normal 35 4" xfId="1677"/>
    <cellStyle name="Normal 35 4 2" xfId="1678"/>
    <cellStyle name="Normal 35 4 2 2" xfId="4865"/>
    <cellStyle name="Normal 35 4 3" xfId="4864"/>
    <cellStyle name="Normal 35 5" xfId="1679"/>
    <cellStyle name="Normal 35 5 2" xfId="1680"/>
    <cellStyle name="Normal 35 5 2 2" xfId="4867"/>
    <cellStyle name="Normal 35 5 3" xfId="4866"/>
    <cellStyle name="Normal 35 6" xfId="1681"/>
    <cellStyle name="Normal 35 6 2" xfId="1682"/>
    <cellStyle name="Normal 35 6 2 2" xfId="4869"/>
    <cellStyle name="Normal 35 6 3" xfId="4868"/>
    <cellStyle name="Normal 35 7" xfId="4859"/>
    <cellStyle name="Normal 36" xfId="1683"/>
    <cellStyle name="Normal 36 2" xfId="1684"/>
    <cellStyle name="Normal 36 2 2" xfId="1685"/>
    <cellStyle name="Normal 36 2 2 2" xfId="4872"/>
    <cellStyle name="Normal 36 2 3" xfId="4871"/>
    <cellStyle name="Normal 36 3" xfId="1686"/>
    <cellStyle name="Normal 36 3 2" xfId="1687"/>
    <cellStyle name="Normal 36 3 2 2" xfId="4874"/>
    <cellStyle name="Normal 36 3 3" xfId="4873"/>
    <cellStyle name="Normal 36 4" xfId="1688"/>
    <cellStyle name="Normal 36 4 2" xfId="1689"/>
    <cellStyle name="Normal 36 4 2 2" xfId="4876"/>
    <cellStyle name="Normal 36 4 3" xfId="4875"/>
    <cellStyle name="Normal 36 5" xfId="1690"/>
    <cellStyle name="Normal 36 5 2" xfId="1691"/>
    <cellStyle name="Normal 36 5 2 2" xfId="4878"/>
    <cellStyle name="Normal 36 5 3" xfId="4877"/>
    <cellStyle name="Normal 36 6" xfId="1692"/>
    <cellStyle name="Normal 36 6 2" xfId="1693"/>
    <cellStyle name="Normal 36 6 2 2" xfId="4880"/>
    <cellStyle name="Normal 36 6 3" xfId="4879"/>
    <cellStyle name="Normal 36 7" xfId="4870"/>
    <cellStyle name="Normal 37" xfId="1694"/>
    <cellStyle name="Normal 37 2" xfId="4881"/>
    <cellStyle name="Normal 38" xfId="1695"/>
    <cellStyle name="Normal 38 2" xfId="4882"/>
    <cellStyle name="Normal 39" xfId="1696"/>
    <cellStyle name="Normal 39 2" xfId="4883"/>
    <cellStyle name="Normal 4" xfId="3214"/>
    <cellStyle name="Normal 4 2" xfId="1697"/>
    <cellStyle name="Normal 4 2 2" xfId="1698"/>
    <cellStyle name="Normal 4 2 2 2" xfId="4885"/>
    <cellStyle name="Normal 4 2 3" xfId="4884"/>
    <cellStyle name="Normal 4 3" xfId="1699"/>
    <cellStyle name="Normal 4 3 2" xfId="1700"/>
    <cellStyle name="Normal 4 3 2 2" xfId="4887"/>
    <cellStyle name="Normal 4 3 3" xfId="4886"/>
    <cellStyle name="Normal 4 4" xfId="1701"/>
    <cellStyle name="Normal 4 4 2" xfId="1702"/>
    <cellStyle name="Normal 4 4 2 2" xfId="4889"/>
    <cellStyle name="Normal 4 4 3" xfId="4888"/>
    <cellStyle name="Normal 4 5" xfId="1703"/>
    <cellStyle name="Normal 4 5 2" xfId="1704"/>
    <cellStyle name="Normal 4 5 2 2" xfId="4891"/>
    <cellStyle name="Normal 4 5 3" xfId="4890"/>
    <cellStyle name="Normal 4 6" xfId="1705"/>
    <cellStyle name="Normal 4 6 2" xfId="1706"/>
    <cellStyle name="Normal 4 6 2 2" xfId="4893"/>
    <cellStyle name="Normal 4 6 3" xfId="4892"/>
    <cellStyle name="Normal 4 7" xfId="1707"/>
    <cellStyle name="Normal 4 7 2" xfId="1708"/>
    <cellStyle name="Normal 4 7 2 2" xfId="4895"/>
    <cellStyle name="Normal 4 7 3" xfId="4894"/>
    <cellStyle name="Normal 4 8" xfId="1709"/>
    <cellStyle name="Normal 4 8 2" xfId="4896"/>
    <cellStyle name="Normal 40" xfId="1710"/>
    <cellStyle name="Normal 40 2" xfId="4897"/>
    <cellStyle name="Normal 41" xfId="1711"/>
    <cellStyle name="Normal 41 2" xfId="4898"/>
    <cellStyle name="Normal 42" xfId="1712"/>
    <cellStyle name="Normal 42 2" xfId="4899"/>
    <cellStyle name="Normal 43" xfId="1713"/>
    <cellStyle name="Normal 43 2" xfId="1714"/>
    <cellStyle name="Normal 43 2 2" xfId="1715"/>
    <cellStyle name="Normal 43 2 2 2" xfId="4902"/>
    <cellStyle name="Normal 43 2 3" xfId="4901"/>
    <cellStyle name="Normal 43 3" xfId="1716"/>
    <cellStyle name="Normal 43 3 2" xfId="1717"/>
    <cellStyle name="Normal 43 3 2 2" xfId="4904"/>
    <cellStyle name="Normal 43 3 3" xfId="4903"/>
    <cellStyle name="Normal 43 4" xfId="1718"/>
    <cellStyle name="Normal 43 4 2" xfId="1719"/>
    <cellStyle name="Normal 43 4 2 2" xfId="4906"/>
    <cellStyle name="Normal 43 4 3" xfId="4905"/>
    <cellStyle name="Normal 43 5" xfId="1720"/>
    <cellStyle name="Normal 43 5 2" xfId="1721"/>
    <cellStyle name="Normal 43 5 2 2" xfId="4908"/>
    <cellStyle name="Normal 43 5 3" xfId="4907"/>
    <cellStyle name="Normal 43 6" xfId="1722"/>
    <cellStyle name="Normal 43 6 2" xfId="1723"/>
    <cellStyle name="Normal 43 6 2 2" xfId="4910"/>
    <cellStyle name="Normal 43 6 3" xfId="4909"/>
    <cellStyle name="Normal 43 7" xfId="1724"/>
    <cellStyle name="Normal 43 7 2" xfId="1725"/>
    <cellStyle name="Normal 43 7 2 2" xfId="4912"/>
    <cellStyle name="Normal 43 7 3" xfId="4911"/>
    <cellStyle name="Normal 43 8" xfId="1726"/>
    <cellStyle name="Normal 43 8 2" xfId="1727"/>
    <cellStyle name="Normal 43 8 2 2" xfId="4914"/>
    <cellStyle name="Normal 43 8 3" xfId="4913"/>
    <cellStyle name="Normal 43 9" xfId="4900"/>
    <cellStyle name="Normal 44" xfId="1728"/>
    <cellStyle name="Normal 44 2" xfId="1729"/>
    <cellStyle name="Normal 44 2 2" xfId="1730"/>
    <cellStyle name="Normal 44 2 2 2" xfId="4917"/>
    <cellStyle name="Normal 44 2 3" xfId="4916"/>
    <cellStyle name="Normal 44 3" xfId="1731"/>
    <cellStyle name="Normal 44 3 2" xfId="1732"/>
    <cellStyle name="Normal 44 3 2 2" xfId="4919"/>
    <cellStyle name="Normal 44 3 3" xfId="4918"/>
    <cellStyle name="Normal 44 4" xfId="1733"/>
    <cellStyle name="Normal 44 4 2" xfId="1734"/>
    <cellStyle name="Normal 44 4 2 2" xfId="4921"/>
    <cellStyle name="Normal 44 4 3" xfId="4920"/>
    <cellStyle name="Normal 44 5" xfId="1735"/>
    <cellStyle name="Normal 44 5 2" xfId="1736"/>
    <cellStyle name="Normal 44 5 2 2" xfId="4923"/>
    <cellStyle name="Normal 44 5 3" xfId="4922"/>
    <cellStyle name="Normal 44 6" xfId="1737"/>
    <cellStyle name="Normal 44 6 2" xfId="1738"/>
    <cellStyle name="Normal 44 6 2 2" xfId="4925"/>
    <cellStyle name="Normal 44 6 3" xfId="4924"/>
    <cellStyle name="Normal 44 7" xfId="1739"/>
    <cellStyle name="Normal 44 7 2" xfId="1740"/>
    <cellStyle name="Normal 44 7 2 2" xfId="4927"/>
    <cellStyle name="Normal 44 7 3" xfId="4926"/>
    <cellStyle name="Normal 44 8" xfId="1741"/>
    <cellStyle name="Normal 44 8 2" xfId="1742"/>
    <cellStyle name="Normal 44 8 2 2" xfId="4929"/>
    <cellStyle name="Normal 44 8 3" xfId="4928"/>
    <cellStyle name="Normal 44 9" xfId="4915"/>
    <cellStyle name="Normal 45" xfId="1743"/>
    <cellStyle name="Normal 45 2" xfId="1744"/>
    <cellStyle name="Normal 45 2 2" xfId="1745"/>
    <cellStyle name="Normal 45 2 2 2" xfId="4932"/>
    <cellStyle name="Normal 45 2 3" xfId="4931"/>
    <cellStyle name="Normal 45 3" xfId="1746"/>
    <cellStyle name="Normal 45 3 2" xfId="1747"/>
    <cellStyle name="Normal 45 3 2 2" xfId="4934"/>
    <cellStyle name="Normal 45 3 3" xfId="4933"/>
    <cellStyle name="Normal 45 4" xfId="1748"/>
    <cellStyle name="Normal 45 4 2" xfId="1749"/>
    <cellStyle name="Normal 45 4 2 2" xfId="4936"/>
    <cellStyle name="Normal 45 4 3" xfId="4935"/>
    <cellStyle name="Normal 45 5" xfId="1750"/>
    <cellStyle name="Normal 45 5 2" xfId="1751"/>
    <cellStyle name="Normal 45 5 2 2" xfId="4938"/>
    <cellStyle name="Normal 45 5 3" xfId="4937"/>
    <cellStyle name="Normal 45 6" xfId="1752"/>
    <cellStyle name="Normal 45 6 2" xfId="1753"/>
    <cellStyle name="Normal 45 6 2 2" xfId="4940"/>
    <cellStyle name="Normal 45 6 3" xfId="4939"/>
    <cellStyle name="Normal 45 7" xfId="1754"/>
    <cellStyle name="Normal 45 7 2" xfId="1755"/>
    <cellStyle name="Normal 45 7 2 2" xfId="4942"/>
    <cellStyle name="Normal 45 7 3" xfId="4941"/>
    <cellStyle name="Normal 45 8" xfId="1756"/>
    <cellStyle name="Normal 45 8 2" xfId="1757"/>
    <cellStyle name="Normal 45 8 2 2" xfId="4944"/>
    <cellStyle name="Normal 45 8 3" xfId="4943"/>
    <cellStyle name="Normal 45 9" xfId="4930"/>
    <cellStyle name="Normal 46" xfId="1758"/>
    <cellStyle name="Normal 46 2" xfId="1759"/>
    <cellStyle name="Normal 46 2 2" xfId="1760"/>
    <cellStyle name="Normal 46 2 2 2" xfId="4947"/>
    <cellStyle name="Normal 46 2 3" xfId="4946"/>
    <cellStyle name="Normal 46 3" xfId="1761"/>
    <cellStyle name="Normal 46 3 2" xfId="1762"/>
    <cellStyle name="Normal 46 3 2 2" xfId="4949"/>
    <cellStyle name="Normal 46 3 3" xfId="4948"/>
    <cellStyle name="Normal 46 4" xfId="1763"/>
    <cellStyle name="Normal 46 4 2" xfId="1764"/>
    <cellStyle name="Normal 46 4 2 2" xfId="4951"/>
    <cellStyle name="Normal 46 4 3" xfId="4950"/>
    <cellStyle name="Normal 46 5" xfId="1765"/>
    <cellStyle name="Normal 46 5 2" xfId="1766"/>
    <cellStyle name="Normal 46 5 2 2" xfId="4953"/>
    <cellStyle name="Normal 46 5 3" xfId="4952"/>
    <cellStyle name="Normal 46 6" xfId="1767"/>
    <cellStyle name="Normal 46 6 2" xfId="1768"/>
    <cellStyle name="Normal 46 6 2 2" xfId="4955"/>
    <cellStyle name="Normal 46 6 3" xfId="4954"/>
    <cellStyle name="Normal 46 7" xfId="1769"/>
    <cellStyle name="Normal 46 7 2" xfId="1770"/>
    <cellStyle name="Normal 46 7 2 2" xfId="4957"/>
    <cellStyle name="Normal 46 7 3" xfId="4956"/>
    <cellStyle name="Normal 46 8" xfId="1771"/>
    <cellStyle name="Normal 46 8 2" xfId="1772"/>
    <cellStyle name="Normal 46 8 2 2" xfId="4959"/>
    <cellStyle name="Normal 46 8 3" xfId="4958"/>
    <cellStyle name="Normal 46 9" xfId="4945"/>
    <cellStyle name="Normal 47" xfId="1773"/>
    <cellStyle name="Normal 47 2" xfId="4960"/>
    <cellStyle name="Normal 48" xfId="1774"/>
    <cellStyle name="Normal 48 2" xfId="4961"/>
    <cellStyle name="Normal 49" xfId="1775"/>
    <cellStyle name="Normal 49 2" xfId="4962"/>
    <cellStyle name="Normal 5" xfId="6386"/>
    <cellStyle name="Normal 5 2" xfId="1776"/>
    <cellStyle name="Normal 5 2 2" xfId="1777"/>
    <cellStyle name="Normal 5 2 2 2" xfId="4964"/>
    <cellStyle name="Normal 5 2 3" xfId="4963"/>
    <cellStyle name="Normal 5 3" xfId="1778"/>
    <cellStyle name="Normal 5 3 2" xfId="1779"/>
    <cellStyle name="Normal 5 3 2 2" xfId="4966"/>
    <cellStyle name="Normal 5 3 3" xfId="4965"/>
    <cellStyle name="Normal 5 4" xfId="1780"/>
    <cellStyle name="Normal 5 4 2" xfId="1781"/>
    <cellStyle name="Normal 5 4 2 2" xfId="4968"/>
    <cellStyle name="Normal 5 4 3" xfId="4967"/>
    <cellStyle name="Normal 5 5" xfId="1782"/>
    <cellStyle name="Normal 5 5 2" xfId="1783"/>
    <cellStyle name="Normal 5 5 2 2" xfId="4970"/>
    <cellStyle name="Normal 5 5 3" xfId="4969"/>
    <cellStyle name="Normal 5 6" xfId="1784"/>
    <cellStyle name="Normal 5 6 2" xfId="1785"/>
    <cellStyle name="Normal 5 6 2 2" xfId="4972"/>
    <cellStyle name="Normal 5 6 3" xfId="4971"/>
    <cellStyle name="Normal 5 7" xfId="1786"/>
    <cellStyle name="Normal 5 7 2" xfId="1787"/>
    <cellStyle name="Normal 5 7 2 2" xfId="4974"/>
    <cellStyle name="Normal 5 7 3" xfId="4973"/>
    <cellStyle name="Normal 5 8" xfId="1788"/>
    <cellStyle name="Normal 5 8 2" xfId="4975"/>
    <cellStyle name="Normal 50" xfId="1789"/>
    <cellStyle name="Normal 50 2" xfId="4976"/>
    <cellStyle name="Normal 51" xfId="1790"/>
    <cellStyle name="Normal 51 2" xfId="4977"/>
    <cellStyle name="Normal 52" xfId="1791"/>
    <cellStyle name="Normal 52 2" xfId="4978"/>
    <cellStyle name="Normal 53" xfId="1792"/>
    <cellStyle name="Normal 53 2" xfId="4979"/>
    <cellStyle name="Normal 54" xfId="1793"/>
    <cellStyle name="Normal 54 2" xfId="4980"/>
    <cellStyle name="Normal 55" xfId="1794"/>
    <cellStyle name="Normal 55 2" xfId="4981"/>
    <cellStyle name="Normal 56" xfId="1795"/>
    <cellStyle name="Normal 56 2" xfId="4982"/>
    <cellStyle name="Normal 57" xfId="1796"/>
    <cellStyle name="Normal 57 2" xfId="4983"/>
    <cellStyle name="Normal 58" xfId="1797"/>
    <cellStyle name="Normal 58 2" xfId="4984"/>
    <cellStyle name="Normal 59" xfId="1798"/>
    <cellStyle name="Normal 59 2" xfId="4985"/>
    <cellStyle name="Normal 6" xfId="6400"/>
    <cellStyle name="Normal 6 2" xfId="1799"/>
    <cellStyle name="Normal 6 2 2" xfId="4986"/>
    <cellStyle name="Normal 6 3" xfId="1800"/>
    <cellStyle name="Normal 6 3 2" xfId="4987"/>
    <cellStyle name="Normal 6 4" xfId="1801"/>
    <cellStyle name="Normal 6 4 2" xfId="4988"/>
    <cellStyle name="Normal 6 5" xfId="1802"/>
    <cellStyle name="Normal 6 5 2" xfId="4989"/>
    <cellStyle name="Normal 6 6" xfId="1803"/>
    <cellStyle name="Normal 6 6 2" xfId="4990"/>
    <cellStyle name="Normal 60" xfId="1804"/>
    <cellStyle name="Normal 60 2" xfId="4991"/>
    <cellStyle name="Normal 61" xfId="1805"/>
    <cellStyle name="Normal 61 2" xfId="4992"/>
    <cellStyle name="Normal 62" xfId="1806"/>
    <cellStyle name="Normal 62 2" xfId="4993"/>
    <cellStyle name="Normal 63" xfId="1807"/>
    <cellStyle name="Normal 63 2" xfId="4994"/>
    <cellStyle name="Normal 64" xfId="1808"/>
    <cellStyle name="Normal 64 2" xfId="4995"/>
    <cellStyle name="Normal 65" xfId="1809"/>
    <cellStyle name="Normal 65 2" xfId="4996"/>
    <cellStyle name="Normal 66" xfId="1810"/>
    <cellStyle name="Normal 66 2" xfId="4997"/>
    <cellStyle name="Normal 67" xfId="1811"/>
    <cellStyle name="Normal 67 2" xfId="4998"/>
    <cellStyle name="Normal 68" xfId="1812"/>
    <cellStyle name="Normal 68 2" xfId="4999"/>
    <cellStyle name="Normal 69" xfId="1813"/>
    <cellStyle name="Normal 69 2" xfId="5000"/>
    <cellStyle name="Normal 7" xfId="6416"/>
    <cellStyle name="Normal 7 2" xfId="1814"/>
    <cellStyle name="Normal 7 2 2" xfId="5001"/>
    <cellStyle name="Normal 70" xfId="1815"/>
    <cellStyle name="Normal 70 2" xfId="5002"/>
    <cellStyle name="Normal 71" xfId="1816"/>
    <cellStyle name="Normal 71 2" xfId="5003"/>
    <cellStyle name="Normal 72" xfId="1817"/>
    <cellStyle name="Normal 72 2" xfId="1818"/>
    <cellStyle name="Normal 72 2 2" xfId="5005"/>
    <cellStyle name="Normal 72 3" xfId="5004"/>
    <cellStyle name="Normal 73" xfId="1819"/>
    <cellStyle name="Normal 73 2" xfId="5006"/>
    <cellStyle name="Normal 74" xfId="1820"/>
    <cellStyle name="Normal 74 2" xfId="5007"/>
    <cellStyle name="Normal 75" xfId="1821"/>
    <cellStyle name="Normal 75 2" xfId="5008"/>
    <cellStyle name="Normal 76" xfId="1822"/>
    <cellStyle name="Normal 76 2" xfId="5009"/>
    <cellStyle name="Normal 77" xfId="1823"/>
    <cellStyle name="Normal 77 2" xfId="5010"/>
    <cellStyle name="Normal 78" xfId="1824"/>
    <cellStyle name="Normal 78 2" xfId="5011"/>
    <cellStyle name="Normal 79" xfId="1825"/>
    <cellStyle name="Normal 79 2" xfId="5012"/>
    <cellStyle name="Normal 8" xfId="6414"/>
    <cellStyle name="Normal 8 2" xfId="1826"/>
    <cellStyle name="Normal 8 2 2" xfId="5013"/>
    <cellStyle name="Normal 80" xfId="1827"/>
    <cellStyle name="Normal 80 2" xfId="5014"/>
    <cellStyle name="Normal 81" xfId="1828"/>
    <cellStyle name="Normal 81 2" xfId="5015"/>
    <cellStyle name="Normal 82" xfId="1829"/>
    <cellStyle name="Normal 82 2" xfId="5016"/>
    <cellStyle name="Normal 83" xfId="1830"/>
    <cellStyle name="Normal 83 2" xfId="5017"/>
    <cellStyle name="Normal 84" xfId="1831"/>
    <cellStyle name="Normal 84 2" xfId="5018"/>
    <cellStyle name="Normal 85" xfId="1832"/>
    <cellStyle name="Normal 85 2" xfId="5019"/>
    <cellStyle name="Normal 86" xfId="1833"/>
    <cellStyle name="Normal 86 2" xfId="5020"/>
    <cellStyle name="Normal 87" xfId="1834"/>
    <cellStyle name="Normal 87 2" xfId="5021"/>
    <cellStyle name="Normal 88" xfId="1835"/>
    <cellStyle name="Normal 88 2" xfId="5022"/>
    <cellStyle name="Normal 89" xfId="1836"/>
    <cellStyle name="Normal 89 2" xfId="5023"/>
    <cellStyle name="Normal 9 2" xfId="1837"/>
    <cellStyle name="Normal 9 2 2" xfId="5024"/>
    <cellStyle name="Normal 90" xfId="1838"/>
    <cellStyle name="Normal 90 2" xfId="5025"/>
    <cellStyle name="Normal 91" xfId="1839"/>
    <cellStyle name="Normal 91 2" xfId="5026"/>
    <cellStyle name="Normal 92" xfId="1840"/>
    <cellStyle name="Normal 92 2" xfId="5027"/>
    <cellStyle name="Normal 99" xfId="1841"/>
    <cellStyle name="Normal 99 2" xfId="5028"/>
    <cellStyle name="Normal_Bal, Utl, Fluj y anex" xfId="3213"/>
    <cellStyle name="Notas 10" xfId="1842"/>
    <cellStyle name="Notas 10 10" xfId="1843"/>
    <cellStyle name="Notas 10 10 2" xfId="1844"/>
    <cellStyle name="Notas 10 10 2 2" xfId="5031"/>
    <cellStyle name="Notas 10 10 3" xfId="5030"/>
    <cellStyle name="Notas 10 11" xfId="1845"/>
    <cellStyle name="Notas 10 11 2" xfId="1846"/>
    <cellStyle name="Notas 10 11 2 2" xfId="5033"/>
    <cellStyle name="Notas 10 11 3" xfId="5032"/>
    <cellStyle name="Notas 10 12" xfId="1847"/>
    <cellStyle name="Notas 10 12 2" xfId="1848"/>
    <cellStyle name="Notas 10 12 2 2" xfId="5035"/>
    <cellStyle name="Notas 10 12 3" xfId="5034"/>
    <cellStyle name="Notas 10 13" xfId="1849"/>
    <cellStyle name="Notas 10 13 2" xfId="1850"/>
    <cellStyle name="Notas 10 13 2 2" xfId="5037"/>
    <cellStyle name="Notas 10 13 3" xfId="5036"/>
    <cellStyle name="Notas 10 14" xfId="1851"/>
    <cellStyle name="Notas 10 14 2" xfId="1852"/>
    <cellStyle name="Notas 10 14 2 2" xfId="5039"/>
    <cellStyle name="Notas 10 14 3" xfId="5038"/>
    <cellStyle name="Notas 10 15" xfId="1853"/>
    <cellStyle name="Notas 10 15 2" xfId="5040"/>
    <cellStyle name="Notas 10 16" xfId="5029"/>
    <cellStyle name="Notas 10 2" xfId="1854"/>
    <cellStyle name="Notas 10 2 2" xfId="1855"/>
    <cellStyle name="Notas 10 2 2 2" xfId="5042"/>
    <cellStyle name="Notas 10 2 3" xfId="5041"/>
    <cellStyle name="Notas 10 3" xfId="1856"/>
    <cellStyle name="Notas 10 3 2" xfId="1857"/>
    <cellStyle name="Notas 10 3 2 2" xfId="5044"/>
    <cellStyle name="Notas 10 3 3" xfId="5043"/>
    <cellStyle name="Notas 10 4" xfId="1858"/>
    <cellStyle name="Notas 10 4 2" xfId="1859"/>
    <cellStyle name="Notas 10 4 2 2" xfId="5046"/>
    <cellStyle name="Notas 10 4 3" xfId="5045"/>
    <cellStyle name="Notas 10 5" xfId="1860"/>
    <cellStyle name="Notas 10 5 2" xfId="1861"/>
    <cellStyle name="Notas 10 5 2 2" xfId="5048"/>
    <cellStyle name="Notas 10 5 3" xfId="5047"/>
    <cellStyle name="Notas 10 6" xfId="1862"/>
    <cellStyle name="Notas 10 6 2" xfId="1863"/>
    <cellStyle name="Notas 10 6 2 2" xfId="5050"/>
    <cellStyle name="Notas 10 6 3" xfId="5049"/>
    <cellStyle name="Notas 10 7" xfId="1864"/>
    <cellStyle name="Notas 10 7 2" xfId="1865"/>
    <cellStyle name="Notas 10 7 2 2" xfId="5052"/>
    <cellStyle name="Notas 10 7 3" xfId="5051"/>
    <cellStyle name="Notas 10 8" xfId="1866"/>
    <cellStyle name="Notas 10 8 2" xfId="1867"/>
    <cellStyle name="Notas 10 8 2 2" xfId="5054"/>
    <cellStyle name="Notas 10 8 3" xfId="5053"/>
    <cellStyle name="Notas 10 9" xfId="1868"/>
    <cellStyle name="Notas 10 9 2" xfId="1869"/>
    <cellStyle name="Notas 10 9 2 2" xfId="5056"/>
    <cellStyle name="Notas 10 9 3" xfId="5055"/>
    <cellStyle name="Notas 100" xfId="1870"/>
    <cellStyle name="Notas 100 2" xfId="1871"/>
    <cellStyle name="Notas 100 2 2" xfId="5058"/>
    <cellStyle name="Notas 100 3" xfId="5057"/>
    <cellStyle name="Notas 101" xfId="1872"/>
    <cellStyle name="Notas 101 2" xfId="1873"/>
    <cellStyle name="Notas 101 2 2" xfId="5060"/>
    <cellStyle name="Notas 101 3" xfId="5059"/>
    <cellStyle name="Notas 102" xfId="1874"/>
    <cellStyle name="Notas 102 2" xfId="1875"/>
    <cellStyle name="Notas 102 2 2" xfId="5062"/>
    <cellStyle name="Notas 102 3" xfId="5061"/>
    <cellStyle name="Notas 103" xfId="1876"/>
    <cellStyle name="Notas 103 2" xfId="1877"/>
    <cellStyle name="Notas 103 2 2" xfId="5064"/>
    <cellStyle name="Notas 103 3" xfId="5063"/>
    <cellStyle name="Notas 104" xfId="1878"/>
    <cellStyle name="Notas 104 2" xfId="1879"/>
    <cellStyle name="Notas 104 2 2" xfId="5066"/>
    <cellStyle name="Notas 104 3" xfId="5065"/>
    <cellStyle name="Notas 105" xfId="1880"/>
    <cellStyle name="Notas 105 2" xfId="1881"/>
    <cellStyle name="Notas 105 2 2" xfId="5068"/>
    <cellStyle name="Notas 105 3" xfId="5067"/>
    <cellStyle name="Notas 106" xfId="1882"/>
    <cellStyle name="Notas 106 2" xfId="1883"/>
    <cellStyle name="Notas 106 2 2" xfId="5070"/>
    <cellStyle name="Notas 106 3" xfId="5069"/>
    <cellStyle name="Notas 107" xfId="1884"/>
    <cellStyle name="Notas 107 2" xfId="1885"/>
    <cellStyle name="Notas 107 2 2" xfId="5072"/>
    <cellStyle name="Notas 107 3" xfId="5071"/>
    <cellStyle name="Notas 108" xfId="1886"/>
    <cellStyle name="Notas 108 2" xfId="1887"/>
    <cellStyle name="Notas 108 2 2" xfId="5074"/>
    <cellStyle name="Notas 108 3" xfId="5073"/>
    <cellStyle name="Notas 109" xfId="1888"/>
    <cellStyle name="Notas 109 2" xfId="1889"/>
    <cellStyle name="Notas 109 2 2" xfId="5076"/>
    <cellStyle name="Notas 109 3" xfId="5075"/>
    <cellStyle name="Notas 11" xfId="1890"/>
    <cellStyle name="Notas 11 10" xfId="1891"/>
    <cellStyle name="Notas 11 10 2" xfId="1892"/>
    <cellStyle name="Notas 11 10 2 2" xfId="5079"/>
    <cellStyle name="Notas 11 10 3" xfId="5078"/>
    <cellStyle name="Notas 11 11" xfId="1893"/>
    <cellStyle name="Notas 11 11 2" xfId="1894"/>
    <cellStyle name="Notas 11 11 2 2" xfId="5081"/>
    <cellStyle name="Notas 11 11 3" xfId="5080"/>
    <cellStyle name="Notas 11 12" xfId="1895"/>
    <cellStyle name="Notas 11 12 2" xfId="1896"/>
    <cellStyle name="Notas 11 12 2 2" xfId="5083"/>
    <cellStyle name="Notas 11 12 3" xfId="5082"/>
    <cellStyle name="Notas 11 13" xfId="1897"/>
    <cellStyle name="Notas 11 13 2" xfId="1898"/>
    <cellStyle name="Notas 11 13 2 2" xfId="5085"/>
    <cellStyle name="Notas 11 13 3" xfId="5084"/>
    <cellStyle name="Notas 11 14" xfId="1899"/>
    <cellStyle name="Notas 11 14 2" xfId="1900"/>
    <cellStyle name="Notas 11 14 2 2" xfId="5087"/>
    <cellStyle name="Notas 11 14 3" xfId="5086"/>
    <cellStyle name="Notas 11 15" xfId="1901"/>
    <cellStyle name="Notas 11 15 2" xfId="5088"/>
    <cellStyle name="Notas 11 16" xfId="5077"/>
    <cellStyle name="Notas 11 2" xfId="1902"/>
    <cellStyle name="Notas 11 2 2" xfId="1903"/>
    <cellStyle name="Notas 11 2 2 2" xfId="5090"/>
    <cellStyle name="Notas 11 2 3" xfId="5089"/>
    <cellStyle name="Notas 11 3" xfId="1904"/>
    <cellStyle name="Notas 11 3 2" xfId="1905"/>
    <cellStyle name="Notas 11 3 2 2" xfId="5092"/>
    <cellStyle name="Notas 11 3 3" xfId="5091"/>
    <cellStyle name="Notas 11 4" xfId="1906"/>
    <cellStyle name="Notas 11 4 2" xfId="1907"/>
    <cellStyle name="Notas 11 4 2 2" xfId="5094"/>
    <cellStyle name="Notas 11 4 3" xfId="5093"/>
    <cellStyle name="Notas 11 5" xfId="1908"/>
    <cellStyle name="Notas 11 5 2" xfId="1909"/>
    <cellStyle name="Notas 11 5 2 2" xfId="5096"/>
    <cellStyle name="Notas 11 5 3" xfId="5095"/>
    <cellStyle name="Notas 11 6" xfId="1910"/>
    <cellStyle name="Notas 11 6 2" xfId="1911"/>
    <cellStyle name="Notas 11 6 2 2" xfId="5098"/>
    <cellStyle name="Notas 11 6 3" xfId="5097"/>
    <cellStyle name="Notas 11 7" xfId="1912"/>
    <cellStyle name="Notas 11 7 2" xfId="1913"/>
    <cellStyle name="Notas 11 7 2 2" xfId="5100"/>
    <cellStyle name="Notas 11 7 3" xfId="5099"/>
    <cellStyle name="Notas 11 8" xfId="1914"/>
    <cellStyle name="Notas 11 8 2" xfId="1915"/>
    <cellStyle name="Notas 11 8 2 2" xfId="5102"/>
    <cellStyle name="Notas 11 8 3" xfId="5101"/>
    <cellStyle name="Notas 11 9" xfId="1916"/>
    <cellStyle name="Notas 11 9 2" xfId="1917"/>
    <cellStyle name="Notas 11 9 2 2" xfId="5104"/>
    <cellStyle name="Notas 11 9 3" xfId="5103"/>
    <cellStyle name="Notas 110" xfId="1918"/>
    <cellStyle name="Notas 110 2" xfId="1919"/>
    <cellStyle name="Notas 110 2 2" xfId="5106"/>
    <cellStyle name="Notas 110 3" xfId="5105"/>
    <cellStyle name="Notas 111" xfId="1920"/>
    <cellStyle name="Notas 111 2" xfId="1921"/>
    <cellStyle name="Notas 111 2 2" xfId="5108"/>
    <cellStyle name="Notas 111 3" xfId="5107"/>
    <cellStyle name="Notas 112" xfId="1922"/>
    <cellStyle name="Notas 112 2" xfId="1923"/>
    <cellStyle name="Notas 112 2 2" xfId="5110"/>
    <cellStyle name="Notas 112 3" xfId="5109"/>
    <cellStyle name="Notas 113" xfId="1924"/>
    <cellStyle name="Notas 113 2" xfId="1925"/>
    <cellStyle name="Notas 113 2 2" xfId="5112"/>
    <cellStyle name="Notas 113 3" xfId="5111"/>
    <cellStyle name="Notas 114" xfId="1926"/>
    <cellStyle name="Notas 114 2" xfId="1927"/>
    <cellStyle name="Notas 114 2 2" xfId="5114"/>
    <cellStyle name="Notas 114 3" xfId="5113"/>
    <cellStyle name="Notas 115" xfId="1928"/>
    <cellStyle name="Notas 115 2" xfId="5115"/>
    <cellStyle name="Notas 116" xfId="1929"/>
    <cellStyle name="Notas 116 2" xfId="5116"/>
    <cellStyle name="Notas 117" xfId="1930"/>
    <cellStyle name="Notas 117 2" xfId="5117"/>
    <cellStyle name="Notas 118" xfId="1931"/>
    <cellStyle name="Notas 118 2" xfId="5118"/>
    <cellStyle name="Notas 119" xfId="1932"/>
    <cellStyle name="Notas 119 2" xfId="5119"/>
    <cellStyle name="Notas 12" xfId="1933"/>
    <cellStyle name="Notas 12 10" xfId="1934"/>
    <cellStyle name="Notas 12 10 2" xfId="1935"/>
    <cellStyle name="Notas 12 10 2 2" xfId="5122"/>
    <cellStyle name="Notas 12 10 3" xfId="5121"/>
    <cellStyle name="Notas 12 11" xfId="1936"/>
    <cellStyle name="Notas 12 11 2" xfId="1937"/>
    <cellStyle name="Notas 12 11 2 2" xfId="5124"/>
    <cellStyle name="Notas 12 11 3" xfId="5123"/>
    <cellStyle name="Notas 12 12" xfId="1938"/>
    <cellStyle name="Notas 12 12 2" xfId="1939"/>
    <cellStyle name="Notas 12 12 2 2" xfId="5126"/>
    <cellStyle name="Notas 12 12 3" xfId="5125"/>
    <cellStyle name="Notas 12 13" xfId="1940"/>
    <cellStyle name="Notas 12 13 2" xfId="1941"/>
    <cellStyle name="Notas 12 13 2 2" xfId="5128"/>
    <cellStyle name="Notas 12 13 3" xfId="5127"/>
    <cellStyle name="Notas 12 14" xfId="1942"/>
    <cellStyle name="Notas 12 14 2" xfId="1943"/>
    <cellStyle name="Notas 12 14 2 2" xfId="5130"/>
    <cellStyle name="Notas 12 14 3" xfId="5129"/>
    <cellStyle name="Notas 12 15" xfId="1944"/>
    <cellStyle name="Notas 12 15 2" xfId="5131"/>
    <cellStyle name="Notas 12 16" xfId="5120"/>
    <cellStyle name="Notas 12 2" xfId="1945"/>
    <cellStyle name="Notas 12 2 2" xfId="1946"/>
    <cellStyle name="Notas 12 2 2 2" xfId="5133"/>
    <cellStyle name="Notas 12 2 3" xfId="5132"/>
    <cellStyle name="Notas 12 3" xfId="1947"/>
    <cellStyle name="Notas 12 3 2" xfId="1948"/>
    <cellStyle name="Notas 12 3 2 2" xfId="5135"/>
    <cellStyle name="Notas 12 3 3" xfId="5134"/>
    <cellStyle name="Notas 12 4" xfId="1949"/>
    <cellStyle name="Notas 12 4 2" xfId="1950"/>
    <cellStyle name="Notas 12 4 2 2" xfId="5137"/>
    <cellStyle name="Notas 12 4 3" xfId="5136"/>
    <cellStyle name="Notas 12 5" xfId="1951"/>
    <cellStyle name="Notas 12 5 2" xfId="1952"/>
    <cellStyle name="Notas 12 5 2 2" xfId="5139"/>
    <cellStyle name="Notas 12 5 3" xfId="5138"/>
    <cellStyle name="Notas 12 6" xfId="1953"/>
    <cellStyle name="Notas 12 6 2" xfId="1954"/>
    <cellStyle name="Notas 12 6 2 2" xfId="5141"/>
    <cellStyle name="Notas 12 6 3" xfId="5140"/>
    <cellStyle name="Notas 12 7" xfId="1955"/>
    <cellStyle name="Notas 12 7 2" xfId="1956"/>
    <cellStyle name="Notas 12 7 2 2" xfId="5143"/>
    <cellStyle name="Notas 12 7 3" xfId="5142"/>
    <cellStyle name="Notas 12 8" xfId="1957"/>
    <cellStyle name="Notas 12 8 2" xfId="1958"/>
    <cellStyle name="Notas 12 8 2 2" xfId="5145"/>
    <cellStyle name="Notas 12 8 3" xfId="5144"/>
    <cellStyle name="Notas 12 9" xfId="1959"/>
    <cellStyle name="Notas 12 9 2" xfId="1960"/>
    <cellStyle name="Notas 12 9 2 2" xfId="5147"/>
    <cellStyle name="Notas 12 9 3" xfId="5146"/>
    <cellStyle name="Notas 120" xfId="1961"/>
    <cellStyle name="Notas 120 2" xfId="5148"/>
    <cellStyle name="Notas 121" xfId="1962"/>
    <cellStyle name="Notas 121 2" xfId="5149"/>
    <cellStyle name="Notas 122" xfId="1963"/>
    <cellStyle name="Notas 122 2" xfId="5150"/>
    <cellStyle name="Notas 123" xfId="1964"/>
    <cellStyle name="Notas 123 2" xfId="5151"/>
    <cellStyle name="Notas 124" xfId="1965"/>
    <cellStyle name="Notas 124 2" xfId="5152"/>
    <cellStyle name="Notas 125" xfId="1966"/>
    <cellStyle name="Notas 125 2" xfId="5153"/>
    <cellStyle name="Notas 126" xfId="1967"/>
    <cellStyle name="Notas 126 2" xfId="5154"/>
    <cellStyle name="Notas 127" xfId="1968"/>
    <cellStyle name="Notas 127 2" xfId="5155"/>
    <cellStyle name="Notas 128" xfId="1969"/>
    <cellStyle name="Notas 128 2" xfId="5156"/>
    <cellStyle name="Notas 129" xfId="1970"/>
    <cellStyle name="Notas 129 2" xfId="5157"/>
    <cellStyle name="Notas 13" xfId="1971"/>
    <cellStyle name="Notas 13 10" xfId="1972"/>
    <cellStyle name="Notas 13 10 2" xfId="1973"/>
    <cellStyle name="Notas 13 10 2 2" xfId="5160"/>
    <cellStyle name="Notas 13 10 3" xfId="5159"/>
    <cellStyle name="Notas 13 11" xfId="1974"/>
    <cellStyle name="Notas 13 11 2" xfId="1975"/>
    <cellStyle name="Notas 13 11 2 2" xfId="5162"/>
    <cellStyle name="Notas 13 11 3" xfId="5161"/>
    <cellStyle name="Notas 13 12" xfId="1976"/>
    <cellStyle name="Notas 13 12 2" xfId="1977"/>
    <cellStyle name="Notas 13 12 2 2" xfId="5164"/>
    <cellStyle name="Notas 13 12 3" xfId="5163"/>
    <cellStyle name="Notas 13 13" xfId="1978"/>
    <cellStyle name="Notas 13 13 2" xfId="1979"/>
    <cellStyle name="Notas 13 13 2 2" xfId="5166"/>
    <cellStyle name="Notas 13 13 3" xfId="5165"/>
    <cellStyle name="Notas 13 14" xfId="1980"/>
    <cellStyle name="Notas 13 14 2" xfId="1981"/>
    <cellStyle name="Notas 13 14 2 2" xfId="5168"/>
    <cellStyle name="Notas 13 14 3" xfId="5167"/>
    <cellStyle name="Notas 13 15" xfId="1982"/>
    <cellStyle name="Notas 13 15 2" xfId="5169"/>
    <cellStyle name="Notas 13 16" xfId="5158"/>
    <cellStyle name="Notas 13 2" xfId="1983"/>
    <cellStyle name="Notas 13 2 2" xfId="1984"/>
    <cellStyle name="Notas 13 2 2 2" xfId="5171"/>
    <cellStyle name="Notas 13 2 3" xfId="5170"/>
    <cellStyle name="Notas 13 3" xfId="1985"/>
    <cellStyle name="Notas 13 3 2" xfId="1986"/>
    <cellStyle name="Notas 13 3 2 2" xfId="5173"/>
    <cellStyle name="Notas 13 3 3" xfId="5172"/>
    <cellStyle name="Notas 13 4" xfId="1987"/>
    <cellStyle name="Notas 13 4 2" xfId="1988"/>
    <cellStyle name="Notas 13 4 2 2" xfId="5175"/>
    <cellStyle name="Notas 13 4 3" xfId="5174"/>
    <cellStyle name="Notas 13 5" xfId="1989"/>
    <cellStyle name="Notas 13 5 2" xfId="1990"/>
    <cellStyle name="Notas 13 5 2 2" xfId="5177"/>
    <cellStyle name="Notas 13 5 3" xfId="5176"/>
    <cellStyle name="Notas 13 6" xfId="1991"/>
    <cellStyle name="Notas 13 6 2" xfId="1992"/>
    <cellStyle name="Notas 13 6 2 2" xfId="5179"/>
    <cellStyle name="Notas 13 6 3" xfId="5178"/>
    <cellStyle name="Notas 13 7" xfId="1993"/>
    <cellStyle name="Notas 13 7 2" xfId="1994"/>
    <cellStyle name="Notas 13 7 2 2" xfId="5181"/>
    <cellStyle name="Notas 13 7 3" xfId="5180"/>
    <cellStyle name="Notas 13 8" xfId="1995"/>
    <cellStyle name="Notas 13 8 2" xfId="1996"/>
    <cellStyle name="Notas 13 8 2 2" xfId="5183"/>
    <cellStyle name="Notas 13 8 3" xfId="5182"/>
    <cellStyle name="Notas 13 9" xfId="1997"/>
    <cellStyle name="Notas 13 9 2" xfId="1998"/>
    <cellStyle name="Notas 13 9 2 2" xfId="5185"/>
    <cellStyle name="Notas 13 9 3" xfId="5184"/>
    <cellStyle name="Notas 130" xfId="1999"/>
    <cellStyle name="Notas 130 2" xfId="5186"/>
    <cellStyle name="Notas 131" xfId="2000"/>
    <cellStyle name="Notas 131 2" xfId="5187"/>
    <cellStyle name="Notas 132" xfId="2001"/>
    <cellStyle name="Notas 132 2" xfId="5188"/>
    <cellStyle name="Notas 133" xfId="2002"/>
    <cellStyle name="Notas 133 2" xfId="5189"/>
    <cellStyle name="Notas 134" xfId="2003"/>
    <cellStyle name="Notas 134 2" xfId="5190"/>
    <cellStyle name="Notas 135" xfId="2004"/>
    <cellStyle name="Notas 135 2" xfId="5191"/>
    <cellStyle name="Notas 136" xfId="2005"/>
    <cellStyle name="Notas 136 2" xfId="5192"/>
    <cellStyle name="Notas 137" xfId="2006"/>
    <cellStyle name="Notas 137 2" xfId="5193"/>
    <cellStyle name="Notas 138" xfId="2007"/>
    <cellStyle name="Notas 138 2" xfId="5194"/>
    <cellStyle name="Notas 139" xfId="2008"/>
    <cellStyle name="Notas 139 2" xfId="5195"/>
    <cellStyle name="Notas 14" xfId="2009"/>
    <cellStyle name="Notas 14 10" xfId="2010"/>
    <cellStyle name="Notas 14 10 2" xfId="2011"/>
    <cellStyle name="Notas 14 10 2 2" xfId="5198"/>
    <cellStyle name="Notas 14 10 3" xfId="5197"/>
    <cellStyle name="Notas 14 11" xfId="2012"/>
    <cellStyle name="Notas 14 11 2" xfId="2013"/>
    <cellStyle name="Notas 14 11 2 2" xfId="5200"/>
    <cellStyle name="Notas 14 11 3" xfId="5199"/>
    <cellStyle name="Notas 14 12" xfId="2014"/>
    <cellStyle name="Notas 14 12 2" xfId="2015"/>
    <cellStyle name="Notas 14 12 2 2" xfId="5202"/>
    <cellStyle name="Notas 14 12 3" xfId="5201"/>
    <cellStyle name="Notas 14 13" xfId="2016"/>
    <cellStyle name="Notas 14 13 2" xfId="2017"/>
    <cellStyle name="Notas 14 13 2 2" xfId="5204"/>
    <cellStyle name="Notas 14 13 3" xfId="5203"/>
    <cellStyle name="Notas 14 14" xfId="2018"/>
    <cellStyle name="Notas 14 14 2" xfId="2019"/>
    <cellStyle name="Notas 14 14 2 2" xfId="5206"/>
    <cellStyle name="Notas 14 14 3" xfId="5205"/>
    <cellStyle name="Notas 14 15" xfId="2020"/>
    <cellStyle name="Notas 14 15 2" xfId="5207"/>
    <cellStyle name="Notas 14 16" xfId="5196"/>
    <cellStyle name="Notas 14 2" xfId="2021"/>
    <cellStyle name="Notas 14 2 2" xfId="2022"/>
    <cellStyle name="Notas 14 2 2 2" xfId="5209"/>
    <cellStyle name="Notas 14 2 3" xfId="5208"/>
    <cellStyle name="Notas 14 3" xfId="2023"/>
    <cellStyle name="Notas 14 3 2" xfId="2024"/>
    <cellStyle name="Notas 14 3 2 2" xfId="5211"/>
    <cellStyle name="Notas 14 3 3" xfId="5210"/>
    <cellStyle name="Notas 14 4" xfId="2025"/>
    <cellStyle name="Notas 14 4 2" xfId="2026"/>
    <cellStyle name="Notas 14 4 2 2" xfId="5213"/>
    <cellStyle name="Notas 14 4 3" xfId="5212"/>
    <cellStyle name="Notas 14 5" xfId="2027"/>
    <cellStyle name="Notas 14 5 2" xfId="2028"/>
    <cellStyle name="Notas 14 5 2 2" xfId="5215"/>
    <cellStyle name="Notas 14 5 3" xfId="5214"/>
    <cellStyle name="Notas 14 6" xfId="2029"/>
    <cellStyle name="Notas 14 6 2" xfId="2030"/>
    <cellStyle name="Notas 14 6 2 2" xfId="5217"/>
    <cellStyle name="Notas 14 6 3" xfId="5216"/>
    <cellStyle name="Notas 14 7" xfId="2031"/>
    <cellStyle name="Notas 14 7 2" xfId="2032"/>
    <cellStyle name="Notas 14 7 2 2" xfId="5219"/>
    <cellStyle name="Notas 14 7 3" xfId="5218"/>
    <cellStyle name="Notas 14 8" xfId="2033"/>
    <cellStyle name="Notas 14 8 2" xfId="2034"/>
    <cellStyle name="Notas 14 8 2 2" xfId="5221"/>
    <cellStyle name="Notas 14 8 3" xfId="5220"/>
    <cellStyle name="Notas 14 9" xfId="2035"/>
    <cellStyle name="Notas 14 9 2" xfId="2036"/>
    <cellStyle name="Notas 14 9 2 2" xfId="5223"/>
    <cellStyle name="Notas 14 9 3" xfId="5222"/>
    <cellStyle name="Notas 140" xfId="2037"/>
    <cellStyle name="Notas 140 2" xfId="5224"/>
    <cellStyle name="Notas 141" xfId="2038"/>
    <cellStyle name="Notas 141 2" xfId="5225"/>
    <cellStyle name="Notas 142" xfId="2039"/>
    <cellStyle name="Notas 142 2" xfId="5226"/>
    <cellStyle name="Notas 143" xfId="2040"/>
    <cellStyle name="Notas 143 2" xfId="5227"/>
    <cellStyle name="Notas 144" xfId="2041"/>
    <cellStyle name="Notas 144 2" xfId="5228"/>
    <cellStyle name="Notas 145" xfId="2042"/>
    <cellStyle name="Notas 145 2" xfId="5229"/>
    <cellStyle name="Notas 146" xfId="2043"/>
    <cellStyle name="Notas 146 2" xfId="5230"/>
    <cellStyle name="Notas 147" xfId="2044"/>
    <cellStyle name="Notas 147 2" xfId="5231"/>
    <cellStyle name="Notas 148" xfId="2045"/>
    <cellStyle name="Notas 148 2" xfId="5232"/>
    <cellStyle name="Notas 149" xfId="2046"/>
    <cellStyle name="Notas 149 2" xfId="5233"/>
    <cellStyle name="Notas 15" xfId="2047"/>
    <cellStyle name="Notas 15 10" xfId="2048"/>
    <cellStyle name="Notas 15 10 2" xfId="2049"/>
    <cellStyle name="Notas 15 10 2 2" xfId="5236"/>
    <cellStyle name="Notas 15 10 3" xfId="5235"/>
    <cellStyle name="Notas 15 11" xfId="2050"/>
    <cellStyle name="Notas 15 11 2" xfId="2051"/>
    <cellStyle name="Notas 15 11 2 2" xfId="5238"/>
    <cellStyle name="Notas 15 11 3" xfId="5237"/>
    <cellStyle name="Notas 15 12" xfId="2052"/>
    <cellStyle name="Notas 15 12 2" xfId="2053"/>
    <cellStyle name="Notas 15 12 2 2" xfId="5240"/>
    <cellStyle name="Notas 15 12 3" xfId="5239"/>
    <cellStyle name="Notas 15 13" xfId="2054"/>
    <cellStyle name="Notas 15 13 2" xfId="2055"/>
    <cellStyle name="Notas 15 13 2 2" xfId="5242"/>
    <cellStyle name="Notas 15 13 3" xfId="5241"/>
    <cellStyle name="Notas 15 14" xfId="2056"/>
    <cellStyle name="Notas 15 14 2" xfId="2057"/>
    <cellStyle name="Notas 15 14 2 2" xfId="5244"/>
    <cellStyle name="Notas 15 14 3" xfId="5243"/>
    <cellStyle name="Notas 15 15" xfId="2058"/>
    <cellStyle name="Notas 15 15 2" xfId="5245"/>
    <cellStyle name="Notas 15 16" xfId="5234"/>
    <cellStyle name="Notas 15 2" xfId="2059"/>
    <cellStyle name="Notas 15 2 2" xfId="2060"/>
    <cellStyle name="Notas 15 2 2 2" xfId="5247"/>
    <cellStyle name="Notas 15 2 3" xfId="5246"/>
    <cellStyle name="Notas 15 3" xfId="2061"/>
    <cellStyle name="Notas 15 3 2" xfId="2062"/>
    <cellStyle name="Notas 15 3 2 2" xfId="5249"/>
    <cellStyle name="Notas 15 3 3" xfId="5248"/>
    <cellStyle name="Notas 15 4" xfId="2063"/>
    <cellStyle name="Notas 15 4 2" xfId="2064"/>
    <cellStyle name="Notas 15 4 2 2" xfId="5251"/>
    <cellStyle name="Notas 15 4 3" xfId="5250"/>
    <cellStyle name="Notas 15 5" xfId="2065"/>
    <cellStyle name="Notas 15 5 2" xfId="2066"/>
    <cellStyle name="Notas 15 5 2 2" xfId="5253"/>
    <cellStyle name="Notas 15 5 3" xfId="5252"/>
    <cellStyle name="Notas 15 6" xfId="2067"/>
    <cellStyle name="Notas 15 6 2" xfId="2068"/>
    <cellStyle name="Notas 15 6 2 2" xfId="5255"/>
    <cellStyle name="Notas 15 6 3" xfId="5254"/>
    <cellStyle name="Notas 15 7" xfId="2069"/>
    <cellStyle name="Notas 15 7 2" xfId="2070"/>
    <cellStyle name="Notas 15 7 2 2" xfId="5257"/>
    <cellStyle name="Notas 15 7 3" xfId="5256"/>
    <cellStyle name="Notas 15 8" xfId="2071"/>
    <cellStyle name="Notas 15 8 2" xfId="2072"/>
    <cellStyle name="Notas 15 8 2 2" xfId="5259"/>
    <cellStyle name="Notas 15 8 3" xfId="5258"/>
    <cellStyle name="Notas 15 9" xfId="2073"/>
    <cellStyle name="Notas 15 9 2" xfId="2074"/>
    <cellStyle name="Notas 15 9 2 2" xfId="5261"/>
    <cellStyle name="Notas 15 9 3" xfId="5260"/>
    <cellStyle name="Notas 150" xfId="2075"/>
    <cellStyle name="Notas 150 2" xfId="5262"/>
    <cellStyle name="Notas 151" xfId="2076"/>
    <cellStyle name="Notas 151 2" xfId="5263"/>
    <cellStyle name="Notas 152" xfId="2077"/>
    <cellStyle name="Notas 152 2" xfId="5264"/>
    <cellStyle name="Notas 153" xfId="2078"/>
    <cellStyle name="Notas 153 2" xfId="5265"/>
    <cellStyle name="Notas 154" xfId="2079"/>
    <cellStyle name="Notas 154 2" xfId="5266"/>
    <cellStyle name="Notas 155" xfId="2080"/>
    <cellStyle name="Notas 155 2" xfId="5267"/>
    <cellStyle name="Notas 156" xfId="2081"/>
    <cellStyle name="Notas 156 2" xfId="5268"/>
    <cellStyle name="Notas 157" xfId="2082"/>
    <cellStyle name="Notas 157 2" xfId="5269"/>
    <cellStyle name="Notas 158" xfId="2083"/>
    <cellStyle name="Notas 158 2" xfId="5270"/>
    <cellStyle name="Notas 159" xfId="2084"/>
    <cellStyle name="Notas 159 2" xfId="5271"/>
    <cellStyle name="Notas 16" xfId="2085"/>
    <cellStyle name="Notas 16 10" xfId="2086"/>
    <cellStyle name="Notas 16 10 2" xfId="2087"/>
    <cellStyle name="Notas 16 10 2 2" xfId="5274"/>
    <cellStyle name="Notas 16 10 3" xfId="5273"/>
    <cellStyle name="Notas 16 11" xfId="2088"/>
    <cellStyle name="Notas 16 11 2" xfId="2089"/>
    <cellStyle name="Notas 16 11 2 2" xfId="5276"/>
    <cellStyle name="Notas 16 11 3" xfId="5275"/>
    <cellStyle name="Notas 16 12" xfId="2090"/>
    <cellStyle name="Notas 16 12 2" xfId="2091"/>
    <cellStyle name="Notas 16 12 2 2" xfId="5278"/>
    <cellStyle name="Notas 16 12 3" xfId="5277"/>
    <cellStyle name="Notas 16 13" xfId="2092"/>
    <cellStyle name="Notas 16 13 2" xfId="2093"/>
    <cellStyle name="Notas 16 13 2 2" xfId="5280"/>
    <cellStyle name="Notas 16 13 3" xfId="5279"/>
    <cellStyle name="Notas 16 14" xfId="2094"/>
    <cellStyle name="Notas 16 14 2" xfId="2095"/>
    <cellStyle name="Notas 16 14 2 2" xfId="5282"/>
    <cellStyle name="Notas 16 14 3" xfId="5281"/>
    <cellStyle name="Notas 16 15" xfId="2096"/>
    <cellStyle name="Notas 16 15 2" xfId="5283"/>
    <cellStyle name="Notas 16 16" xfId="5272"/>
    <cellStyle name="Notas 16 2" xfId="2097"/>
    <cellStyle name="Notas 16 2 2" xfId="2098"/>
    <cellStyle name="Notas 16 2 2 2" xfId="5285"/>
    <cellStyle name="Notas 16 2 3" xfId="5284"/>
    <cellStyle name="Notas 16 3" xfId="2099"/>
    <cellStyle name="Notas 16 3 2" xfId="2100"/>
    <cellStyle name="Notas 16 3 2 2" xfId="5287"/>
    <cellStyle name="Notas 16 3 3" xfId="5286"/>
    <cellStyle name="Notas 16 4" xfId="2101"/>
    <cellStyle name="Notas 16 4 2" xfId="2102"/>
    <cellStyle name="Notas 16 4 2 2" xfId="5289"/>
    <cellStyle name="Notas 16 4 3" xfId="5288"/>
    <cellStyle name="Notas 16 5" xfId="2103"/>
    <cellStyle name="Notas 16 5 2" xfId="2104"/>
    <cellStyle name="Notas 16 5 2 2" xfId="5291"/>
    <cellStyle name="Notas 16 5 3" xfId="5290"/>
    <cellStyle name="Notas 16 6" xfId="2105"/>
    <cellStyle name="Notas 16 6 2" xfId="2106"/>
    <cellStyle name="Notas 16 6 2 2" xfId="5293"/>
    <cellStyle name="Notas 16 6 3" xfId="5292"/>
    <cellStyle name="Notas 16 7" xfId="2107"/>
    <cellStyle name="Notas 16 7 2" xfId="2108"/>
    <cellStyle name="Notas 16 7 2 2" xfId="5295"/>
    <cellStyle name="Notas 16 7 3" xfId="5294"/>
    <cellStyle name="Notas 16 8" xfId="2109"/>
    <cellStyle name="Notas 16 8 2" xfId="2110"/>
    <cellStyle name="Notas 16 8 2 2" xfId="5297"/>
    <cellStyle name="Notas 16 8 3" xfId="5296"/>
    <cellStyle name="Notas 16 9" xfId="2111"/>
    <cellStyle name="Notas 16 9 2" xfId="2112"/>
    <cellStyle name="Notas 16 9 2 2" xfId="5299"/>
    <cellStyle name="Notas 16 9 3" xfId="5298"/>
    <cellStyle name="Notas 160" xfId="2113"/>
    <cellStyle name="Notas 160 2" xfId="5300"/>
    <cellStyle name="Notas 161" xfId="2114"/>
    <cellStyle name="Notas 161 2" xfId="5301"/>
    <cellStyle name="Notas 162" xfId="2115"/>
    <cellStyle name="Notas 162 2" xfId="5302"/>
    <cellStyle name="Notas 163" xfId="2116"/>
    <cellStyle name="Notas 163 2" xfId="5303"/>
    <cellStyle name="Notas 164" xfId="2117"/>
    <cellStyle name="Notas 164 2" xfId="5304"/>
    <cellStyle name="Notas 165" xfId="2118"/>
    <cellStyle name="Notas 165 2" xfId="5305"/>
    <cellStyle name="Notas 166" xfId="2119"/>
    <cellStyle name="Notas 166 2" xfId="5306"/>
    <cellStyle name="Notas 167" xfId="2120"/>
    <cellStyle name="Notas 167 2" xfId="5307"/>
    <cellStyle name="Notas 168" xfId="2121"/>
    <cellStyle name="Notas 168 2" xfId="5308"/>
    <cellStyle name="Notas 169" xfId="2122"/>
    <cellStyle name="Notas 169 2" xfId="5309"/>
    <cellStyle name="Notas 17" xfId="2123"/>
    <cellStyle name="Notas 17 10" xfId="2124"/>
    <cellStyle name="Notas 17 10 2" xfId="2125"/>
    <cellStyle name="Notas 17 10 2 2" xfId="5312"/>
    <cellStyle name="Notas 17 10 3" xfId="5311"/>
    <cellStyle name="Notas 17 11" xfId="2126"/>
    <cellStyle name="Notas 17 11 2" xfId="2127"/>
    <cellStyle name="Notas 17 11 2 2" xfId="5314"/>
    <cellStyle name="Notas 17 11 3" xfId="5313"/>
    <cellStyle name="Notas 17 12" xfId="2128"/>
    <cellStyle name="Notas 17 12 2" xfId="2129"/>
    <cellStyle name="Notas 17 12 2 2" xfId="5316"/>
    <cellStyle name="Notas 17 12 3" xfId="5315"/>
    <cellStyle name="Notas 17 13" xfId="2130"/>
    <cellStyle name="Notas 17 13 2" xfId="2131"/>
    <cellStyle name="Notas 17 13 2 2" xfId="5318"/>
    <cellStyle name="Notas 17 13 3" xfId="5317"/>
    <cellStyle name="Notas 17 14" xfId="2132"/>
    <cellStyle name="Notas 17 14 2" xfId="2133"/>
    <cellStyle name="Notas 17 14 2 2" xfId="5320"/>
    <cellStyle name="Notas 17 14 3" xfId="5319"/>
    <cellStyle name="Notas 17 15" xfId="2134"/>
    <cellStyle name="Notas 17 15 2" xfId="5321"/>
    <cellStyle name="Notas 17 16" xfId="5310"/>
    <cellStyle name="Notas 17 2" xfId="2135"/>
    <cellStyle name="Notas 17 2 2" xfId="2136"/>
    <cellStyle name="Notas 17 2 2 2" xfId="5323"/>
    <cellStyle name="Notas 17 2 3" xfId="5322"/>
    <cellStyle name="Notas 17 3" xfId="2137"/>
    <cellStyle name="Notas 17 3 2" xfId="2138"/>
    <cellStyle name="Notas 17 3 2 2" xfId="5325"/>
    <cellStyle name="Notas 17 3 3" xfId="5324"/>
    <cellStyle name="Notas 17 4" xfId="2139"/>
    <cellStyle name="Notas 17 4 2" xfId="2140"/>
    <cellStyle name="Notas 17 4 2 2" xfId="5327"/>
    <cellStyle name="Notas 17 4 3" xfId="5326"/>
    <cellStyle name="Notas 17 5" xfId="2141"/>
    <cellStyle name="Notas 17 5 2" xfId="2142"/>
    <cellStyle name="Notas 17 5 2 2" xfId="5329"/>
    <cellStyle name="Notas 17 5 3" xfId="5328"/>
    <cellStyle name="Notas 17 6" xfId="2143"/>
    <cellStyle name="Notas 17 6 2" xfId="2144"/>
    <cellStyle name="Notas 17 6 2 2" xfId="5331"/>
    <cellStyle name="Notas 17 6 3" xfId="5330"/>
    <cellStyle name="Notas 17 7" xfId="2145"/>
    <cellStyle name="Notas 17 7 2" xfId="2146"/>
    <cellStyle name="Notas 17 7 2 2" xfId="5333"/>
    <cellStyle name="Notas 17 7 3" xfId="5332"/>
    <cellStyle name="Notas 17 8" xfId="2147"/>
    <cellStyle name="Notas 17 8 2" xfId="2148"/>
    <cellStyle name="Notas 17 8 2 2" xfId="5335"/>
    <cellStyle name="Notas 17 8 3" xfId="5334"/>
    <cellStyle name="Notas 17 9" xfId="2149"/>
    <cellStyle name="Notas 17 9 2" xfId="2150"/>
    <cellStyle name="Notas 17 9 2 2" xfId="5337"/>
    <cellStyle name="Notas 17 9 3" xfId="5336"/>
    <cellStyle name="Notas 170" xfId="2151"/>
    <cellStyle name="Notas 170 2" xfId="5338"/>
    <cellStyle name="Notas 171" xfId="2152"/>
    <cellStyle name="Notas 171 2" xfId="5339"/>
    <cellStyle name="Notas 172" xfId="2153"/>
    <cellStyle name="Notas 172 2" xfId="5340"/>
    <cellStyle name="Notas 173" xfId="2154"/>
    <cellStyle name="Notas 173 2" xfId="5341"/>
    <cellStyle name="Notas 174" xfId="2155"/>
    <cellStyle name="Notas 174 2" xfId="5342"/>
    <cellStyle name="Notas 175" xfId="2156"/>
    <cellStyle name="Notas 175 2" xfId="5343"/>
    <cellStyle name="Notas 176" xfId="2157"/>
    <cellStyle name="Notas 176 2" xfId="5344"/>
    <cellStyle name="Notas 177" xfId="2158"/>
    <cellStyle name="Notas 177 2" xfId="5345"/>
    <cellStyle name="Notas 178" xfId="2159"/>
    <cellStyle name="Notas 178 2" xfId="5346"/>
    <cellStyle name="Notas 179" xfId="2160"/>
    <cellStyle name="Notas 179 2" xfId="5347"/>
    <cellStyle name="Notas 18" xfId="2161"/>
    <cellStyle name="Notas 18 10" xfId="2162"/>
    <cellStyle name="Notas 18 10 2" xfId="2163"/>
    <cellStyle name="Notas 18 10 2 2" xfId="5350"/>
    <cellStyle name="Notas 18 10 3" xfId="5349"/>
    <cellStyle name="Notas 18 11" xfId="2164"/>
    <cellStyle name="Notas 18 11 2" xfId="2165"/>
    <cellStyle name="Notas 18 11 2 2" xfId="5352"/>
    <cellStyle name="Notas 18 11 3" xfId="5351"/>
    <cellStyle name="Notas 18 12" xfId="2166"/>
    <cellStyle name="Notas 18 12 2" xfId="2167"/>
    <cellStyle name="Notas 18 12 2 2" xfId="5354"/>
    <cellStyle name="Notas 18 12 3" xfId="5353"/>
    <cellStyle name="Notas 18 13" xfId="2168"/>
    <cellStyle name="Notas 18 13 2" xfId="2169"/>
    <cellStyle name="Notas 18 13 2 2" xfId="5356"/>
    <cellStyle name="Notas 18 13 3" xfId="5355"/>
    <cellStyle name="Notas 18 14" xfId="2170"/>
    <cellStyle name="Notas 18 14 2" xfId="2171"/>
    <cellStyle name="Notas 18 14 2 2" xfId="5358"/>
    <cellStyle name="Notas 18 14 3" xfId="5357"/>
    <cellStyle name="Notas 18 15" xfId="2172"/>
    <cellStyle name="Notas 18 15 2" xfId="5359"/>
    <cellStyle name="Notas 18 16" xfId="5348"/>
    <cellStyle name="Notas 18 2" xfId="2173"/>
    <cellStyle name="Notas 18 2 2" xfId="2174"/>
    <cellStyle name="Notas 18 2 2 2" xfId="5361"/>
    <cellStyle name="Notas 18 2 3" xfId="5360"/>
    <cellStyle name="Notas 18 3" xfId="2175"/>
    <cellStyle name="Notas 18 3 2" xfId="2176"/>
    <cellStyle name="Notas 18 3 2 2" xfId="5363"/>
    <cellStyle name="Notas 18 3 3" xfId="5362"/>
    <cellStyle name="Notas 18 4" xfId="2177"/>
    <cellStyle name="Notas 18 4 2" xfId="2178"/>
    <cellStyle name="Notas 18 4 2 2" xfId="5365"/>
    <cellStyle name="Notas 18 4 3" xfId="5364"/>
    <cellStyle name="Notas 18 5" xfId="2179"/>
    <cellStyle name="Notas 18 5 2" xfId="2180"/>
    <cellStyle name="Notas 18 5 2 2" xfId="5367"/>
    <cellStyle name="Notas 18 5 3" xfId="5366"/>
    <cellStyle name="Notas 18 6" xfId="2181"/>
    <cellStyle name="Notas 18 6 2" xfId="2182"/>
    <cellStyle name="Notas 18 6 2 2" xfId="5369"/>
    <cellStyle name="Notas 18 6 3" xfId="5368"/>
    <cellStyle name="Notas 18 7" xfId="2183"/>
    <cellStyle name="Notas 18 7 2" xfId="2184"/>
    <cellStyle name="Notas 18 7 2 2" xfId="5371"/>
    <cellStyle name="Notas 18 7 3" xfId="5370"/>
    <cellStyle name="Notas 18 8" xfId="2185"/>
    <cellStyle name="Notas 18 8 2" xfId="2186"/>
    <cellStyle name="Notas 18 8 2 2" xfId="5373"/>
    <cellStyle name="Notas 18 8 3" xfId="5372"/>
    <cellStyle name="Notas 18 9" xfId="2187"/>
    <cellStyle name="Notas 18 9 2" xfId="2188"/>
    <cellStyle name="Notas 18 9 2 2" xfId="5375"/>
    <cellStyle name="Notas 18 9 3" xfId="5374"/>
    <cellStyle name="Notas 180" xfId="2189"/>
    <cellStyle name="Notas 180 2" xfId="5376"/>
    <cellStyle name="Notas 181" xfId="2190"/>
    <cellStyle name="Notas 181 2" xfId="5377"/>
    <cellStyle name="Notas 182" xfId="2191"/>
    <cellStyle name="Notas 182 2" xfId="5378"/>
    <cellStyle name="Notas 183" xfId="2192"/>
    <cellStyle name="Notas 183 2" xfId="5379"/>
    <cellStyle name="Notas 184" xfId="2193"/>
    <cellStyle name="Notas 184 2" xfId="5380"/>
    <cellStyle name="Notas 185" xfId="2194"/>
    <cellStyle name="Notas 185 2" xfId="5381"/>
    <cellStyle name="Notas 186" xfId="2195"/>
    <cellStyle name="Notas 186 2" xfId="5382"/>
    <cellStyle name="Notas 187" xfId="2196"/>
    <cellStyle name="Notas 187 2" xfId="5383"/>
    <cellStyle name="Notas 188" xfId="2197"/>
    <cellStyle name="Notas 188 2" xfId="5384"/>
    <cellStyle name="Notas 189" xfId="2198"/>
    <cellStyle name="Notas 189 2" xfId="5385"/>
    <cellStyle name="Notas 19" xfId="2199"/>
    <cellStyle name="Notas 19 2" xfId="2200"/>
    <cellStyle name="Notas 19 2 2" xfId="5387"/>
    <cellStyle name="Notas 19 3" xfId="5386"/>
    <cellStyle name="Notas 190" xfId="2201"/>
    <cellStyle name="Notas 190 2" xfId="5388"/>
    <cellStyle name="Notas 191" xfId="2202"/>
    <cellStyle name="Notas 191 2" xfId="5389"/>
    <cellStyle name="Notas 192" xfId="2203"/>
    <cellStyle name="Notas 192 2" xfId="5390"/>
    <cellStyle name="Notas 193" xfId="2204"/>
    <cellStyle name="Notas 193 2" xfId="5391"/>
    <cellStyle name="Notas 194" xfId="2205"/>
    <cellStyle name="Notas 194 2" xfId="5392"/>
    <cellStyle name="Notas 195" xfId="2206"/>
    <cellStyle name="Notas 195 2" xfId="5393"/>
    <cellStyle name="Notas 196" xfId="2207"/>
    <cellStyle name="Notas 196 2" xfId="5394"/>
    <cellStyle name="Notas 197" xfId="2208"/>
    <cellStyle name="Notas 197 2" xfId="5395"/>
    <cellStyle name="Notas 198" xfId="2209"/>
    <cellStyle name="Notas 198 2" xfId="5396"/>
    <cellStyle name="Notas 199" xfId="2210"/>
    <cellStyle name="Notas 199 2" xfId="5397"/>
    <cellStyle name="Notas 2" xfId="2211"/>
    <cellStyle name="Notas 2 10" xfId="2212"/>
    <cellStyle name="Notas 2 10 2" xfId="2213"/>
    <cellStyle name="Notas 2 10 2 2" xfId="5399"/>
    <cellStyle name="Notas 2 10 3" xfId="5398"/>
    <cellStyle name="Notas 2 11" xfId="2214"/>
    <cellStyle name="Notas 2 11 2" xfId="2215"/>
    <cellStyle name="Notas 2 11 2 2" xfId="5401"/>
    <cellStyle name="Notas 2 11 3" xfId="5400"/>
    <cellStyle name="Notas 2 12" xfId="2216"/>
    <cellStyle name="Notas 2 12 2" xfId="2217"/>
    <cellStyle name="Notas 2 12 2 2" xfId="5403"/>
    <cellStyle name="Notas 2 12 3" xfId="5402"/>
    <cellStyle name="Notas 2 13" xfId="2218"/>
    <cellStyle name="Notas 2 13 2" xfId="2219"/>
    <cellStyle name="Notas 2 13 2 2" xfId="5405"/>
    <cellStyle name="Notas 2 13 3" xfId="5404"/>
    <cellStyle name="Notas 2 14" xfId="2220"/>
    <cellStyle name="Notas 2 14 2" xfId="2221"/>
    <cellStyle name="Notas 2 14 2 2" xfId="5407"/>
    <cellStyle name="Notas 2 14 3" xfId="5406"/>
    <cellStyle name="Notas 2 15" xfId="2222"/>
    <cellStyle name="Notas 2 15 2" xfId="5408"/>
    <cellStyle name="Notas 2 16" xfId="2223"/>
    <cellStyle name="Notas 2 16 2" xfId="5409"/>
    <cellStyle name="Notas 2 17" xfId="2224"/>
    <cellStyle name="Notas 2 2" xfId="2225"/>
    <cellStyle name="Notas 2 2 2" xfId="2226"/>
    <cellStyle name="Notas 2 2 2 2" xfId="5411"/>
    <cellStyle name="Notas 2 2 3" xfId="5410"/>
    <cellStyle name="Notas 2 3" xfId="2227"/>
    <cellStyle name="Notas 2 3 2" xfId="2228"/>
    <cellStyle name="Notas 2 3 2 2" xfId="5413"/>
    <cellStyle name="Notas 2 3 3" xfId="5412"/>
    <cellStyle name="Notas 2 4" xfId="2229"/>
    <cellStyle name="Notas 2 4 2" xfId="2230"/>
    <cellStyle name="Notas 2 4 2 2" xfId="5415"/>
    <cellStyle name="Notas 2 4 3" xfId="5414"/>
    <cellStyle name="Notas 2 5" xfId="2231"/>
    <cellStyle name="Notas 2 5 2" xfId="2232"/>
    <cellStyle name="Notas 2 5 2 2" xfId="5417"/>
    <cellStyle name="Notas 2 5 3" xfId="5416"/>
    <cellStyle name="Notas 2 6" xfId="2233"/>
    <cellStyle name="Notas 2 6 2" xfId="2234"/>
    <cellStyle name="Notas 2 6 2 2" xfId="5419"/>
    <cellStyle name="Notas 2 6 3" xfId="5418"/>
    <cellStyle name="Notas 2 7" xfId="2235"/>
    <cellStyle name="Notas 2 7 2" xfId="2236"/>
    <cellStyle name="Notas 2 7 2 2" xfId="5421"/>
    <cellStyle name="Notas 2 7 3" xfId="5420"/>
    <cellStyle name="Notas 2 8" xfId="2237"/>
    <cellStyle name="Notas 2 8 2" xfId="2238"/>
    <cellStyle name="Notas 2 8 2 2" xfId="5423"/>
    <cellStyle name="Notas 2 8 3" xfId="5422"/>
    <cellStyle name="Notas 2 9" xfId="2239"/>
    <cellStyle name="Notas 2 9 2" xfId="2240"/>
    <cellStyle name="Notas 2 9 2 2" xfId="5425"/>
    <cellStyle name="Notas 2 9 3" xfId="5424"/>
    <cellStyle name="Notas 20" xfId="2241"/>
    <cellStyle name="Notas 20 10" xfId="2242"/>
    <cellStyle name="Notas 20 10 2" xfId="2243"/>
    <cellStyle name="Notas 20 10 2 2" xfId="5428"/>
    <cellStyle name="Notas 20 10 3" xfId="5427"/>
    <cellStyle name="Notas 20 11" xfId="2244"/>
    <cellStyle name="Notas 20 11 2" xfId="2245"/>
    <cellStyle name="Notas 20 11 2 2" xfId="5430"/>
    <cellStyle name="Notas 20 11 3" xfId="5429"/>
    <cellStyle name="Notas 20 12" xfId="2246"/>
    <cellStyle name="Notas 20 12 2" xfId="2247"/>
    <cellStyle name="Notas 20 12 2 2" xfId="5432"/>
    <cellStyle name="Notas 20 12 3" xfId="5431"/>
    <cellStyle name="Notas 20 13" xfId="2248"/>
    <cellStyle name="Notas 20 13 2" xfId="2249"/>
    <cellStyle name="Notas 20 13 2 2" xfId="5434"/>
    <cellStyle name="Notas 20 13 3" xfId="5433"/>
    <cellStyle name="Notas 20 14" xfId="2250"/>
    <cellStyle name="Notas 20 14 2" xfId="2251"/>
    <cellStyle name="Notas 20 14 2 2" xfId="5436"/>
    <cellStyle name="Notas 20 14 3" xfId="5435"/>
    <cellStyle name="Notas 20 15" xfId="2252"/>
    <cellStyle name="Notas 20 15 2" xfId="5437"/>
    <cellStyle name="Notas 20 16" xfId="5426"/>
    <cellStyle name="Notas 20 2" xfId="2253"/>
    <cellStyle name="Notas 20 2 2" xfId="2254"/>
    <cellStyle name="Notas 20 2 2 2" xfId="5439"/>
    <cellStyle name="Notas 20 2 3" xfId="5438"/>
    <cellStyle name="Notas 20 3" xfId="2255"/>
    <cellStyle name="Notas 20 3 2" xfId="2256"/>
    <cellStyle name="Notas 20 3 2 2" xfId="5441"/>
    <cellStyle name="Notas 20 3 3" xfId="5440"/>
    <cellStyle name="Notas 20 4" xfId="2257"/>
    <cellStyle name="Notas 20 4 2" xfId="2258"/>
    <cellStyle name="Notas 20 4 2 2" xfId="5443"/>
    <cellStyle name="Notas 20 4 3" xfId="5442"/>
    <cellStyle name="Notas 20 5" xfId="2259"/>
    <cellStyle name="Notas 20 5 2" xfId="2260"/>
    <cellStyle name="Notas 20 5 2 2" xfId="5445"/>
    <cellStyle name="Notas 20 5 3" xfId="5444"/>
    <cellStyle name="Notas 20 6" xfId="2261"/>
    <cellStyle name="Notas 20 6 2" xfId="2262"/>
    <cellStyle name="Notas 20 6 2 2" xfId="5447"/>
    <cellStyle name="Notas 20 6 3" xfId="5446"/>
    <cellStyle name="Notas 20 7" xfId="2263"/>
    <cellStyle name="Notas 20 7 2" xfId="2264"/>
    <cellStyle name="Notas 20 7 2 2" xfId="5449"/>
    <cellStyle name="Notas 20 7 3" xfId="5448"/>
    <cellStyle name="Notas 20 8" xfId="2265"/>
    <cellStyle name="Notas 20 8 2" xfId="2266"/>
    <cellStyle name="Notas 20 8 2 2" xfId="5451"/>
    <cellStyle name="Notas 20 8 3" xfId="5450"/>
    <cellStyle name="Notas 20 9" xfId="2267"/>
    <cellStyle name="Notas 20 9 2" xfId="2268"/>
    <cellStyle name="Notas 20 9 2 2" xfId="5453"/>
    <cellStyle name="Notas 20 9 3" xfId="5452"/>
    <cellStyle name="Notas 200" xfId="2269"/>
    <cellStyle name="Notas 200 2" xfId="5454"/>
    <cellStyle name="Notas 201" xfId="2270"/>
    <cellStyle name="Notas 201 2" xfId="5455"/>
    <cellStyle name="Notas 202" xfId="2271"/>
    <cellStyle name="Notas 202 2" xfId="5456"/>
    <cellStyle name="Notas 203" xfId="2272"/>
    <cellStyle name="Notas 203 2" xfId="5457"/>
    <cellStyle name="Notas 204" xfId="2273"/>
    <cellStyle name="Notas 204 2" xfId="5458"/>
    <cellStyle name="Notas 205" xfId="2274"/>
    <cellStyle name="Notas 205 2" xfId="5459"/>
    <cellStyle name="Notas 206" xfId="2275"/>
    <cellStyle name="Notas 206 2" xfId="5460"/>
    <cellStyle name="Notas 207" xfId="2276"/>
    <cellStyle name="Notas 207 2" xfId="5461"/>
    <cellStyle name="Notas 208" xfId="2277"/>
    <cellStyle name="Notas 208 2" xfId="5462"/>
    <cellStyle name="Notas 209" xfId="2278"/>
    <cellStyle name="Notas 209 2" xfId="5463"/>
    <cellStyle name="Notas 21" xfId="2279"/>
    <cellStyle name="Notas 21 10" xfId="2280"/>
    <cellStyle name="Notas 21 10 2" xfId="2281"/>
    <cellStyle name="Notas 21 10 2 2" xfId="5466"/>
    <cellStyle name="Notas 21 10 3" xfId="5465"/>
    <cellStyle name="Notas 21 11" xfId="2282"/>
    <cellStyle name="Notas 21 11 2" xfId="2283"/>
    <cellStyle name="Notas 21 11 2 2" xfId="5468"/>
    <cellStyle name="Notas 21 11 3" xfId="5467"/>
    <cellStyle name="Notas 21 12" xfId="2284"/>
    <cellStyle name="Notas 21 12 2" xfId="2285"/>
    <cellStyle name="Notas 21 12 2 2" xfId="5470"/>
    <cellStyle name="Notas 21 12 3" xfId="5469"/>
    <cellStyle name="Notas 21 13" xfId="2286"/>
    <cellStyle name="Notas 21 13 2" xfId="2287"/>
    <cellStyle name="Notas 21 13 2 2" xfId="5472"/>
    <cellStyle name="Notas 21 13 3" xfId="5471"/>
    <cellStyle name="Notas 21 14" xfId="2288"/>
    <cellStyle name="Notas 21 14 2" xfId="2289"/>
    <cellStyle name="Notas 21 14 2 2" xfId="5474"/>
    <cellStyle name="Notas 21 14 3" xfId="5473"/>
    <cellStyle name="Notas 21 15" xfId="2290"/>
    <cellStyle name="Notas 21 15 2" xfId="5475"/>
    <cellStyle name="Notas 21 16" xfId="5464"/>
    <cellStyle name="Notas 21 2" xfId="2291"/>
    <cellStyle name="Notas 21 2 2" xfId="2292"/>
    <cellStyle name="Notas 21 2 2 2" xfId="5477"/>
    <cellStyle name="Notas 21 2 3" xfId="5476"/>
    <cellStyle name="Notas 21 3" xfId="2293"/>
    <cellStyle name="Notas 21 3 2" xfId="2294"/>
    <cellStyle name="Notas 21 3 2 2" xfId="5479"/>
    <cellStyle name="Notas 21 3 3" xfId="5478"/>
    <cellStyle name="Notas 21 4" xfId="2295"/>
    <cellStyle name="Notas 21 4 2" xfId="2296"/>
    <cellStyle name="Notas 21 4 2 2" xfId="5481"/>
    <cellStyle name="Notas 21 4 3" xfId="5480"/>
    <cellStyle name="Notas 21 5" xfId="2297"/>
    <cellStyle name="Notas 21 5 2" xfId="2298"/>
    <cellStyle name="Notas 21 5 2 2" xfId="5483"/>
    <cellStyle name="Notas 21 5 3" xfId="5482"/>
    <cellStyle name="Notas 21 6" xfId="2299"/>
    <cellStyle name="Notas 21 6 2" xfId="2300"/>
    <cellStyle name="Notas 21 6 2 2" xfId="5485"/>
    <cellStyle name="Notas 21 6 3" xfId="5484"/>
    <cellStyle name="Notas 21 7" xfId="2301"/>
    <cellStyle name="Notas 21 7 2" xfId="2302"/>
    <cellStyle name="Notas 21 7 2 2" xfId="5487"/>
    <cellStyle name="Notas 21 7 3" xfId="5486"/>
    <cellStyle name="Notas 21 8" xfId="2303"/>
    <cellStyle name="Notas 21 8 2" xfId="2304"/>
    <cellStyle name="Notas 21 8 2 2" xfId="5489"/>
    <cellStyle name="Notas 21 8 3" xfId="5488"/>
    <cellStyle name="Notas 21 9" xfId="2305"/>
    <cellStyle name="Notas 21 9 2" xfId="2306"/>
    <cellStyle name="Notas 21 9 2 2" xfId="5491"/>
    <cellStyle name="Notas 21 9 3" xfId="5490"/>
    <cellStyle name="Notas 210" xfId="2307"/>
    <cellStyle name="Notas 210 2" xfId="5492"/>
    <cellStyle name="Notas 211" xfId="2308"/>
    <cellStyle name="Notas 211 2" xfId="5493"/>
    <cellStyle name="Notas 212" xfId="2309"/>
    <cellStyle name="Notas 212 2" xfId="5494"/>
    <cellStyle name="Notas 213" xfId="2310"/>
    <cellStyle name="Notas 213 2" xfId="5495"/>
    <cellStyle name="Notas 214" xfId="2311"/>
    <cellStyle name="Notas 214 2" xfId="5496"/>
    <cellStyle name="Notas 215" xfId="2312"/>
    <cellStyle name="Notas 215 2" xfId="5497"/>
    <cellStyle name="Notas 216" xfId="2313"/>
    <cellStyle name="Notas 216 2" xfId="5498"/>
    <cellStyle name="Notas 217" xfId="2314"/>
    <cellStyle name="Notas 217 2" xfId="5499"/>
    <cellStyle name="Notas 218" xfId="2315"/>
    <cellStyle name="Notas 218 2" xfId="5500"/>
    <cellStyle name="Notas 219" xfId="2316"/>
    <cellStyle name="Notas 219 2" xfId="5501"/>
    <cellStyle name="Notas 22" xfId="2317"/>
    <cellStyle name="Notas 22 10" xfId="2318"/>
    <cellStyle name="Notas 22 10 2" xfId="2319"/>
    <cellStyle name="Notas 22 10 2 2" xfId="5504"/>
    <cellStyle name="Notas 22 10 3" xfId="5503"/>
    <cellStyle name="Notas 22 11" xfId="2320"/>
    <cellStyle name="Notas 22 11 2" xfId="2321"/>
    <cellStyle name="Notas 22 11 2 2" xfId="5506"/>
    <cellStyle name="Notas 22 11 3" xfId="5505"/>
    <cellStyle name="Notas 22 12" xfId="2322"/>
    <cellStyle name="Notas 22 12 2" xfId="2323"/>
    <cellStyle name="Notas 22 12 2 2" xfId="5508"/>
    <cellStyle name="Notas 22 12 3" xfId="5507"/>
    <cellStyle name="Notas 22 13" xfId="2324"/>
    <cellStyle name="Notas 22 13 2" xfId="2325"/>
    <cellStyle name="Notas 22 13 2 2" xfId="5510"/>
    <cellStyle name="Notas 22 13 3" xfId="5509"/>
    <cellStyle name="Notas 22 14" xfId="2326"/>
    <cellStyle name="Notas 22 14 2" xfId="2327"/>
    <cellStyle name="Notas 22 14 2 2" xfId="5512"/>
    <cellStyle name="Notas 22 14 3" xfId="5511"/>
    <cellStyle name="Notas 22 15" xfId="2328"/>
    <cellStyle name="Notas 22 15 2" xfId="5513"/>
    <cellStyle name="Notas 22 16" xfId="5502"/>
    <cellStyle name="Notas 22 2" xfId="2329"/>
    <cellStyle name="Notas 22 2 2" xfId="2330"/>
    <cellStyle name="Notas 22 2 2 2" xfId="5515"/>
    <cellStyle name="Notas 22 2 3" xfId="5514"/>
    <cellStyle name="Notas 22 3" xfId="2331"/>
    <cellStyle name="Notas 22 3 2" xfId="2332"/>
    <cellStyle name="Notas 22 3 2 2" xfId="5517"/>
    <cellStyle name="Notas 22 3 3" xfId="5516"/>
    <cellStyle name="Notas 22 4" xfId="2333"/>
    <cellStyle name="Notas 22 4 2" xfId="2334"/>
    <cellStyle name="Notas 22 4 2 2" xfId="5519"/>
    <cellStyle name="Notas 22 4 3" xfId="5518"/>
    <cellStyle name="Notas 22 5" xfId="2335"/>
    <cellStyle name="Notas 22 5 2" xfId="2336"/>
    <cellStyle name="Notas 22 5 2 2" xfId="5521"/>
    <cellStyle name="Notas 22 5 3" xfId="5520"/>
    <cellStyle name="Notas 22 6" xfId="2337"/>
    <cellStyle name="Notas 22 6 2" xfId="2338"/>
    <cellStyle name="Notas 22 6 2 2" xfId="5523"/>
    <cellStyle name="Notas 22 6 3" xfId="5522"/>
    <cellStyle name="Notas 22 7" xfId="2339"/>
    <cellStyle name="Notas 22 7 2" xfId="2340"/>
    <cellStyle name="Notas 22 7 2 2" xfId="5525"/>
    <cellStyle name="Notas 22 7 3" xfId="5524"/>
    <cellStyle name="Notas 22 8" xfId="2341"/>
    <cellStyle name="Notas 22 8 2" xfId="2342"/>
    <cellStyle name="Notas 22 8 2 2" xfId="5527"/>
    <cellStyle name="Notas 22 8 3" xfId="5526"/>
    <cellStyle name="Notas 22 9" xfId="2343"/>
    <cellStyle name="Notas 22 9 2" xfId="2344"/>
    <cellStyle name="Notas 22 9 2 2" xfId="5529"/>
    <cellStyle name="Notas 22 9 3" xfId="5528"/>
    <cellStyle name="Notas 220" xfId="2345"/>
    <cellStyle name="Notas 220 2" xfId="5530"/>
    <cellStyle name="Notas 221" xfId="2346"/>
    <cellStyle name="Notas 221 2" xfId="5531"/>
    <cellStyle name="Notas 222" xfId="2347"/>
    <cellStyle name="Notas 222 2" xfId="5532"/>
    <cellStyle name="Notas 223" xfId="2348"/>
    <cellStyle name="Notas 223 2" xfId="5533"/>
    <cellStyle name="Notas 224" xfId="2349"/>
    <cellStyle name="Notas 224 2" xfId="5534"/>
    <cellStyle name="Notas 225" xfId="2350"/>
    <cellStyle name="Notas 225 2" xfId="5535"/>
    <cellStyle name="Notas 226" xfId="2351"/>
    <cellStyle name="Notas 226 2" xfId="5536"/>
    <cellStyle name="Notas 227" xfId="2352"/>
    <cellStyle name="Notas 227 2" xfId="5537"/>
    <cellStyle name="Notas 228" xfId="6387"/>
    <cellStyle name="Notas 229" xfId="6401"/>
    <cellStyle name="Notas 23" xfId="2353"/>
    <cellStyle name="Notas 23 10" xfId="2354"/>
    <cellStyle name="Notas 23 10 2" xfId="2355"/>
    <cellStyle name="Notas 23 10 2 2" xfId="5540"/>
    <cellStyle name="Notas 23 10 3" xfId="5539"/>
    <cellStyle name="Notas 23 11" xfId="2356"/>
    <cellStyle name="Notas 23 11 2" xfId="2357"/>
    <cellStyle name="Notas 23 11 2 2" xfId="5542"/>
    <cellStyle name="Notas 23 11 3" xfId="5541"/>
    <cellStyle name="Notas 23 12" xfId="2358"/>
    <cellStyle name="Notas 23 12 2" xfId="2359"/>
    <cellStyle name="Notas 23 12 2 2" xfId="5544"/>
    <cellStyle name="Notas 23 12 3" xfId="5543"/>
    <cellStyle name="Notas 23 13" xfId="2360"/>
    <cellStyle name="Notas 23 13 2" xfId="2361"/>
    <cellStyle name="Notas 23 13 2 2" xfId="5546"/>
    <cellStyle name="Notas 23 13 3" xfId="5545"/>
    <cellStyle name="Notas 23 14" xfId="2362"/>
    <cellStyle name="Notas 23 14 2" xfId="2363"/>
    <cellStyle name="Notas 23 14 2 2" xfId="5548"/>
    <cellStyle name="Notas 23 14 3" xfId="5547"/>
    <cellStyle name="Notas 23 15" xfId="2364"/>
    <cellStyle name="Notas 23 15 2" xfId="5549"/>
    <cellStyle name="Notas 23 16" xfId="5538"/>
    <cellStyle name="Notas 23 2" xfId="2365"/>
    <cellStyle name="Notas 23 2 2" xfId="2366"/>
    <cellStyle name="Notas 23 2 2 2" xfId="5551"/>
    <cellStyle name="Notas 23 2 3" xfId="5550"/>
    <cellStyle name="Notas 23 3" xfId="2367"/>
    <cellStyle name="Notas 23 3 2" xfId="2368"/>
    <cellStyle name="Notas 23 3 2 2" xfId="5553"/>
    <cellStyle name="Notas 23 3 3" xfId="5552"/>
    <cellStyle name="Notas 23 4" xfId="2369"/>
    <cellStyle name="Notas 23 4 2" xfId="2370"/>
    <cellStyle name="Notas 23 4 2 2" xfId="5555"/>
    <cellStyle name="Notas 23 4 3" xfId="5554"/>
    <cellStyle name="Notas 23 5" xfId="2371"/>
    <cellStyle name="Notas 23 5 2" xfId="2372"/>
    <cellStyle name="Notas 23 5 2 2" xfId="5557"/>
    <cellStyle name="Notas 23 5 3" xfId="5556"/>
    <cellStyle name="Notas 23 6" xfId="2373"/>
    <cellStyle name="Notas 23 6 2" xfId="2374"/>
    <cellStyle name="Notas 23 6 2 2" xfId="5559"/>
    <cellStyle name="Notas 23 6 3" xfId="5558"/>
    <cellStyle name="Notas 23 7" xfId="2375"/>
    <cellStyle name="Notas 23 7 2" xfId="2376"/>
    <cellStyle name="Notas 23 7 2 2" xfId="5561"/>
    <cellStyle name="Notas 23 7 3" xfId="5560"/>
    <cellStyle name="Notas 23 8" xfId="2377"/>
    <cellStyle name="Notas 23 8 2" xfId="2378"/>
    <cellStyle name="Notas 23 8 2 2" xfId="5563"/>
    <cellStyle name="Notas 23 8 3" xfId="5562"/>
    <cellStyle name="Notas 23 9" xfId="2379"/>
    <cellStyle name="Notas 23 9 2" xfId="2380"/>
    <cellStyle name="Notas 23 9 2 2" xfId="5565"/>
    <cellStyle name="Notas 23 9 3" xfId="5564"/>
    <cellStyle name="Notas 24" xfId="2381"/>
    <cellStyle name="Notas 24 10" xfId="2382"/>
    <cellStyle name="Notas 24 10 2" xfId="2383"/>
    <cellStyle name="Notas 24 10 2 2" xfId="5568"/>
    <cellStyle name="Notas 24 10 3" xfId="5567"/>
    <cellStyle name="Notas 24 11" xfId="2384"/>
    <cellStyle name="Notas 24 11 2" xfId="2385"/>
    <cellStyle name="Notas 24 11 2 2" xfId="5570"/>
    <cellStyle name="Notas 24 11 3" xfId="5569"/>
    <cellStyle name="Notas 24 12" xfId="2386"/>
    <cellStyle name="Notas 24 12 2" xfId="2387"/>
    <cellStyle name="Notas 24 12 2 2" xfId="5572"/>
    <cellStyle name="Notas 24 12 3" xfId="5571"/>
    <cellStyle name="Notas 24 13" xfId="2388"/>
    <cellStyle name="Notas 24 13 2" xfId="2389"/>
    <cellStyle name="Notas 24 13 2 2" xfId="5574"/>
    <cellStyle name="Notas 24 13 3" xfId="5573"/>
    <cellStyle name="Notas 24 14" xfId="2390"/>
    <cellStyle name="Notas 24 14 2" xfId="2391"/>
    <cellStyle name="Notas 24 14 2 2" xfId="5576"/>
    <cellStyle name="Notas 24 14 3" xfId="5575"/>
    <cellStyle name="Notas 24 15" xfId="2392"/>
    <cellStyle name="Notas 24 15 2" xfId="5577"/>
    <cellStyle name="Notas 24 16" xfId="5566"/>
    <cellStyle name="Notas 24 2" xfId="2393"/>
    <cellStyle name="Notas 24 2 2" xfId="2394"/>
    <cellStyle name="Notas 24 2 2 2" xfId="5579"/>
    <cellStyle name="Notas 24 2 3" xfId="5578"/>
    <cellStyle name="Notas 24 3" xfId="2395"/>
    <cellStyle name="Notas 24 3 2" xfId="2396"/>
    <cellStyle name="Notas 24 3 2 2" xfId="5581"/>
    <cellStyle name="Notas 24 3 3" xfId="5580"/>
    <cellStyle name="Notas 24 4" xfId="2397"/>
    <cellStyle name="Notas 24 4 2" xfId="2398"/>
    <cellStyle name="Notas 24 4 2 2" xfId="5583"/>
    <cellStyle name="Notas 24 4 3" xfId="5582"/>
    <cellStyle name="Notas 24 5" xfId="2399"/>
    <cellStyle name="Notas 24 5 2" xfId="2400"/>
    <cellStyle name="Notas 24 5 2 2" xfId="5585"/>
    <cellStyle name="Notas 24 5 3" xfId="5584"/>
    <cellStyle name="Notas 24 6" xfId="2401"/>
    <cellStyle name="Notas 24 6 2" xfId="2402"/>
    <cellStyle name="Notas 24 6 2 2" xfId="5587"/>
    <cellStyle name="Notas 24 6 3" xfId="5586"/>
    <cellStyle name="Notas 24 7" xfId="2403"/>
    <cellStyle name="Notas 24 7 2" xfId="2404"/>
    <cellStyle name="Notas 24 7 2 2" xfId="5589"/>
    <cellStyle name="Notas 24 7 3" xfId="5588"/>
    <cellStyle name="Notas 24 8" xfId="2405"/>
    <cellStyle name="Notas 24 8 2" xfId="2406"/>
    <cellStyle name="Notas 24 8 2 2" xfId="5591"/>
    <cellStyle name="Notas 24 8 3" xfId="5590"/>
    <cellStyle name="Notas 24 9" xfId="2407"/>
    <cellStyle name="Notas 24 9 2" xfId="2408"/>
    <cellStyle name="Notas 24 9 2 2" xfId="5593"/>
    <cellStyle name="Notas 24 9 3" xfId="5592"/>
    <cellStyle name="Notas 25" xfId="2409"/>
    <cellStyle name="Notas 25 10" xfId="2410"/>
    <cellStyle name="Notas 25 10 2" xfId="2411"/>
    <cellStyle name="Notas 25 10 2 2" xfId="5596"/>
    <cellStyle name="Notas 25 10 3" xfId="5595"/>
    <cellStyle name="Notas 25 11" xfId="2412"/>
    <cellStyle name="Notas 25 11 2" xfId="2413"/>
    <cellStyle name="Notas 25 11 2 2" xfId="5598"/>
    <cellStyle name="Notas 25 11 3" xfId="5597"/>
    <cellStyle name="Notas 25 12" xfId="2414"/>
    <cellStyle name="Notas 25 12 2" xfId="2415"/>
    <cellStyle name="Notas 25 12 2 2" xfId="5600"/>
    <cellStyle name="Notas 25 12 3" xfId="5599"/>
    <cellStyle name="Notas 25 13" xfId="2416"/>
    <cellStyle name="Notas 25 13 2" xfId="2417"/>
    <cellStyle name="Notas 25 13 2 2" xfId="5602"/>
    <cellStyle name="Notas 25 13 3" xfId="5601"/>
    <cellStyle name="Notas 25 14" xfId="2418"/>
    <cellStyle name="Notas 25 14 2" xfId="2419"/>
    <cellStyle name="Notas 25 14 2 2" xfId="5604"/>
    <cellStyle name="Notas 25 14 3" xfId="5603"/>
    <cellStyle name="Notas 25 15" xfId="2420"/>
    <cellStyle name="Notas 25 15 2" xfId="5605"/>
    <cellStyle name="Notas 25 16" xfId="5594"/>
    <cellStyle name="Notas 25 2" xfId="2421"/>
    <cellStyle name="Notas 25 2 2" xfId="2422"/>
    <cellStyle name="Notas 25 2 2 2" xfId="5607"/>
    <cellStyle name="Notas 25 2 3" xfId="5606"/>
    <cellStyle name="Notas 25 3" xfId="2423"/>
    <cellStyle name="Notas 25 3 2" xfId="2424"/>
    <cellStyle name="Notas 25 3 2 2" xfId="5609"/>
    <cellStyle name="Notas 25 3 3" xfId="5608"/>
    <cellStyle name="Notas 25 4" xfId="2425"/>
    <cellStyle name="Notas 25 4 2" xfId="2426"/>
    <cellStyle name="Notas 25 4 2 2" xfId="5611"/>
    <cellStyle name="Notas 25 4 3" xfId="5610"/>
    <cellStyle name="Notas 25 5" xfId="2427"/>
    <cellStyle name="Notas 25 5 2" xfId="2428"/>
    <cellStyle name="Notas 25 5 2 2" xfId="5613"/>
    <cellStyle name="Notas 25 5 3" xfId="5612"/>
    <cellStyle name="Notas 25 6" xfId="2429"/>
    <cellStyle name="Notas 25 6 2" xfId="2430"/>
    <cellStyle name="Notas 25 6 2 2" xfId="5615"/>
    <cellStyle name="Notas 25 6 3" xfId="5614"/>
    <cellStyle name="Notas 25 7" xfId="2431"/>
    <cellStyle name="Notas 25 7 2" xfId="2432"/>
    <cellStyle name="Notas 25 7 2 2" xfId="5617"/>
    <cellStyle name="Notas 25 7 3" xfId="5616"/>
    <cellStyle name="Notas 25 8" xfId="2433"/>
    <cellStyle name="Notas 25 8 2" xfId="2434"/>
    <cellStyle name="Notas 25 8 2 2" xfId="5619"/>
    <cellStyle name="Notas 25 8 3" xfId="5618"/>
    <cellStyle name="Notas 25 9" xfId="2435"/>
    <cellStyle name="Notas 25 9 2" xfId="2436"/>
    <cellStyle name="Notas 25 9 2 2" xfId="5621"/>
    <cellStyle name="Notas 25 9 3" xfId="5620"/>
    <cellStyle name="Notas 26" xfId="2437"/>
    <cellStyle name="Notas 26 10" xfId="2438"/>
    <cellStyle name="Notas 26 10 2" xfId="2439"/>
    <cellStyle name="Notas 26 10 2 2" xfId="5624"/>
    <cellStyle name="Notas 26 10 3" xfId="5623"/>
    <cellStyle name="Notas 26 11" xfId="2440"/>
    <cellStyle name="Notas 26 11 2" xfId="2441"/>
    <cellStyle name="Notas 26 11 2 2" xfId="5626"/>
    <cellStyle name="Notas 26 11 3" xfId="5625"/>
    <cellStyle name="Notas 26 12" xfId="2442"/>
    <cellStyle name="Notas 26 12 2" xfId="2443"/>
    <cellStyle name="Notas 26 12 2 2" xfId="5628"/>
    <cellStyle name="Notas 26 12 3" xfId="5627"/>
    <cellStyle name="Notas 26 13" xfId="2444"/>
    <cellStyle name="Notas 26 13 2" xfId="2445"/>
    <cellStyle name="Notas 26 13 2 2" xfId="5630"/>
    <cellStyle name="Notas 26 13 3" xfId="5629"/>
    <cellStyle name="Notas 26 14" xfId="2446"/>
    <cellStyle name="Notas 26 14 2" xfId="2447"/>
    <cellStyle name="Notas 26 14 2 2" xfId="5632"/>
    <cellStyle name="Notas 26 14 3" xfId="5631"/>
    <cellStyle name="Notas 26 15" xfId="2448"/>
    <cellStyle name="Notas 26 15 2" xfId="5633"/>
    <cellStyle name="Notas 26 16" xfId="5622"/>
    <cellStyle name="Notas 26 2" xfId="2449"/>
    <cellStyle name="Notas 26 2 2" xfId="2450"/>
    <cellStyle name="Notas 26 2 2 2" xfId="5635"/>
    <cellStyle name="Notas 26 2 3" xfId="5634"/>
    <cellStyle name="Notas 26 3" xfId="2451"/>
    <cellStyle name="Notas 26 3 2" xfId="2452"/>
    <cellStyle name="Notas 26 3 2 2" xfId="5637"/>
    <cellStyle name="Notas 26 3 3" xfId="5636"/>
    <cellStyle name="Notas 26 4" xfId="2453"/>
    <cellStyle name="Notas 26 4 2" xfId="2454"/>
    <cellStyle name="Notas 26 4 2 2" xfId="5639"/>
    <cellStyle name="Notas 26 4 3" xfId="5638"/>
    <cellStyle name="Notas 26 5" xfId="2455"/>
    <cellStyle name="Notas 26 5 2" xfId="2456"/>
    <cellStyle name="Notas 26 5 2 2" xfId="5641"/>
    <cellStyle name="Notas 26 5 3" xfId="5640"/>
    <cellStyle name="Notas 26 6" xfId="2457"/>
    <cellStyle name="Notas 26 6 2" xfId="2458"/>
    <cellStyle name="Notas 26 6 2 2" xfId="5643"/>
    <cellStyle name="Notas 26 6 3" xfId="5642"/>
    <cellStyle name="Notas 26 7" xfId="2459"/>
    <cellStyle name="Notas 26 7 2" xfId="2460"/>
    <cellStyle name="Notas 26 7 2 2" xfId="5645"/>
    <cellStyle name="Notas 26 7 3" xfId="5644"/>
    <cellStyle name="Notas 26 8" xfId="2461"/>
    <cellStyle name="Notas 26 8 2" xfId="2462"/>
    <cellStyle name="Notas 26 8 2 2" xfId="5647"/>
    <cellStyle name="Notas 26 8 3" xfId="5646"/>
    <cellStyle name="Notas 26 9" xfId="2463"/>
    <cellStyle name="Notas 26 9 2" xfId="2464"/>
    <cellStyle name="Notas 26 9 2 2" xfId="5649"/>
    <cellStyle name="Notas 26 9 3" xfId="5648"/>
    <cellStyle name="Notas 27" xfId="2465"/>
    <cellStyle name="Notas 27 10" xfId="2466"/>
    <cellStyle name="Notas 27 10 2" xfId="2467"/>
    <cellStyle name="Notas 27 10 2 2" xfId="5652"/>
    <cellStyle name="Notas 27 10 3" xfId="5651"/>
    <cellStyle name="Notas 27 11" xfId="2468"/>
    <cellStyle name="Notas 27 11 2" xfId="2469"/>
    <cellStyle name="Notas 27 11 2 2" xfId="5654"/>
    <cellStyle name="Notas 27 11 3" xfId="5653"/>
    <cellStyle name="Notas 27 12" xfId="2470"/>
    <cellStyle name="Notas 27 12 2" xfId="2471"/>
    <cellStyle name="Notas 27 12 2 2" xfId="5656"/>
    <cellStyle name="Notas 27 12 3" xfId="5655"/>
    <cellStyle name="Notas 27 13" xfId="2472"/>
    <cellStyle name="Notas 27 13 2" xfId="2473"/>
    <cellStyle name="Notas 27 13 2 2" xfId="5658"/>
    <cellStyle name="Notas 27 13 3" xfId="5657"/>
    <cellStyle name="Notas 27 14" xfId="2474"/>
    <cellStyle name="Notas 27 14 2" xfId="2475"/>
    <cellStyle name="Notas 27 14 2 2" xfId="5660"/>
    <cellStyle name="Notas 27 14 3" xfId="5659"/>
    <cellStyle name="Notas 27 15" xfId="2476"/>
    <cellStyle name="Notas 27 15 2" xfId="5661"/>
    <cellStyle name="Notas 27 16" xfId="5650"/>
    <cellStyle name="Notas 27 2" xfId="2477"/>
    <cellStyle name="Notas 27 2 2" xfId="2478"/>
    <cellStyle name="Notas 27 2 2 2" xfId="5663"/>
    <cellStyle name="Notas 27 2 3" xfId="5662"/>
    <cellStyle name="Notas 27 3" xfId="2479"/>
    <cellStyle name="Notas 27 3 2" xfId="2480"/>
    <cellStyle name="Notas 27 3 2 2" xfId="5665"/>
    <cellStyle name="Notas 27 3 3" xfId="5664"/>
    <cellStyle name="Notas 27 4" xfId="2481"/>
    <cellStyle name="Notas 27 4 2" xfId="2482"/>
    <cellStyle name="Notas 27 4 2 2" xfId="5667"/>
    <cellStyle name="Notas 27 4 3" xfId="5666"/>
    <cellStyle name="Notas 27 5" xfId="2483"/>
    <cellStyle name="Notas 27 5 2" xfId="2484"/>
    <cellStyle name="Notas 27 5 2 2" xfId="5669"/>
    <cellStyle name="Notas 27 5 3" xfId="5668"/>
    <cellStyle name="Notas 27 6" xfId="2485"/>
    <cellStyle name="Notas 27 6 2" xfId="2486"/>
    <cellStyle name="Notas 27 6 2 2" xfId="5671"/>
    <cellStyle name="Notas 27 6 3" xfId="5670"/>
    <cellStyle name="Notas 27 7" xfId="2487"/>
    <cellStyle name="Notas 27 7 2" xfId="2488"/>
    <cellStyle name="Notas 27 7 2 2" xfId="5673"/>
    <cellStyle name="Notas 27 7 3" xfId="5672"/>
    <cellStyle name="Notas 27 8" xfId="2489"/>
    <cellStyle name="Notas 27 8 2" xfId="2490"/>
    <cellStyle name="Notas 27 8 2 2" xfId="5675"/>
    <cellStyle name="Notas 27 8 3" xfId="5674"/>
    <cellStyle name="Notas 27 9" xfId="2491"/>
    <cellStyle name="Notas 27 9 2" xfId="2492"/>
    <cellStyle name="Notas 27 9 2 2" xfId="5677"/>
    <cellStyle name="Notas 27 9 3" xfId="5676"/>
    <cellStyle name="Notas 28" xfId="2493"/>
    <cellStyle name="Notas 28 10" xfId="2494"/>
    <cellStyle name="Notas 28 10 2" xfId="2495"/>
    <cellStyle name="Notas 28 10 2 2" xfId="5680"/>
    <cellStyle name="Notas 28 10 3" xfId="5679"/>
    <cellStyle name="Notas 28 11" xfId="2496"/>
    <cellStyle name="Notas 28 11 2" xfId="2497"/>
    <cellStyle name="Notas 28 11 2 2" xfId="5682"/>
    <cellStyle name="Notas 28 11 3" xfId="5681"/>
    <cellStyle name="Notas 28 12" xfId="2498"/>
    <cellStyle name="Notas 28 12 2" xfId="2499"/>
    <cellStyle name="Notas 28 12 2 2" xfId="5684"/>
    <cellStyle name="Notas 28 12 3" xfId="5683"/>
    <cellStyle name="Notas 28 13" xfId="2500"/>
    <cellStyle name="Notas 28 13 2" xfId="2501"/>
    <cellStyle name="Notas 28 13 2 2" xfId="5686"/>
    <cellStyle name="Notas 28 13 3" xfId="5685"/>
    <cellStyle name="Notas 28 14" xfId="2502"/>
    <cellStyle name="Notas 28 14 2" xfId="2503"/>
    <cellStyle name="Notas 28 14 2 2" xfId="5688"/>
    <cellStyle name="Notas 28 14 3" xfId="5687"/>
    <cellStyle name="Notas 28 15" xfId="2504"/>
    <cellStyle name="Notas 28 15 2" xfId="5689"/>
    <cellStyle name="Notas 28 16" xfId="5678"/>
    <cellStyle name="Notas 28 2" xfId="2505"/>
    <cellStyle name="Notas 28 2 2" xfId="2506"/>
    <cellStyle name="Notas 28 2 2 2" xfId="5691"/>
    <cellStyle name="Notas 28 2 3" xfId="5690"/>
    <cellStyle name="Notas 28 3" xfId="2507"/>
    <cellStyle name="Notas 28 3 2" xfId="2508"/>
    <cellStyle name="Notas 28 3 2 2" xfId="5693"/>
    <cellStyle name="Notas 28 3 3" xfId="5692"/>
    <cellStyle name="Notas 28 4" xfId="2509"/>
    <cellStyle name="Notas 28 4 2" xfId="2510"/>
    <cellStyle name="Notas 28 4 2 2" xfId="5695"/>
    <cellStyle name="Notas 28 4 3" xfId="5694"/>
    <cellStyle name="Notas 28 5" xfId="2511"/>
    <cellStyle name="Notas 28 5 2" xfId="2512"/>
    <cellStyle name="Notas 28 5 2 2" xfId="5697"/>
    <cellStyle name="Notas 28 5 3" xfId="5696"/>
    <cellStyle name="Notas 28 6" xfId="2513"/>
    <cellStyle name="Notas 28 6 2" xfId="2514"/>
    <cellStyle name="Notas 28 6 2 2" xfId="5699"/>
    <cellStyle name="Notas 28 6 3" xfId="5698"/>
    <cellStyle name="Notas 28 7" xfId="2515"/>
    <cellStyle name="Notas 28 7 2" xfId="2516"/>
    <cellStyle name="Notas 28 7 2 2" xfId="5701"/>
    <cellStyle name="Notas 28 7 3" xfId="5700"/>
    <cellStyle name="Notas 28 8" xfId="2517"/>
    <cellStyle name="Notas 28 8 2" xfId="2518"/>
    <cellStyle name="Notas 28 8 2 2" xfId="5703"/>
    <cellStyle name="Notas 28 8 3" xfId="5702"/>
    <cellStyle name="Notas 28 9" xfId="2519"/>
    <cellStyle name="Notas 28 9 2" xfId="2520"/>
    <cellStyle name="Notas 28 9 2 2" xfId="5705"/>
    <cellStyle name="Notas 28 9 3" xfId="5704"/>
    <cellStyle name="Notas 29" xfId="2521"/>
    <cellStyle name="Notas 29 10" xfId="2522"/>
    <cellStyle name="Notas 29 10 2" xfId="2523"/>
    <cellStyle name="Notas 29 10 2 2" xfId="5708"/>
    <cellStyle name="Notas 29 10 3" xfId="5707"/>
    <cellStyle name="Notas 29 11" xfId="2524"/>
    <cellStyle name="Notas 29 11 2" xfId="2525"/>
    <cellStyle name="Notas 29 11 2 2" xfId="5710"/>
    <cellStyle name="Notas 29 11 3" xfId="5709"/>
    <cellStyle name="Notas 29 12" xfId="2526"/>
    <cellStyle name="Notas 29 12 2" xfId="2527"/>
    <cellStyle name="Notas 29 12 2 2" xfId="5712"/>
    <cellStyle name="Notas 29 12 3" xfId="5711"/>
    <cellStyle name="Notas 29 13" xfId="2528"/>
    <cellStyle name="Notas 29 13 2" xfId="2529"/>
    <cellStyle name="Notas 29 13 2 2" xfId="5714"/>
    <cellStyle name="Notas 29 13 3" xfId="5713"/>
    <cellStyle name="Notas 29 14" xfId="2530"/>
    <cellStyle name="Notas 29 14 2" xfId="2531"/>
    <cellStyle name="Notas 29 14 2 2" xfId="5716"/>
    <cellStyle name="Notas 29 14 3" xfId="5715"/>
    <cellStyle name="Notas 29 15" xfId="2532"/>
    <cellStyle name="Notas 29 15 2" xfId="5717"/>
    <cellStyle name="Notas 29 16" xfId="5706"/>
    <cellStyle name="Notas 29 2" xfId="2533"/>
    <cellStyle name="Notas 29 2 2" xfId="2534"/>
    <cellStyle name="Notas 29 2 2 2" xfId="5719"/>
    <cellStyle name="Notas 29 2 3" xfId="5718"/>
    <cellStyle name="Notas 29 3" xfId="2535"/>
    <cellStyle name="Notas 29 3 2" xfId="2536"/>
    <cellStyle name="Notas 29 3 2 2" xfId="5721"/>
    <cellStyle name="Notas 29 3 3" xfId="5720"/>
    <cellStyle name="Notas 29 4" xfId="2537"/>
    <cellStyle name="Notas 29 4 2" xfId="2538"/>
    <cellStyle name="Notas 29 4 2 2" xfId="5723"/>
    <cellStyle name="Notas 29 4 3" xfId="5722"/>
    <cellStyle name="Notas 29 5" xfId="2539"/>
    <cellStyle name="Notas 29 5 2" xfId="2540"/>
    <cellStyle name="Notas 29 5 2 2" xfId="5725"/>
    <cellStyle name="Notas 29 5 3" xfId="5724"/>
    <cellStyle name="Notas 29 6" xfId="2541"/>
    <cellStyle name="Notas 29 6 2" xfId="2542"/>
    <cellStyle name="Notas 29 6 2 2" xfId="5727"/>
    <cellStyle name="Notas 29 6 3" xfId="5726"/>
    <cellStyle name="Notas 29 7" xfId="2543"/>
    <cellStyle name="Notas 29 7 2" xfId="2544"/>
    <cellStyle name="Notas 29 7 2 2" xfId="5729"/>
    <cellStyle name="Notas 29 7 3" xfId="5728"/>
    <cellStyle name="Notas 29 8" xfId="2545"/>
    <cellStyle name="Notas 29 8 2" xfId="2546"/>
    <cellStyle name="Notas 29 8 2 2" xfId="5731"/>
    <cellStyle name="Notas 29 8 3" xfId="5730"/>
    <cellStyle name="Notas 29 9" xfId="2547"/>
    <cellStyle name="Notas 29 9 2" xfId="2548"/>
    <cellStyle name="Notas 29 9 2 2" xfId="5733"/>
    <cellStyle name="Notas 29 9 3" xfId="5732"/>
    <cellStyle name="Notas 3" xfId="2549"/>
    <cellStyle name="Notas 3 10" xfId="2550"/>
    <cellStyle name="Notas 3 10 2" xfId="2551"/>
    <cellStyle name="Notas 3 10 2 2" xfId="5735"/>
    <cellStyle name="Notas 3 10 3" xfId="5734"/>
    <cellStyle name="Notas 3 11" xfId="2552"/>
    <cellStyle name="Notas 3 11 2" xfId="2553"/>
    <cellStyle name="Notas 3 11 2 2" xfId="5737"/>
    <cellStyle name="Notas 3 11 3" xfId="5736"/>
    <cellStyle name="Notas 3 12" xfId="2554"/>
    <cellStyle name="Notas 3 12 2" xfId="2555"/>
    <cellStyle name="Notas 3 12 2 2" xfId="5739"/>
    <cellStyle name="Notas 3 12 3" xfId="5738"/>
    <cellStyle name="Notas 3 13" xfId="2556"/>
    <cellStyle name="Notas 3 13 2" xfId="2557"/>
    <cellStyle name="Notas 3 13 2 2" xfId="5741"/>
    <cellStyle name="Notas 3 13 3" xfId="5740"/>
    <cellStyle name="Notas 3 14" xfId="2558"/>
    <cellStyle name="Notas 3 14 2" xfId="2559"/>
    <cellStyle name="Notas 3 14 2 2" xfId="5743"/>
    <cellStyle name="Notas 3 14 3" xfId="5742"/>
    <cellStyle name="Notas 3 15" xfId="2560"/>
    <cellStyle name="Notas 3 15 2" xfId="5744"/>
    <cellStyle name="Notas 3 16" xfId="2561"/>
    <cellStyle name="Notas 3 16 2" xfId="5745"/>
    <cellStyle name="Notas 3 17" xfId="2562"/>
    <cellStyle name="Notas 3 2" xfId="2563"/>
    <cellStyle name="Notas 3 2 2" xfId="2564"/>
    <cellStyle name="Notas 3 2 2 2" xfId="5747"/>
    <cellStyle name="Notas 3 2 3" xfId="5746"/>
    <cellStyle name="Notas 3 3" xfId="2565"/>
    <cellStyle name="Notas 3 3 2" xfId="2566"/>
    <cellStyle name="Notas 3 3 2 2" xfId="5749"/>
    <cellStyle name="Notas 3 3 3" xfId="5748"/>
    <cellStyle name="Notas 3 4" xfId="2567"/>
    <cellStyle name="Notas 3 4 2" xfId="2568"/>
    <cellStyle name="Notas 3 4 2 2" xfId="5751"/>
    <cellStyle name="Notas 3 4 3" xfId="5750"/>
    <cellStyle name="Notas 3 5" xfId="2569"/>
    <cellStyle name="Notas 3 5 2" xfId="2570"/>
    <cellStyle name="Notas 3 5 2 2" xfId="5753"/>
    <cellStyle name="Notas 3 5 3" xfId="5752"/>
    <cellStyle name="Notas 3 6" xfId="2571"/>
    <cellStyle name="Notas 3 6 2" xfId="2572"/>
    <cellStyle name="Notas 3 6 2 2" xfId="5755"/>
    <cellStyle name="Notas 3 6 3" xfId="5754"/>
    <cellStyle name="Notas 3 7" xfId="2573"/>
    <cellStyle name="Notas 3 7 2" xfId="2574"/>
    <cellStyle name="Notas 3 7 2 2" xfId="5757"/>
    <cellStyle name="Notas 3 7 3" xfId="5756"/>
    <cellStyle name="Notas 3 8" xfId="2575"/>
    <cellStyle name="Notas 3 8 2" xfId="2576"/>
    <cellStyle name="Notas 3 8 2 2" xfId="5759"/>
    <cellStyle name="Notas 3 8 3" xfId="5758"/>
    <cellStyle name="Notas 3 9" xfId="2577"/>
    <cellStyle name="Notas 3 9 2" xfId="2578"/>
    <cellStyle name="Notas 3 9 2 2" xfId="5761"/>
    <cellStyle name="Notas 3 9 3" xfId="5760"/>
    <cellStyle name="Notas 30" xfId="2579"/>
    <cellStyle name="Notas 30 10" xfId="2580"/>
    <cellStyle name="Notas 30 10 2" xfId="2581"/>
    <cellStyle name="Notas 30 10 2 2" xfId="5764"/>
    <cellStyle name="Notas 30 10 3" xfId="5763"/>
    <cellStyle name="Notas 30 11" xfId="2582"/>
    <cellStyle name="Notas 30 11 2" xfId="2583"/>
    <cellStyle name="Notas 30 11 2 2" xfId="5766"/>
    <cellStyle name="Notas 30 11 3" xfId="5765"/>
    <cellStyle name="Notas 30 12" xfId="2584"/>
    <cellStyle name="Notas 30 12 2" xfId="2585"/>
    <cellStyle name="Notas 30 12 2 2" xfId="5768"/>
    <cellStyle name="Notas 30 12 3" xfId="5767"/>
    <cellStyle name="Notas 30 13" xfId="2586"/>
    <cellStyle name="Notas 30 13 2" xfId="2587"/>
    <cellStyle name="Notas 30 13 2 2" xfId="5770"/>
    <cellStyle name="Notas 30 13 3" xfId="5769"/>
    <cellStyle name="Notas 30 14" xfId="2588"/>
    <cellStyle name="Notas 30 14 2" xfId="2589"/>
    <cellStyle name="Notas 30 14 2 2" xfId="5772"/>
    <cellStyle name="Notas 30 14 3" xfId="5771"/>
    <cellStyle name="Notas 30 15" xfId="2590"/>
    <cellStyle name="Notas 30 15 2" xfId="5773"/>
    <cellStyle name="Notas 30 16" xfId="5762"/>
    <cellStyle name="Notas 30 2" xfId="2591"/>
    <cellStyle name="Notas 30 2 2" xfId="2592"/>
    <cellStyle name="Notas 30 2 2 2" xfId="5775"/>
    <cellStyle name="Notas 30 2 3" xfId="5774"/>
    <cellStyle name="Notas 30 3" xfId="2593"/>
    <cellStyle name="Notas 30 3 2" xfId="2594"/>
    <cellStyle name="Notas 30 3 2 2" xfId="5777"/>
    <cellStyle name="Notas 30 3 3" xfId="5776"/>
    <cellStyle name="Notas 30 4" xfId="2595"/>
    <cellStyle name="Notas 30 4 2" xfId="2596"/>
    <cellStyle name="Notas 30 4 2 2" xfId="5779"/>
    <cellStyle name="Notas 30 4 3" xfId="5778"/>
    <cellStyle name="Notas 30 5" xfId="2597"/>
    <cellStyle name="Notas 30 5 2" xfId="2598"/>
    <cellStyle name="Notas 30 5 2 2" xfId="5781"/>
    <cellStyle name="Notas 30 5 3" xfId="5780"/>
    <cellStyle name="Notas 30 6" xfId="2599"/>
    <cellStyle name="Notas 30 6 2" xfId="2600"/>
    <cellStyle name="Notas 30 6 2 2" xfId="5783"/>
    <cellStyle name="Notas 30 6 3" xfId="5782"/>
    <cellStyle name="Notas 30 7" xfId="2601"/>
    <cellStyle name="Notas 30 7 2" xfId="2602"/>
    <cellStyle name="Notas 30 7 2 2" xfId="5785"/>
    <cellStyle name="Notas 30 7 3" xfId="5784"/>
    <cellStyle name="Notas 30 8" xfId="2603"/>
    <cellStyle name="Notas 30 8 2" xfId="2604"/>
    <cellStyle name="Notas 30 8 2 2" xfId="5787"/>
    <cellStyle name="Notas 30 8 3" xfId="5786"/>
    <cellStyle name="Notas 30 9" xfId="2605"/>
    <cellStyle name="Notas 30 9 2" xfId="2606"/>
    <cellStyle name="Notas 30 9 2 2" xfId="5789"/>
    <cellStyle name="Notas 30 9 3" xfId="5788"/>
    <cellStyle name="Notas 31" xfId="2607"/>
    <cellStyle name="Notas 31 10" xfId="2608"/>
    <cellStyle name="Notas 31 10 2" xfId="2609"/>
    <cellStyle name="Notas 31 10 2 2" xfId="5792"/>
    <cellStyle name="Notas 31 10 3" xfId="5791"/>
    <cellStyle name="Notas 31 11" xfId="2610"/>
    <cellStyle name="Notas 31 11 2" xfId="2611"/>
    <cellStyle name="Notas 31 11 2 2" xfId="5794"/>
    <cellStyle name="Notas 31 11 3" xfId="5793"/>
    <cellStyle name="Notas 31 12" xfId="2612"/>
    <cellStyle name="Notas 31 12 2" xfId="2613"/>
    <cellStyle name="Notas 31 12 2 2" xfId="5796"/>
    <cellStyle name="Notas 31 12 3" xfId="5795"/>
    <cellStyle name="Notas 31 13" xfId="2614"/>
    <cellStyle name="Notas 31 13 2" xfId="2615"/>
    <cellStyle name="Notas 31 13 2 2" xfId="5798"/>
    <cellStyle name="Notas 31 13 3" xfId="5797"/>
    <cellStyle name="Notas 31 14" xfId="2616"/>
    <cellStyle name="Notas 31 14 2" xfId="2617"/>
    <cellStyle name="Notas 31 14 2 2" xfId="5800"/>
    <cellStyle name="Notas 31 14 3" xfId="5799"/>
    <cellStyle name="Notas 31 15" xfId="2618"/>
    <cellStyle name="Notas 31 15 2" xfId="5801"/>
    <cellStyle name="Notas 31 16" xfId="5790"/>
    <cellStyle name="Notas 31 2" xfId="2619"/>
    <cellStyle name="Notas 31 2 2" xfId="2620"/>
    <cellStyle name="Notas 31 2 2 2" xfId="5803"/>
    <cellStyle name="Notas 31 2 3" xfId="5802"/>
    <cellStyle name="Notas 31 3" xfId="2621"/>
    <cellStyle name="Notas 31 3 2" xfId="2622"/>
    <cellStyle name="Notas 31 3 2 2" xfId="5805"/>
    <cellStyle name="Notas 31 3 3" xfId="5804"/>
    <cellStyle name="Notas 31 4" xfId="2623"/>
    <cellStyle name="Notas 31 4 2" xfId="2624"/>
    <cellStyle name="Notas 31 4 2 2" xfId="5807"/>
    <cellStyle name="Notas 31 4 3" xfId="5806"/>
    <cellStyle name="Notas 31 5" xfId="2625"/>
    <cellStyle name="Notas 31 5 2" xfId="2626"/>
    <cellStyle name="Notas 31 5 2 2" xfId="5809"/>
    <cellStyle name="Notas 31 5 3" xfId="5808"/>
    <cellStyle name="Notas 31 6" xfId="2627"/>
    <cellStyle name="Notas 31 6 2" xfId="2628"/>
    <cellStyle name="Notas 31 6 2 2" xfId="5811"/>
    <cellStyle name="Notas 31 6 3" xfId="5810"/>
    <cellStyle name="Notas 31 7" xfId="2629"/>
    <cellStyle name="Notas 31 7 2" xfId="2630"/>
    <cellStyle name="Notas 31 7 2 2" xfId="5813"/>
    <cellStyle name="Notas 31 7 3" xfId="5812"/>
    <cellStyle name="Notas 31 8" xfId="2631"/>
    <cellStyle name="Notas 31 8 2" xfId="2632"/>
    <cellStyle name="Notas 31 8 2 2" xfId="5815"/>
    <cellStyle name="Notas 31 8 3" xfId="5814"/>
    <cellStyle name="Notas 31 9" xfId="2633"/>
    <cellStyle name="Notas 31 9 2" xfId="2634"/>
    <cellStyle name="Notas 31 9 2 2" xfId="5817"/>
    <cellStyle name="Notas 31 9 3" xfId="5816"/>
    <cellStyle name="Notas 32" xfId="2635"/>
    <cellStyle name="Notas 32 10" xfId="2636"/>
    <cellStyle name="Notas 32 10 2" xfId="2637"/>
    <cellStyle name="Notas 32 10 2 2" xfId="5820"/>
    <cellStyle name="Notas 32 10 3" xfId="5819"/>
    <cellStyle name="Notas 32 11" xfId="2638"/>
    <cellStyle name="Notas 32 11 2" xfId="2639"/>
    <cellStyle name="Notas 32 11 2 2" xfId="5822"/>
    <cellStyle name="Notas 32 11 3" xfId="5821"/>
    <cellStyle name="Notas 32 12" xfId="2640"/>
    <cellStyle name="Notas 32 12 2" xfId="2641"/>
    <cellStyle name="Notas 32 12 2 2" xfId="5824"/>
    <cellStyle name="Notas 32 12 3" xfId="5823"/>
    <cellStyle name="Notas 32 13" xfId="2642"/>
    <cellStyle name="Notas 32 13 2" xfId="2643"/>
    <cellStyle name="Notas 32 13 2 2" xfId="5826"/>
    <cellStyle name="Notas 32 13 3" xfId="5825"/>
    <cellStyle name="Notas 32 14" xfId="2644"/>
    <cellStyle name="Notas 32 14 2" xfId="5827"/>
    <cellStyle name="Notas 32 15" xfId="5818"/>
    <cellStyle name="Notas 32 2" xfId="2645"/>
    <cellStyle name="Notas 32 2 2" xfId="2646"/>
    <cellStyle name="Notas 32 2 2 2" xfId="5829"/>
    <cellStyle name="Notas 32 2 3" xfId="5828"/>
    <cellStyle name="Notas 32 3" xfId="2647"/>
    <cellStyle name="Notas 32 3 2" xfId="2648"/>
    <cellStyle name="Notas 32 3 2 2" xfId="5831"/>
    <cellStyle name="Notas 32 3 3" xfId="5830"/>
    <cellStyle name="Notas 32 4" xfId="2649"/>
    <cellStyle name="Notas 32 4 2" xfId="2650"/>
    <cellStyle name="Notas 32 4 2 2" xfId="5833"/>
    <cellStyle name="Notas 32 4 3" xfId="5832"/>
    <cellStyle name="Notas 32 5" xfId="2651"/>
    <cellStyle name="Notas 32 5 2" xfId="2652"/>
    <cellStyle name="Notas 32 5 2 2" xfId="5835"/>
    <cellStyle name="Notas 32 5 3" xfId="5834"/>
    <cellStyle name="Notas 32 6" xfId="2653"/>
    <cellStyle name="Notas 32 6 2" xfId="2654"/>
    <cellStyle name="Notas 32 6 2 2" xfId="5837"/>
    <cellStyle name="Notas 32 6 3" xfId="5836"/>
    <cellStyle name="Notas 32 7" xfId="2655"/>
    <cellStyle name="Notas 32 7 2" xfId="2656"/>
    <cellStyle name="Notas 32 7 2 2" xfId="5839"/>
    <cellStyle name="Notas 32 7 3" xfId="5838"/>
    <cellStyle name="Notas 32 8" xfId="2657"/>
    <cellStyle name="Notas 32 8 2" xfId="2658"/>
    <cellStyle name="Notas 32 8 2 2" xfId="5841"/>
    <cellStyle name="Notas 32 8 3" xfId="5840"/>
    <cellStyle name="Notas 32 9" xfId="2659"/>
    <cellStyle name="Notas 32 9 2" xfId="2660"/>
    <cellStyle name="Notas 32 9 2 2" xfId="5843"/>
    <cellStyle name="Notas 32 9 3" xfId="5842"/>
    <cellStyle name="Notas 33" xfId="2661"/>
    <cellStyle name="Notas 33 10" xfId="2662"/>
    <cellStyle name="Notas 33 10 2" xfId="2663"/>
    <cellStyle name="Notas 33 10 2 2" xfId="5846"/>
    <cellStyle name="Notas 33 10 3" xfId="5845"/>
    <cellStyle name="Notas 33 11" xfId="2664"/>
    <cellStyle name="Notas 33 11 2" xfId="2665"/>
    <cellStyle name="Notas 33 11 2 2" xfId="5848"/>
    <cellStyle name="Notas 33 11 3" xfId="5847"/>
    <cellStyle name="Notas 33 12" xfId="2666"/>
    <cellStyle name="Notas 33 12 2" xfId="2667"/>
    <cellStyle name="Notas 33 12 2 2" xfId="5850"/>
    <cellStyle name="Notas 33 12 3" xfId="5849"/>
    <cellStyle name="Notas 33 13" xfId="2668"/>
    <cellStyle name="Notas 33 13 2" xfId="2669"/>
    <cellStyle name="Notas 33 13 2 2" xfId="5852"/>
    <cellStyle name="Notas 33 13 3" xfId="5851"/>
    <cellStyle name="Notas 33 14" xfId="2670"/>
    <cellStyle name="Notas 33 14 2" xfId="5853"/>
    <cellStyle name="Notas 33 15" xfId="5844"/>
    <cellStyle name="Notas 33 2" xfId="2671"/>
    <cellStyle name="Notas 33 2 2" xfId="2672"/>
    <cellStyle name="Notas 33 2 2 2" xfId="5855"/>
    <cellStyle name="Notas 33 2 3" xfId="5854"/>
    <cellStyle name="Notas 33 3" xfId="2673"/>
    <cellStyle name="Notas 33 3 2" xfId="2674"/>
    <cellStyle name="Notas 33 3 2 2" xfId="5857"/>
    <cellStyle name="Notas 33 3 3" xfId="5856"/>
    <cellStyle name="Notas 33 4" xfId="2675"/>
    <cellStyle name="Notas 33 4 2" xfId="2676"/>
    <cellStyle name="Notas 33 4 2 2" xfId="5859"/>
    <cellStyle name="Notas 33 4 3" xfId="5858"/>
    <cellStyle name="Notas 33 5" xfId="2677"/>
    <cellStyle name="Notas 33 5 2" xfId="2678"/>
    <cellStyle name="Notas 33 5 2 2" xfId="5861"/>
    <cellStyle name="Notas 33 5 3" xfId="5860"/>
    <cellStyle name="Notas 33 6" xfId="2679"/>
    <cellStyle name="Notas 33 6 2" xfId="2680"/>
    <cellStyle name="Notas 33 6 2 2" xfId="5863"/>
    <cellStyle name="Notas 33 6 3" xfId="5862"/>
    <cellStyle name="Notas 33 7" xfId="2681"/>
    <cellStyle name="Notas 33 7 2" xfId="2682"/>
    <cellStyle name="Notas 33 7 2 2" xfId="5865"/>
    <cellStyle name="Notas 33 7 3" xfId="5864"/>
    <cellStyle name="Notas 33 8" xfId="2683"/>
    <cellStyle name="Notas 33 8 2" xfId="2684"/>
    <cellStyle name="Notas 33 8 2 2" xfId="5867"/>
    <cellStyle name="Notas 33 8 3" xfId="5866"/>
    <cellStyle name="Notas 33 9" xfId="2685"/>
    <cellStyle name="Notas 33 9 2" xfId="2686"/>
    <cellStyle name="Notas 33 9 2 2" xfId="5869"/>
    <cellStyle name="Notas 33 9 3" xfId="5868"/>
    <cellStyle name="Notas 34" xfId="2687"/>
    <cellStyle name="Notas 34 10" xfId="2688"/>
    <cellStyle name="Notas 34 10 2" xfId="2689"/>
    <cellStyle name="Notas 34 10 2 2" xfId="5872"/>
    <cellStyle name="Notas 34 10 3" xfId="5871"/>
    <cellStyle name="Notas 34 11" xfId="2690"/>
    <cellStyle name="Notas 34 11 2" xfId="2691"/>
    <cellStyle name="Notas 34 11 2 2" xfId="5874"/>
    <cellStyle name="Notas 34 11 3" xfId="5873"/>
    <cellStyle name="Notas 34 12" xfId="2692"/>
    <cellStyle name="Notas 34 12 2" xfId="2693"/>
    <cellStyle name="Notas 34 12 2 2" xfId="5876"/>
    <cellStyle name="Notas 34 12 3" xfId="5875"/>
    <cellStyle name="Notas 34 13" xfId="2694"/>
    <cellStyle name="Notas 34 13 2" xfId="2695"/>
    <cellStyle name="Notas 34 13 2 2" xfId="5878"/>
    <cellStyle name="Notas 34 13 3" xfId="5877"/>
    <cellStyle name="Notas 34 14" xfId="2696"/>
    <cellStyle name="Notas 34 14 2" xfId="5879"/>
    <cellStyle name="Notas 34 15" xfId="5870"/>
    <cellStyle name="Notas 34 2" xfId="2697"/>
    <cellStyle name="Notas 34 2 2" xfId="2698"/>
    <cellStyle name="Notas 34 2 2 2" xfId="5881"/>
    <cellStyle name="Notas 34 2 3" xfId="5880"/>
    <cellStyle name="Notas 34 3" xfId="2699"/>
    <cellStyle name="Notas 34 3 2" xfId="2700"/>
    <cellStyle name="Notas 34 3 2 2" xfId="5883"/>
    <cellStyle name="Notas 34 3 3" xfId="5882"/>
    <cellStyle name="Notas 34 4" xfId="2701"/>
    <cellStyle name="Notas 34 4 2" xfId="2702"/>
    <cellStyle name="Notas 34 4 2 2" xfId="5885"/>
    <cellStyle name="Notas 34 4 3" xfId="5884"/>
    <cellStyle name="Notas 34 5" xfId="2703"/>
    <cellStyle name="Notas 34 5 2" xfId="2704"/>
    <cellStyle name="Notas 34 5 2 2" xfId="5887"/>
    <cellStyle name="Notas 34 5 3" xfId="5886"/>
    <cellStyle name="Notas 34 6" xfId="2705"/>
    <cellStyle name="Notas 34 6 2" xfId="2706"/>
    <cellStyle name="Notas 34 6 2 2" xfId="5889"/>
    <cellStyle name="Notas 34 6 3" xfId="5888"/>
    <cellStyle name="Notas 34 7" xfId="2707"/>
    <cellStyle name="Notas 34 7 2" xfId="2708"/>
    <cellStyle name="Notas 34 7 2 2" xfId="5891"/>
    <cellStyle name="Notas 34 7 3" xfId="5890"/>
    <cellStyle name="Notas 34 8" xfId="2709"/>
    <cellStyle name="Notas 34 8 2" xfId="2710"/>
    <cellStyle name="Notas 34 8 2 2" xfId="5893"/>
    <cellStyle name="Notas 34 8 3" xfId="5892"/>
    <cellStyle name="Notas 34 9" xfId="2711"/>
    <cellStyle name="Notas 34 9 2" xfId="2712"/>
    <cellStyle name="Notas 34 9 2 2" xfId="5895"/>
    <cellStyle name="Notas 34 9 3" xfId="5894"/>
    <cellStyle name="Notas 35" xfId="2713"/>
    <cellStyle name="Notas 35 10" xfId="2714"/>
    <cellStyle name="Notas 35 10 2" xfId="2715"/>
    <cellStyle name="Notas 35 10 2 2" xfId="5898"/>
    <cellStyle name="Notas 35 10 3" xfId="5897"/>
    <cellStyle name="Notas 35 11" xfId="2716"/>
    <cellStyle name="Notas 35 11 2" xfId="2717"/>
    <cellStyle name="Notas 35 11 2 2" xfId="5900"/>
    <cellStyle name="Notas 35 11 3" xfId="5899"/>
    <cellStyle name="Notas 35 12" xfId="2718"/>
    <cellStyle name="Notas 35 12 2" xfId="2719"/>
    <cellStyle name="Notas 35 12 2 2" xfId="5902"/>
    <cellStyle name="Notas 35 12 3" xfId="5901"/>
    <cellStyle name="Notas 35 13" xfId="2720"/>
    <cellStyle name="Notas 35 13 2" xfId="2721"/>
    <cellStyle name="Notas 35 13 2 2" xfId="5904"/>
    <cellStyle name="Notas 35 13 3" xfId="5903"/>
    <cellStyle name="Notas 35 14" xfId="2722"/>
    <cellStyle name="Notas 35 14 2" xfId="5905"/>
    <cellStyle name="Notas 35 15" xfId="5896"/>
    <cellStyle name="Notas 35 2" xfId="2723"/>
    <cellStyle name="Notas 35 2 2" xfId="2724"/>
    <cellStyle name="Notas 35 2 2 2" xfId="5907"/>
    <cellStyle name="Notas 35 2 3" xfId="5906"/>
    <cellStyle name="Notas 35 3" xfId="2725"/>
    <cellStyle name="Notas 35 3 2" xfId="2726"/>
    <cellStyle name="Notas 35 3 2 2" xfId="5909"/>
    <cellStyle name="Notas 35 3 3" xfId="5908"/>
    <cellStyle name="Notas 35 4" xfId="2727"/>
    <cellStyle name="Notas 35 4 2" xfId="2728"/>
    <cellStyle name="Notas 35 4 2 2" xfId="5911"/>
    <cellStyle name="Notas 35 4 3" xfId="5910"/>
    <cellStyle name="Notas 35 5" xfId="2729"/>
    <cellStyle name="Notas 35 5 2" xfId="2730"/>
    <cellStyle name="Notas 35 5 2 2" xfId="5913"/>
    <cellStyle name="Notas 35 5 3" xfId="5912"/>
    <cellStyle name="Notas 35 6" xfId="2731"/>
    <cellStyle name="Notas 35 6 2" xfId="2732"/>
    <cellStyle name="Notas 35 6 2 2" xfId="5915"/>
    <cellStyle name="Notas 35 6 3" xfId="5914"/>
    <cellStyle name="Notas 35 7" xfId="2733"/>
    <cellStyle name="Notas 35 7 2" xfId="2734"/>
    <cellStyle name="Notas 35 7 2 2" xfId="5917"/>
    <cellStyle name="Notas 35 7 3" xfId="5916"/>
    <cellStyle name="Notas 35 8" xfId="2735"/>
    <cellStyle name="Notas 35 8 2" xfId="2736"/>
    <cellStyle name="Notas 35 8 2 2" xfId="5919"/>
    <cellStyle name="Notas 35 8 3" xfId="5918"/>
    <cellStyle name="Notas 35 9" xfId="2737"/>
    <cellStyle name="Notas 35 9 2" xfId="2738"/>
    <cellStyle name="Notas 35 9 2 2" xfId="5921"/>
    <cellStyle name="Notas 35 9 3" xfId="5920"/>
    <cellStyle name="Notas 36" xfId="2739"/>
    <cellStyle name="Notas 36 10" xfId="5922"/>
    <cellStyle name="Notas 36 2" xfId="2740"/>
    <cellStyle name="Notas 36 2 2" xfId="2741"/>
    <cellStyle name="Notas 36 2 2 2" xfId="5924"/>
    <cellStyle name="Notas 36 2 3" xfId="5923"/>
    <cellStyle name="Notas 36 3" xfId="2742"/>
    <cellStyle name="Notas 36 3 2" xfId="2743"/>
    <cellStyle name="Notas 36 3 2 2" xfId="5926"/>
    <cellStyle name="Notas 36 3 3" xfId="5925"/>
    <cellStyle name="Notas 36 4" xfId="2744"/>
    <cellStyle name="Notas 36 4 2" xfId="2745"/>
    <cellStyle name="Notas 36 4 2 2" xfId="5928"/>
    <cellStyle name="Notas 36 4 3" xfId="5927"/>
    <cellStyle name="Notas 36 5" xfId="2746"/>
    <cellStyle name="Notas 36 5 2" xfId="2747"/>
    <cellStyle name="Notas 36 5 2 2" xfId="5930"/>
    <cellStyle name="Notas 36 5 3" xfId="5929"/>
    <cellStyle name="Notas 36 6" xfId="2748"/>
    <cellStyle name="Notas 36 6 2" xfId="2749"/>
    <cellStyle name="Notas 36 6 2 2" xfId="5932"/>
    <cellStyle name="Notas 36 6 3" xfId="5931"/>
    <cellStyle name="Notas 36 7" xfId="2750"/>
    <cellStyle name="Notas 36 7 2" xfId="2751"/>
    <cellStyle name="Notas 36 7 2 2" xfId="5934"/>
    <cellStyle name="Notas 36 7 3" xfId="5933"/>
    <cellStyle name="Notas 36 8" xfId="2752"/>
    <cellStyle name="Notas 36 8 2" xfId="2753"/>
    <cellStyle name="Notas 36 8 2 2" xfId="5936"/>
    <cellStyle name="Notas 36 8 3" xfId="5935"/>
    <cellStyle name="Notas 36 9" xfId="2754"/>
    <cellStyle name="Notas 36 9 2" xfId="5937"/>
    <cellStyle name="Notas 37" xfId="2755"/>
    <cellStyle name="Notas 37 10" xfId="5938"/>
    <cellStyle name="Notas 37 2" xfId="2756"/>
    <cellStyle name="Notas 37 2 2" xfId="2757"/>
    <cellStyle name="Notas 37 2 2 2" xfId="5940"/>
    <cellStyle name="Notas 37 2 3" xfId="5939"/>
    <cellStyle name="Notas 37 3" xfId="2758"/>
    <cellStyle name="Notas 37 3 2" xfId="2759"/>
    <cellStyle name="Notas 37 3 2 2" xfId="5942"/>
    <cellStyle name="Notas 37 3 3" xfId="5941"/>
    <cellStyle name="Notas 37 4" xfId="2760"/>
    <cellStyle name="Notas 37 4 2" xfId="2761"/>
    <cellStyle name="Notas 37 4 2 2" xfId="5944"/>
    <cellStyle name="Notas 37 4 3" xfId="5943"/>
    <cellStyle name="Notas 37 5" xfId="2762"/>
    <cellStyle name="Notas 37 5 2" xfId="2763"/>
    <cellStyle name="Notas 37 5 2 2" xfId="5946"/>
    <cellStyle name="Notas 37 5 3" xfId="5945"/>
    <cellStyle name="Notas 37 6" xfId="2764"/>
    <cellStyle name="Notas 37 6 2" xfId="2765"/>
    <cellStyle name="Notas 37 6 2 2" xfId="5948"/>
    <cellStyle name="Notas 37 6 3" xfId="5947"/>
    <cellStyle name="Notas 37 7" xfId="2766"/>
    <cellStyle name="Notas 37 7 2" xfId="2767"/>
    <cellStyle name="Notas 37 7 2 2" xfId="5950"/>
    <cellStyle name="Notas 37 7 3" xfId="5949"/>
    <cellStyle name="Notas 37 8" xfId="2768"/>
    <cellStyle name="Notas 37 8 2" xfId="2769"/>
    <cellStyle name="Notas 37 8 2 2" xfId="5952"/>
    <cellStyle name="Notas 37 8 3" xfId="5951"/>
    <cellStyle name="Notas 37 9" xfId="2770"/>
    <cellStyle name="Notas 37 9 2" xfId="5953"/>
    <cellStyle name="Notas 38" xfId="2771"/>
    <cellStyle name="Notas 38 10" xfId="5954"/>
    <cellStyle name="Notas 38 2" xfId="2772"/>
    <cellStyle name="Notas 38 2 2" xfId="2773"/>
    <cellStyle name="Notas 38 2 2 2" xfId="5956"/>
    <cellStyle name="Notas 38 2 3" xfId="5955"/>
    <cellStyle name="Notas 38 3" xfId="2774"/>
    <cellStyle name="Notas 38 3 2" xfId="2775"/>
    <cellStyle name="Notas 38 3 2 2" xfId="5958"/>
    <cellStyle name="Notas 38 3 3" xfId="5957"/>
    <cellStyle name="Notas 38 4" xfId="2776"/>
    <cellStyle name="Notas 38 4 2" xfId="2777"/>
    <cellStyle name="Notas 38 4 2 2" xfId="5960"/>
    <cellStyle name="Notas 38 4 3" xfId="5959"/>
    <cellStyle name="Notas 38 5" xfId="2778"/>
    <cellStyle name="Notas 38 5 2" xfId="2779"/>
    <cellStyle name="Notas 38 5 2 2" xfId="5962"/>
    <cellStyle name="Notas 38 5 3" xfId="5961"/>
    <cellStyle name="Notas 38 6" xfId="2780"/>
    <cellStyle name="Notas 38 6 2" xfId="2781"/>
    <cellStyle name="Notas 38 6 2 2" xfId="5964"/>
    <cellStyle name="Notas 38 6 3" xfId="5963"/>
    <cellStyle name="Notas 38 7" xfId="2782"/>
    <cellStyle name="Notas 38 7 2" xfId="2783"/>
    <cellStyle name="Notas 38 7 2 2" xfId="5966"/>
    <cellStyle name="Notas 38 7 3" xfId="5965"/>
    <cellStyle name="Notas 38 8" xfId="2784"/>
    <cellStyle name="Notas 38 8 2" xfId="2785"/>
    <cellStyle name="Notas 38 8 2 2" xfId="5968"/>
    <cellStyle name="Notas 38 8 3" xfId="5967"/>
    <cellStyle name="Notas 38 9" xfId="2786"/>
    <cellStyle name="Notas 38 9 2" xfId="5969"/>
    <cellStyle name="Notas 39" xfId="2787"/>
    <cellStyle name="Notas 39 10" xfId="5970"/>
    <cellStyle name="Notas 39 2" xfId="2788"/>
    <cellStyle name="Notas 39 2 2" xfId="2789"/>
    <cellStyle name="Notas 39 2 2 2" xfId="5972"/>
    <cellStyle name="Notas 39 2 3" xfId="5971"/>
    <cellStyle name="Notas 39 3" xfId="2790"/>
    <cellStyle name="Notas 39 3 2" xfId="2791"/>
    <cellStyle name="Notas 39 3 2 2" xfId="5974"/>
    <cellStyle name="Notas 39 3 3" xfId="5973"/>
    <cellStyle name="Notas 39 4" xfId="2792"/>
    <cellStyle name="Notas 39 4 2" xfId="2793"/>
    <cellStyle name="Notas 39 4 2 2" xfId="5976"/>
    <cellStyle name="Notas 39 4 3" xfId="5975"/>
    <cellStyle name="Notas 39 5" xfId="2794"/>
    <cellStyle name="Notas 39 5 2" xfId="2795"/>
    <cellStyle name="Notas 39 5 2 2" xfId="5978"/>
    <cellStyle name="Notas 39 5 3" xfId="5977"/>
    <cellStyle name="Notas 39 6" xfId="2796"/>
    <cellStyle name="Notas 39 6 2" xfId="2797"/>
    <cellStyle name="Notas 39 6 2 2" xfId="5980"/>
    <cellStyle name="Notas 39 6 3" xfId="5979"/>
    <cellStyle name="Notas 39 7" xfId="2798"/>
    <cellStyle name="Notas 39 7 2" xfId="2799"/>
    <cellStyle name="Notas 39 7 2 2" xfId="5982"/>
    <cellStyle name="Notas 39 7 3" xfId="5981"/>
    <cellStyle name="Notas 39 8" xfId="2800"/>
    <cellStyle name="Notas 39 8 2" xfId="2801"/>
    <cellStyle name="Notas 39 8 2 2" xfId="5984"/>
    <cellStyle name="Notas 39 8 3" xfId="5983"/>
    <cellStyle name="Notas 39 9" xfId="2802"/>
    <cellStyle name="Notas 39 9 2" xfId="5985"/>
    <cellStyle name="Notas 4" xfId="2803"/>
    <cellStyle name="Notas 4 10" xfId="2804"/>
    <cellStyle name="Notas 4 10 2" xfId="2805"/>
    <cellStyle name="Notas 4 10 2 2" xfId="5987"/>
    <cellStyle name="Notas 4 10 3" xfId="5986"/>
    <cellStyle name="Notas 4 11" xfId="2806"/>
    <cellStyle name="Notas 4 11 2" xfId="2807"/>
    <cellStyle name="Notas 4 11 2 2" xfId="5989"/>
    <cellStyle name="Notas 4 11 3" xfId="5988"/>
    <cellStyle name="Notas 4 12" xfId="2808"/>
    <cellStyle name="Notas 4 12 2" xfId="2809"/>
    <cellStyle name="Notas 4 12 2 2" xfId="5991"/>
    <cellStyle name="Notas 4 12 3" xfId="5990"/>
    <cellStyle name="Notas 4 13" xfId="2810"/>
    <cellStyle name="Notas 4 13 2" xfId="2811"/>
    <cellStyle name="Notas 4 13 2 2" xfId="5993"/>
    <cellStyle name="Notas 4 13 3" xfId="5992"/>
    <cellStyle name="Notas 4 14" xfId="2812"/>
    <cellStyle name="Notas 4 14 2" xfId="2813"/>
    <cellStyle name="Notas 4 14 2 2" xfId="5995"/>
    <cellStyle name="Notas 4 14 3" xfId="5994"/>
    <cellStyle name="Notas 4 15" xfId="2814"/>
    <cellStyle name="Notas 4 15 2" xfId="5996"/>
    <cellStyle name="Notas 4 16" xfId="2815"/>
    <cellStyle name="Notas 4 16 2" xfId="5997"/>
    <cellStyle name="Notas 4 17" xfId="2816"/>
    <cellStyle name="Notas 4 2" xfId="2817"/>
    <cellStyle name="Notas 4 2 2" xfId="2818"/>
    <cellStyle name="Notas 4 2 2 2" xfId="5999"/>
    <cellStyle name="Notas 4 2 3" xfId="5998"/>
    <cellStyle name="Notas 4 3" xfId="2819"/>
    <cellStyle name="Notas 4 3 2" xfId="2820"/>
    <cellStyle name="Notas 4 3 2 2" xfId="6001"/>
    <cellStyle name="Notas 4 3 3" xfId="6000"/>
    <cellStyle name="Notas 4 4" xfId="2821"/>
    <cellStyle name="Notas 4 4 2" xfId="2822"/>
    <cellStyle name="Notas 4 4 2 2" xfId="6003"/>
    <cellStyle name="Notas 4 4 3" xfId="6002"/>
    <cellStyle name="Notas 4 5" xfId="2823"/>
    <cellStyle name="Notas 4 5 2" xfId="2824"/>
    <cellStyle name="Notas 4 5 2 2" xfId="6005"/>
    <cellStyle name="Notas 4 5 3" xfId="6004"/>
    <cellStyle name="Notas 4 6" xfId="2825"/>
    <cellStyle name="Notas 4 6 2" xfId="2826"/>
    <cellStyle name="Notas 4 6 2 2" xfId="6007"/>
    <cellStyle name="Notas 4 6 3" xfId="6006"/>
    <cellStyle name="Notas 4 7" xfId="2827"/>
    <cellStyle name="Notas 4 7 2" xfId="2828"/>
    <cellStyle name="Notas 4 7 2 2" xfId="6009"/>
    <cellStyle name="Notas 4 7 3" xfId="6008"/>
    <cellStyle name="Notas 4 8" xfId="2829"/>
    <cellStyle name="Notas 4 8 2" xfId="2830"/>
    <cellStyle name="Notas 4 8 2 2" xfId="6011"/>
    <cellStyle name="Notas 4 8 3" xfId="6010"/>
    <cellStyle name="Notas 4 9" xfId="2831"/>
    <cellStyle name="Notas 4 9 2" xfId="2832"/>
    <cellStyle name="Notas 4 9 2 2" xfId="6013"/>
    <cellStyle name="Notas 4 9 3" xfId="6012"/>
    <cellStyle name="Notas 40" xfId="2833"/>
    <cellStyle name="Notas 40 10" xfId="6014"/>
    <cellStyle name="Notas 40 2" xfId="2834"/>
    <cellStyle name="Notas 40 2 2" xfId="2835"/>
    <cellStyle name="Notas 40 2 2 2" xfId="6016"/>
    <cellStyle name="Notas 40 2 3" xfId="6015"/>
    <cellStyle name="Notas 40 3" xfId="2836"/>
    <cellStyle name="Notas 40 3 2" xfId="2837"/>
    <cellStyle name="Notas 40 3 2 2" xfId="6018"/>
    <cellStyle name="Notas 40 3 3" xfId="6017"/>
    <cellStyle name="Notas 40 4" xfId="2838"/>
    <cellStyle name="Notas 40 4 2" xfId="2839"/>
    <cellStyle name="Notas 40 4 2 2" xfId="6020"/>
    <cellStyle name="Notas 40 4 3" xfId="6019"/>
    <cellStyle name="Notas 40 5" xfId="2840"/>
    <cellStyle name="Notas 40 5 2" xfId="2841"/>
    <cellStyle name="Notas 40 5 2 2" xfId="6022"/>
    <cellStyle name="Notas 40 5 3" xfId="6021"/>
    <cellStyle name="Notas 40 6" xfId="2842"/>
    <cellStyle name="Notas 40 6 2" xfId="2843"/>
    <cellStyle name="Notas 40 6 2 2" xfId="6024"/>
    <cellStyle name="Notas 40 6 3" xfId="6023"/>
    <cellStyle name="Notas 40 7" xfId="2844"/>
    <cellStyle name="Notas 40 7 2" xfId="2845"/>
    <cellStyle name="Notas 40 7 2 2" xfId="6026"/>
    <cellStyle name="Notas 40 7 3" xfId="6025"/>
    <cellStyle name="Notas 40 8" xfId="2846"/>
    <cellStyle name="Notas 40 8 2" xfId="2847"/>
    <cellStyle name="Notas 40 8 2 2" xfId="6028"/>
    <cellStyle name="Notas 40 8 3" xfId="6027"/>
    <cellStyle name="Notas 40 9" xfId="2848"/>
    <cellStyle name="Notas 40 9 2" xfId="6029"/>
    <cellStyle name="Notas 41" xfId="2849"/>
    <cellStyle name="Notas 41 10" xfId="6030"/>
    <cellStyle name="Notas 41 2" xfId="2850"/>
    <cellStyle name="Notas 41 2 2" xfId="2851"/>
    <cellStyle name="Notas 41 2 2 2" xfId="6032"/>
    <cellStyle name="Notas 41 2 3" xfId="6031"/>
    <cellStyle name="Notas 41 3" xfId="2852"/>
    <cellStyle name="Notas 41 3 2" xfId="2853"/>
    <cellStyle name="Notas 41 3 2 2" xfId="6034"/>
    <cellStyle name="Notas 41 3 3" xfId="6033"/>
    <cellStyle name="Notas 41 4" xfId="2854"/>
    <cellStyle name="Notas 41 4 2" xfId="2855"/>
    <cellStyle name="Notas 41 4 2 2" xfId="6036"/>
    <cellStyle name="Notas 41 4 3" xfId="6035"/>
    <cellStyle name="Notas 41 5" xfId="2856"/>
    <cellStyle name="Notas 41 5 2" xfId="2857"/>
    <cellStyle name="Notas 41 5 2 2" xfId="6038"/>
    <cellStyle name="Notas 41 5 3" xfId="6037"/>
    <cellStyle name="Notas 41 6" xfId="2858"/>
    <cellStyle name="Notas 41 6 2" xfId="2859"/>
    <cellStyle name="Notas 41 6 2 2" xfId="6040"/>
    <cellStyle name="Notas 41 6 3" xfId="6039"/>
    <cellStyle name="Notas 41 7" xfId="2860"/>
    <cellStyle name="Notas 41 7 2" xfId="2861"/>
    <cellStyle name="Notas 41 7 2 2" xfId="6042"/>
    <cellStyle name="Notas 41 7 3" xfId="6041"/>
    <cellStyle name="Notas 41 8" xfId="2862"/>
    <cellStyle name="Notas 41 8 2" xfId="2863"/>
    <cellStyle name="Notas 41 8 2 2" xfId="6044"/>
    <cellStyle name="Notas 41 8 3" xfId="6043"/>
    <cellStyle name="Notas 41 9" xfId="2864"/>
    <cellStyle name="Notas 41 9 2" xfId="6045"/>
    <cellStyle name="Notas 42" xfId="2865"/>
    <cellStyle name="Notas 42 10" xfId="6046"/>
    <cellStyle name="Notas 42 2" xfId="2866"/>
    <cellStyle name="Notas 42 2 2" xfId="2867"/>
    <cellStyle name="Notas 42 2 2 2" xfId="6048"/>
    <cellStyle name="Notas 42 2 3" xfId="6047"/>
    <cellStyle name="Notas 42 3" xfId="2868"/>
    <cellStyle name="Notas 42 3 2" xfId="2869"/>
    <cellStyle name="Notas 42 3 2 2" xfId="6050"/>
    <cellStyle name="Notas 42 3 3" xfId="6049"/>
    <cellStyle name="Notas 42 4" xfId="2870"/>
    <cellStyle name="Notas 42 4 2" xfId="2871"/>
    <cellStyle name="Notas 42 4 2 2" xfId="6052"/>
    <cellStyle name="Notas 42 4 3" xfId="6051"/>
    <cellStyle name="Notas 42 5" xfId="2872"/>
    <cellStyle name="Notas 42 5 2" xfId="2873"/>
    <cellStyle name="Notas 42 5 2 2" xfId="6054"/>
    <cellStyle name="Notas 42 5 3" xfId="6053"/>
    <cellStyle name="Notas 42 6" xfId="2874"/>
    <cellStyle name="Notas 42 6 2" xfId="2875"/>
    <cellStyle name="Notas 42 6 2 2" xfId="6056"/>
    <cellStyle name="Notas 42 6 3" xfId="6055"/>
    <cellStyle name="Notas 42 7" xfId="2876"/>
    <cellStyle name="Notas 42 7 2" xfId="2877"/>
    <cellStyle name="Notas 42 7 2 2" xfId="6058"/>
    <cellStyle name="Notas 42 7 3" xfId="6057"/>
    <cellStyle name="Notas 42 8" xfId="2878"/>
    <cellStyle name="Notas 42 8 2" xfId="2879"/>
    <cellStyle name="Notas 42 8 2 2" xfId="6060"/>
    <cellStyle name="Notas 42 8 3" xfId="6059"/>
    <cellStyle name="Notas 42 9" xfId="2880"/>
    <cellStyle name="Notas 42 9 2" xfId="6061"/>
    <cellStyle name="Notas 43" xfId="2881"/>
    <cellStyle name="Notas 43 10" xfId="6062"/>
    <cellStyle name="Notas 43 2" xfId="2882"/>
    <cellStyle name="Notas 43 2 2" xfId="2883"/>
    <cellStyle name="Notas 43 2 2 2" xfId="6064"/>
    <cellStyle name="Notas 43 2 3" xfId="6063"/>
    <cellStyle name="Notas 43 3" xfId="2884"/>
    <cellStyle name="Notas 43 3 2" xfId="2885"/>
    <cellStyle name="Notas 43 3 2 2" xfId="6066"/>
    <cellStyle name="Notas 43 3 3" xfId="6065"/>
    <cellStyle name="Notas 43 4" xfId="2886"/>
    <cellStyle name="Notas 43 4 2" xfId="2887"/>
    <cellStyle name="Notas 43 4 2 2" xfId="6068"/>
    <cellStyle name="Notas 43 4 3" xfId="6067"/>
    <cellStyle name="Notas 43 5" xfId="2888"/>
    <cellStyle name="Notas 43 5 2" xfId="2889"/>
    <cellStyle name="Notas 43 5 2 2" xfId="6070"/>
    <cellStyle name="Notas 43 5 3" xfId="6069"/>
    <cellStyle name="Notas 43 6" xfId="2890"/>
    <cellStyle name="Notas 43 6 2" xfId="2891"/>
    <cellStyle name="Notas 43 6 2 2" xfId="6072"/>
    <cellStyle name="Notas 43 6 3" xfId="6071"/>
    <cellStyle name="Notas 43 7" xfId="2892"/>
    <cellStyle name="Notas 43 7 2" xfId="2893"/>
    <cellStyle name="Notas 43 7 2 2" xfId="6074"/>
    <cellStyle name="Notas 43 7 3" xfId="6073"/>
    <cellStyle name="Notas 43 8" xfId="2894"/>
    <cellStyle name="Notas 43 8 2" xfId="2895"/>
    <cellStyle name="Notas 43 8 2 2" xfId="6076"/>
    <cellStyle name="Notas 43 8 3" xfId="6075"/>
    <cellStyle name="Notas 43 9" xfId="2896"/>
    <cellStyle name="Notas 43 9 2" xfId="6077"/>
    <cellStyle name="Notas 44" xfId="2897"/>
    <cellStyle name="Notas 44 10" xfId="6078"/>
    <cellStyle name="Notas 44 2" xfId="2898"/>
    <cellStyle name="Notas 44 2 2" xfId="2899"/>
    <cellStyle name="Notas 44 2 2 2" xfId="6080"/>
    <cellStyle name="Notas 44 2 3" xfId="6079"/>
    <cellStyle name="Notas 44 3" xfId="2900"/>
    <cellStyle name="Notas 44 3 2" xfId="2901"/>
    <cellStyle name="Notas 44 3 2 2" xfId="6082"/>
    <cellStyle name="Notas 44 3 3" xfId="6081"/>
    <cellStyle name="Notas 44 4" xfId="2902"/>
    <cellStyle name="Notas 44 4 2" xfId="2903"/>
    <cellStyle name="Notas 44 4 2 2" xfId="6084"/>
    <cellStyle name="Notas 44 4 3" xfId="6083"/>
    <cellStyle name="Notas 44 5" xfId="2904"/>
    <cellStyle name="Notas 44 5 2" xfId="2905"/>
    <cellStyle name="Notas 44 5 2 2" xfId="6086"/>
    <cellStyle name="Notas 44 5 3" xfId="6085"/>
    <cellStyle name="Notas 44 6" xfId="2906"/>
    <cellStyle name="Notas 44 6 2" xfId="2907"/>
    <cellStyle name="Notas 44 6 2 2" xfId="6088"/>
    <cellStyle name="Notas 44 6 3" xfId="6087"/>
    <cellStyle name="Notas 44 7" xfId="2908"/>
    <cellStyle name="Notas 44 7 2" xfId="2909"/>
    <cellStyle name="Notas 44 7 2 2" xfId="6090"/>
    <cellStyle name="Notas 44 7 3" xfId="6089"/>
    <cellStyle name="Notas 44 8" xfId="2910"/>
    <cellStyle name="Notas 44 8 2" xfId="2911"/>
    <cellStyle name="Notas 44 8 2 2" xfId="6092"/>
    <cellStyle name="Notas 44 8 3" xfId="6091"/>
    <cellStyle name="Notas 44 9" xfId="2912"/>
    <cellStyle name="Notas 44 9 2" xfId="6093"/>
    <cellStyle name="Notas 45" xfId="2913"/>
    <cellStyle name="Notas 45 10" xfId="6094"/>
    <cellStyle name="Notas 45 2" xfId="2914"/>
    <cellStyle name="Notas 45 2 2" xfId="2915"/>
    <cellStyle name="Notas 45 2 2 2" xfId="6096"/>
    <cellStyle name="Notas 45 2 3" xfId="6095"/>
    <cellStyle name="Notas 45 3" xfId="2916"/>
    <cellStyle name="Notas 45 3 2" xfId="2917"/>
    <cellStyle name="Notas 45 3 2 2" xfId="6098"/>
    <cellStyle name="Notas 45 3 3" xfId="6097"/>
    <cellStyle name="Notas 45 4" xfId="2918"/>
    <cellStyle name="Notas 45 4 2" xfId="2919"/>
    <cellStyle name="Notas 45 4 2 2" xfId="6100"/>
    <cellStyle name="Notas 45 4 3" xfId="6099"/>
    <cellStyle name="Notas 45 5" xfId="2920"/>
    <cellStyle name="Notas 45 5 2" xfId="2921"/>
    <cellStyle name="Notas 45 5 2 2" xfId="6102"/>
    <cellStyle name="Notas 45 5 3" xfId="6101"/>
    <cellStyle name="Notas 45 6" xfId="2922"/>
    <cellStyle name="Notas 45 6 2" xfId="2923"/>
    <cellStyle name="Notas 45 6 2 2" xfId="6104"/>
    <cellStyle name="Notas 45 6 3" xfId="6103"/>
    <cellStyle name="Notas 45 7" xfId="2924"/>
    <cellStyle name="Notas 45 7 2" xfId="2925"/>
    <cellStyle name="Notas 45 7 2 2" xfId="6106"/>
    <cellStyle name="Notas 45 7 3" xfId="6105"/>
    <cellStyle name="Notas 45 8" xfId="2926"/>
    <cellStyle name="Notas 45 8 2" xfId="2927"/>
    <cellStyle name="Notas 45 8 2 2" xfId="6108"/>
    <cellStyle name="Notas 45 8 3" xfId="6107"/>
    <cellStyle name="Notas 45 9" xfId="2928"/>
    <cellStyle name="Notas 45 9 2" xfId="6109"/>
    <cellStyle name="Notas 46" xfId="2929"/>
    <cellStyle name="Notas 46 10" xfId="6110"/>
    <cellStyle name="Notas 46 2" xfId="2930"/>
    <cellStyle name="Notas 46 2 2" xfId="2931"/>
    <cellStyle name="Notas 46 2 2 2" xfId="6112"/>
    <cellStyle name="Notas 46 2 3" xfId="6111"/>
    <cellStyle name="Notas 46 3" xfId="2932"/>
    <cellStyle name="Notas 46 3 2" xfId="2933"/>
    <cellStyle name="Notas 46 3 2 2" xfId="6114"/>
    <cellStyle name="Notas 46 3 3" xfId="6113"/>
    <cellStyle name="Notas 46 4" xfId="2934"/>
    <cellStyle name="Notas 46 4 2" xfId="2935"/>
    <cellStyle name="Notas 46 4 2 2" xfId="6116"/>
    <cellStyle name="Notas 46 4 3" xfId="6115"/>
    <cellStyle name="Notas 46 5" xfId="2936"/>
    <cellStyle name="Notas 46 5 2" xfId="2937"/>
    <cellStyle name="Notas 46 5 2 2" xfId="6118"/>
    <cellStyle name="Notas 46 5 3" xfId="6117"/>
    <cellStyle name="Notas 46 6" xfId="2938"/>
    <cellStyle name="Notas 46 6 2" xfId="2939"/>
    <cellStyle name="Notas 46 6 2 2" xfId="6120"/>
    <cellStyle name="Notas 46 6 3" xfId="6119"/>
    <cellStyle name="Notas 46 7" xfId="2940"/>
    <cellStyle name="Notas 46 7 2" xfId="2941"/>
    <cellStyle name="Notas 46 7 2 2" xfId="6122"/>
    <cellStyle name="Notas 46 7 3" xfId="6121"/>
    <cellStyle name="Notas 46 8" xfId="2942"/>
    <cellStyle name="Notas 46 8 2" xfId="2943"/>
    <cellStyle name="Notas 46 8 2 2" xfId="6124"/>
    <cellStyle name="Notas 46 8 3" xfId="6123"/>
    <cellStyle name="Notas 46 9" xfId="2944"/>
    <cellStyle name="Notas 46 9 2" xfId="6125"/>
    <cellStyle name="Notas 47" xfId="2945"/>
    <cellStyle name="Notas 47 10" xfId="6126"/>
    <cellStyle name="Notas 47 2" xfId="2946"/>
    <cellStyle name="Notas 47 2 2" xfId="2947"/>
    <cellStyle name="Notas 47 2 2 2" xfId="6128"/>
    <cellStyle name="Notas 47 2 3" xfId="6127"/>
    <cellStyle name="Notas 47 3" xfId="2948"/>
    <cellStyle name="Notas 47 3 2" xfId="2949"/>
    <cellStyle name="Notas 47 3 2 2" xfId="6130"/>
    <cellStyle name="Notas 47 3 3" xfId="6129"/>
    <cellStyle name="Notas 47 4" xfId="2950"/>
    <cellStyle name="Notas 47 4 2" xfId="2951"/>
    <cellStyle name="Notas 47 4 2 2" xfId="6132"/>
    <cellStyle name="Notas 47 4 3" xfId="6131"/>
    <cellStyle name="Notas 47 5" xfId="2952"/>
    <cellStyle name="Notas 47 5 2" xfId="2953"/>
    <cellStyle name="Notas 47 5 2 2" xfId="6134"/>
    <cellStyle name="Notas 47 5 3" xfId="6133"/>
    <cellStyle name="Notas 47 6" xfId="2954"/>
    <cellStyle name="Notas 47 6 2" xfId="2955"/>
    <cellStyle name="Notas 47 6 2 2" xfId="6136"/>
    <cellStyle name="Notas 47 6 3" xfId="6135"/>
    <cellStyle name="Notas 47 7" xfId="2956"/>
    <cellStyle name="Notas 47 7 2" xfId="2957"/>
    <cellStyle name="Notas 47 7 2 2" xfId="6138"/>
    <cellStyle name="Notas 47 7 3" xfId="6137"/>
    <cellStyle name="Notas 47 8" xfId="2958"/>
    <cellStyle name="Notas 47 8 2" xfId="2959"/>
    <cellStyle name="Notas 47 8 2 2" xfId="6140"/>
    <cellStyle name="Notas 47 8 3" xfId="6139"/>
    <cellStyle name="Notas 47 9" xfId="2960"/>
    <cellStyle name="Notas 47 9 2" xfId="6141"/>
    <cellStyle name="Notas 48" xfId="2961"/>
    <cellStyle name="Notas 48 2" xfId="2962"/>
    <cellStyle name="Notas 48 2 2" xfId="6143"/>
    <cellStyle name="Notas 48 3" xfId="6142"/>
    <cellStyle name="Notas 49" xfId="2963"/>
    <cellStyle name="Notas 49 2" xfId="2964"/>
    <cellStyle name="Notas 49 2 2" xfId="6145"/>
    <cellStyle name="Notas 49 3" xfId="6144"/>
    <cellStyle name="Notas 5" xfId="2965"/>
    <cellStyle name="Notas 5 10" xfId="2966"/>
    <cellStyle name="Notas 5 10 2" xfId="2967"/>
    <cellStyle name="Notas 5 10 2 2" xfId="6148"/>
    <cellStyle name="Notas 5 10 3" xfId="6147"/>
    <cellStyle name="Notas 5 11" xfId="2968"/>
    <cellStyle name="Notas 5 11 2" xfId="2969"/>
    <cellStyle name="Notas 5 11 2 2" xfId="6150"/>
    <cellStyle name="Notas 5 11 3" xfId="6149"/>
    <cellStyle name="Notas 5 12" xfId="2970"/>
    <cellStyle name="Notas 5 12 2" xfId="2971"/>
    <cellStyle name="Notas 5 12 2 2" xfId="6152"/>
    <cellStyle name="Notas 5 12 3" xfId="6151"/>
    <cellStyle name="Notas 5 13" xfId="2972"/>
    <cellStyle name="Notas 5 13 2" xfId="2973"/>
    <cellStyle name="Notas 5 13 2 2" xfId="6154"/>
    <cellStyle name="Notas 5 13 3" xfId="6153"/>
    <cellStyle name="Notas 5 14" xfId="2974"/>
    <cellStyle name="Notas 5 14 2" xfId="2975"/>
    <cellStyle name="Notas 5 14 2 2" xfId="6156"/>
    <cellStyle name="Notas 5 14 3" xfId="6155"/>
    <cellStyle name="Notas 5 15" xfId="2976"/>
    <cellStyle name="Notas 5 15 2" xfId="6157"/>
    <cellStyle name="Notas 5 16" xfId="6146"/>
    <cellStyle name="Notas 5 2" xfId="2977"/>
    <cellStyle name="Notas 5 2 2" xfId="2978"/>
    <cellStyle name="Notas 5 2 2 2" xfId="6159"/>
    <cellStyle name="Notas 5 2 3" xfId="6158"/>
    <cellStyle name="Notas 5 3" xfId="2979"/>
    <cellStyle name="Notas 5 3 2" xfId="2980"/>
    <cellStyle name="Notas 5 3 2 2" xfId="6161"/>
    <cellStyle name="Notas 5 3 3" xfId="6160"/>
    <cellStyle name="Notas 5 4" xfId="2981"/>
    <cellStyle name="Notas 5 4 2" xfId="2982"/>
    <cellStyle name="Notas 5 4 2 2" xfId="6163"/>
    <cellStyle name="Notas 5 4 3" xfId="6162"/>
    <cellStyle name="Notas 5 5" xfId="2983"/>
    <cellStyle name="Notas 5 5 2" xfId="2984"/>
    <cellStyle name="Notas 5 5 2 2" xfId="6165"/>
    <cellStyle name="Notas 5 5 3" xfId="6164"/>
    <cellStyle name="Notas 5 6" xfId="2985"/>
    <cellStyle name="Notas 5 6 2" xfId="2986"/>
    <cellStyle name="Notas 5 6 2 2" xfId="6167"/>
    <cellStyle name="Notas 5 6 3" xfId="6166"/>
    <cellStyle name="Notas 5 7" xfId="2987"/>
    <cellStyle name="Notas 5 7 2" xfId="2988"/>
    <cellStyle name="Notas 5 7 2 2" xfId="6169"/>
    <cellStyle name="Notas 5 7 3" xfId="6168"/>
    <cellStyle name="Notas 5 8" xfId="2989"/>
    <cellStyle name="Notas 5 8 2" xfId="2990"/>
    <cellStyle name="Notas 5 8 2 2" xfId="6171"/>
    <cellStyle name="Notas 5 8 3" xfId="6170"/>
    <cellStyle name="Notas 5 9" xfId="2991"/>
    <cellStyle name="Notas 5 9 2" xfId="2992"/>
    <cellStyle name="Notas 5 9 2 2" xfId="6173"/>
    <cellStyle name="Notas 5 9 3" xfId="6172"/>
    <cellStyle name="Notas 50" xfId="2993"/>
    <cellStyle name="Notas 50 2" xfId="2994"/>
    <cellStyle name="Notas 50 2 2" xfId="6175"/>
    <cellStyle name="Notas 50 3" xfId="6174"/>
    <cellStyle name="Notas 51" xfId="2995"/>
    <cellStyle name="Notas 51 2" xfId="2996"/>
    <cellStyle name="Notas 51 2 2" xfId="6177"/>
    <cellStyle name="Notas 51 3" xfId="6176"/>
    <cellStyle name="Notas 52" xfId="2997"/>
    <cellStyle name="Notas 52 2" xfId="2998"/>
    <cellStyle name="Notas 52 2 2" xfId="6179"/>
    <cellStyle name="Notas 52 3" xfId="6178"/>
    <cellStyle name="Notas 53" xfId="2999"/>
    <cellStyle name="Notas 53 2" xfId="3000"/>
    <cellStyle name="Notas 53 2 2" xfId="6181"/>
    <cellStyle name="Notas 53 3" xfId="6180"/>
    <cellStyle name="Notas 54" xfId="3001"/>
    <cellStyle name="Notas 54 2" xfId="3002"/>
    <cellStyle name="Notas 54 2 2" xfId="6183"/>
    <cellStyle name="Notas 54 3" xfId="6182"/>
    <cellStyle name="Notas 55" xfId="3003"/>
    <cellStyle name="Notas 55 2" xfId="3004"/>
    <cellStyle name="Notas 55 2 2" xfId="6185"/>
    <cellStyle name="Notas 55 3" xfId="6184"/>
    <cellStyle name="Notas 56" xfId="3005"/>
    <cellStyle name="Notas 56 2" xfId="3006"/>
    <cellStyle name="Notas 56 2 2" xfId="6187"/>
    <cellStyle name="Notas 56 3" xfId="6186"/>
    <cellStyle name="Notas 57" xfId="3007"/>
    <cellStyle name="Notas 57 2" xfId="3008"/>
    <cellStyle name="Notas 57 2 2" xfId="6189"/>
    <cellStyle name="Notas 57 3" xfId="6188"/>
    <cellStyle name="Notas 58" xfId="3009"/>
    <cellStyle name="Notas 58 2" xfId="3010"/>
    <cellStyle name="Notas 58 2 2" xfId="6191"/>
    <cellStyle name="Notas 58 3" xfId="6190"/>
    <cellStyle name="Notas 59" xfId="3011"/>
    <cellStyle name="Notas 59 2" xfId="3012"/>
    <cellStyle name="Notas 59 2 2" xfId="6193"/>
    <cellStyle name="Notas 59 3" xfId="6192"/>
    <cellStyle name="Notas 6" xfId="3013"/>
    <cellStyle name="Notas 6 10" xfId="3014"/>
    <cellStyle name="Notas 6 10 2" xfId="3015"/>
    <cellStyle name="Notas 6 10 2 2" xfId="6196"/>
    <cellStyle name="Notas 6 10 3" xfId="6195"/>
    <cellStyle name="Notas 6 11" xfId="3016"/>
    <cellStyle name="Notas 6 11 2" xfId="3017"/>
    <cellStyle name="Notas 6 11 2 2" xfId="6198"/>
    <cellStyle name="Notas 6 11 3" xfId="6197"/>
    <cellStyle name="Notas 6 12" xfId="3018"/>
    <cellStyle name="Notas 6 12 2" xfId="3019"/>
    <cellStyle name="Notas 6 12 2 2" xfId="6200"/>
    <cellStyle name="Notas 6 12 3" xfId="6199"/>
    <cellStyle name="Notas 6 13" xfId="3020"/>
    <cellStyle name="Notas 6 13 2" xfId="3021"/>
    <cellStyle name="Notas 6 13 2 2" xfId="6202"/>
    <cellStyle name="Notas 6 13 3" xfId="6201"/>
    <cellStyle name="Notas 6 14" xfId="3022"/>
    <cellStyle name="Notas 6 14 2" xfId="3023"/>
    <cellStyle name="Notas 6 14 2 2" xfId="6204"/>
    <cellStyle name="Notas 6 14 3" xfId="6203"/>
    <cellStyle name="Notas 6 15" xfId="3024"/>
    <cellStyle name="Notas 6 15 2" xfId="6205"/>
    <cellStyle name="Notas 6 16" xfId="6194"/>
    <cellStyle name="Notas 6 2" xfId="3025"/>
    <cellStyle name="Notas 6 2 2" xfId="3026"/>
    <cellStyle name="Notas 6 2 2 2" xfId="6207"/>
    <cellStyle name="Notas 6 2 3" xfId="6206"/>
    <cellStyle name="Notas 6 3" xfId="3027"/>
    <cellStyle name="Notas 6 3 2" xfId="3028"/>
    <cellStyle name="Notas 6 3 2 2" xfId="6209"/>
    <cellStyle name="Notas 6 3 3" xfId="6208"/>
    <cellStyle name="Notas 6 4" xfId="3029"/>
    <cellStyle name="Notas 6 4 2" xfId="3030"/>
    <cellStyle name="Notas 6 4 2 2" xfId="6211"/>
    <cellStyle name="Notas 6 4 3" xfId="6210"/>
    <cellStyle name="Notas 6 5" xfId="3031"/>
    <cellStyle name="Notas 6 5 2" xfId="3032"/>
    <cellStyle name="Notas 6 5 2 2" xfId="6213"/>
    <cellStyle name="Notas 6 5 3" xfId="6212"/>
    <cellStyle name="Notas 6 6" xfId="3033"/>
    <cellStyle name="Notas 6 6 2" xfId="3034"/>
    <cellStyle name="Notas 6 6 2 2" xfId="6215"/>
    <cellStyle name="Notas 6 6 3" xfId="6214"/>
    <cellStyle name="Notas 6 7" xfId="3035"/>
    <cellStyle name="Notas 6 7 2" xfId="3036"/>
    <cellStyle name="Notas 6 7 2 2" xfId="6217"/>
    <cellStyle name="Notas 6 7 3" xfId="6216"/>
    <cellStyle name="Notas 6 8" xfId="3037"/>
    <cellStyle name="Notas 6 8 2" xfId="3038"/>
    <cellStyle name="Notas 6 8 2 2" xfId="6219"/>
    <cellStyle name="Notas 6 8 3" xfId="6218"/>
    <cellStyle name="Notas 6 9" xfId="3039"/>
    <cellStyle name="Notas 6 9 2" xfId="3040"/>
    <cellStyle name="Notas 6 9 2 2" xfId="6221"/>
    <cellStyle name="Notas 6 9 3" xfId="6220"/>
    <cellStyle name="Notas 60" xfId="3041"/>
    <cellStyle name="Notas 60 2" xfId="3042"/>
    <cellStyle name="Notas 60 2 2" xfId="6223"/>
    <cellStyle name="Notas 60 3" xfId="6222"/>
    <cellStyle name="Notas 61" xfId="3043"/>
    <cellStyle name="Notas 61 2" xfId="3044"/>
    <cellStyle name="Notas 61 2 2" xfId="6225"/>
    <cellStyle name="Notas 61 3" xfId="6224"/>
    <cellStyle name="Notas 62" xfId="3045"/>
    <cellStyle name="Notas 62 2" xfId="3046"/>
    <cellStyle name="Notas 62 2 2" xfId="6227"/>
    <cellStyle name="Notas 62 3" xfId="6226"/>
    <cellStyle name="Notas 63" xfId="3047"/>
    <cellStyle name="Notas 63 2" xfId="3048"/>
    <cellStyle name="Notas 63 2 2" xfId="6229"/>
    <cellStyle name="Notas 63 3" xfId="6228"/>
    <cellStyle name="Notas 64" xfId="3049"/>
    <cellStyle name="Notas 64 2" xfId="3050"/>
    <cellStyle name="Notas 64 2 2" xfId="6231"/>
    <cellStyle name="Notas 64 3" xfId="6230"/>
    <cellStyle name="Notas 65" xfId="3051"/>
    <cellStyle name="Notas 65 2" xfId="3052"/>
    <cellStyle name="Notas 65 2 2" xfId="6233"/>
    <cellStyle name="Notas 65 3" xfId="6232"/>
    <cellStyle name="Notas 66" xfId="3053"/>
    <cellStyle name="Notas 66 2" xfId="3054"/>
    <cellStyle name="Notas 66 2 2" xfId="6235"/>
    <cellStyle name="Notas 66 3" xfId="6234"/>
    <cellStyle name="Notas 67" xfId="3055"/>
    <cellStyle name="Notas 67 2" xfId="3056"/>
    <cellStyle name="Notas 67 2 2" xfId="6237"/>
    <cellStyle name="Notas 67 3" xfId="6236"/>
    <cellStyle name="Notas 68" xfId="3057"/>
    <cellStyle name="Notas 68 2" xfId="3058"/>
    <cellStyle name="Notas 68 2 2" xfId="6239"/>
    <cellStyle name="Notas 68 3" xfId="6238"/>
    <cellStyle name="Notas 69" xfId="3059"/>
    <cellStyle name="Notas 69 2" xfId="3060"/>
    <cellStyle name="Notas 69 2 2" xfId="6241"/>
    <cellStyle name="Notas 69 3" xfId="6240"/>
    <cellStyle name="Notas 7" xfId="3061"/>
    <cellStyle name="Notas 7 10" xfId="3062"/>
    <cellStyle name="Notas 7 10 2" xfId="3063"/>
    <cellStyle name="Notas 7 10 2 2" xfId="6244"/>
    <cellStyle name="Notas 7 10 3" xfId="6243"/>
    <cellStyle name="Notas 7 11" xfId="3064"/>
    <cellStyle name="Notas 7 11 2" xfId="3065"/>
    <cellStyle name="Notas 7 11 2 2" xfId="6246"/>
    <cellStyle name="Notas 7 11 3" xfId="6245"/>
    <cellStyle name="Notas 7 12" xfId="3066"/>
    <cellStyle name="Notas 7 12 2" xfId="3067"/>
    <cellStyle name="Notas 7 12 2 2" xfId="6248"/>
    <cellStyle name="Notas 7 12 3" xfId="6247"/>
    <cellStyle name="Notas 7 13" xfId="3068"/>
    <cellStyle name="Notas 7 13 2" xfId="3069"/>
    <cellStyle name="Notas 7 13 2 2" xfId="6250"/>
    <cellStyle name="Notas 7 13 3" xfId="6249"/>
    <cellStyle name="Notas 7 14" xfId="3070"/>
    <cellStyle name="Notas 7 14 2" xfId="3071"/>
    <cellStyle name="Notas 7 14 2 2" xfId="6252"/>
    <cellStyle name="Notas 7 14 3" xfId="6251"/>
    <cellStyle name="Notas 7 15" xfId="3072"/>
    <cellStyle name="Notas 7 15 2" xfId="6253"/>
    <cellStyle name="Notas 7 16" xfId="6242"/>
    <cellStyle name="Notas 7 2" xfId="3073"/>
    <cellStyle name="Notas 7 2 2" xfId="3074"/>
    <cellStyle name="Notas 7 2 2 2" xfId="6255"/>
    <cellStyle name="Notas 7 2 3" xfId="6254"/>
    <cellStyle name="Notas 7 3" xfId="3075"/>
    <cellStyle name="Notas 7 3 2" xfId="3076"/>
    <cellStyle name="Notas 7 3 2 2" xfId="6257"/>
    <cellStyle name="Notas 7 3 3" xfId="6256"/>
    <cellStyle name="Notas 7 4" xfId="3077"/>
    <cellStyle name="Notas 7 4 2" xfId="3078"/>
    <cellStyle name="Notas 7 4 2 2" xfId="6259"/>
    <cellStyle name="Notas 7 4 3" xfId="6258"/>
    <cellStyle name="Notas 7 5" xfId="3079"/>
    <cellStyle name="Notas 7 5 2" xfId="3080"/>
    <cellStyle name="Notas 7 5 2 2" xfId="6261"/>
    <cellStyle name="Notas 7 5 3" xfId="6260"/>
    <cellStyle name="Notas 7 6" xfId="3081"/>
    <cellStyle name="Notas 7 6 2" xfId="3082"/>
    <cellStyle name="Notas 7 6 2 2" xfId="6263"/>
    <cellStyle name="Notas 7 6 3" xfId="6262"/>
    <cellStyle name="Notas 7 7" xfId="3083"/>
    <cellStyle name="Notas 7 7 2" xfId="3084"/>
    <cellStyle name="Notas 7 7 2 2" xfId="6265"/>
    <cellStyle name="Notas 7 7 3" xfId="6264"/>
    <cellStyle name="Notas 7 8" xfId="3085"/>
    <cellStyle name="Notas 7 8 2" xfId="3086"/>
    <cellStyle name="Notas 7 8 2 2" xfId="6267"/>
    <cellStyle name="Notas 7 8 3" xfId="6266"/>
    <cellStyle name="Notas 7 9" xfId="3087"/>
    <cellStyle name="Notas 7 9 2" xfId="3088"/>
    <cellStyle name="Notas 7 9 2 2" xfId="6269"/>
    <cellStyle name="Notas 7 9 3" xfId="6268"/>
    <cellStyle name="Notas 70" xfId="3089"/>
    <cellStyle name="Notas 70 2" xfId="3090"/>
    <cellStyle name="Notas 70 2 2" xfId="6271"/>
    <cellStyle name="Notas 70 3" xfId="6270"/>
    <cellStyle name="Notas 71" xfId="3091"/>
    <cellStyle name="Notas 71 2" xfId="3092"/>
    <cellStyle name="Notas 71 2 2" xfId="6273"/>
    <cellStyle name="Notas 71 3" xfId="6272"/>
    <cellStyle name="Notas 72" xfId="3093"/>
    <cellStyle name="Notas 72 2" xfId="3094"/>
    <cellStyle name="Notas 72 2 2" xfId="6275"/>
    <cellStyle name="Notas 72 3" xfId="6274"/>
    <cellStyle name="Notas 73" xfId="3095"/>
    <cellStyle name="Notas 73 2" xfId="3096"/>
    <cellStyle name="Notas 73 2 2" xfId="6277"/>
    <cellStyle name="Notas 73 3" xfId="6276"/>
    <cellStyle name="Notas 74" xfId="3097"/>
    <cellStyle name="Notas 74 2" xfId="3098"/>
    <cellStyle name="Notas 74 2 2" xfId="6279"/>
    <cellStyle name="Notas 74 3" xfId="6278"/>
    <cellStyle name="Notas 75" xfId="3099"/>
    <cellStyle name="Notas 75 2" xfId="3100"/>
    <cellStyle name="Notas 75 2 2" xfId="6281"/>
    <cellStyle name="Notas 75 3" xfId="6280"/>
    <cellStyle name="Notas 76" xfId="3101"/>
    <cellStyle name="Notas 76 2" xfId="3102"/>
    <cellStyle name="Notas 76 2 2" xfId="6283"/>
    <cellStyle name="Notas 76 3" xfId="6282"/>
    <cellStyle name="Notas 77" xfId="3103"/>
    <cellStyle name="Notas 77 2" xfId="3104"/>
    <cellStyle name="Notas 77 2 2" xfId="6285"/>
    <cellStyle name="Notas 77 3" xfId="6284"/>
    <cellStyle name="Notas 78" xfId="3105"/>
    <cellStyle name="Notas 78 2" xfId="3106"/>
    <cellStyle name="Notas 78 2 2" xfId="6287"/>
    <cellStyle name="Notas 78 3" xfId="6286"/>
    <cellStyle name="Notas 79" xfId="3107"/>
    <cellStyle name="Notas 79 2" xfId="3108"/>
    <cellStyle name="Notas 79 2 2" xfId="6289"/>
    <cellStyle name="Notas 79 3" xfId="6288"/>
    <cellStyle name="Notas 8" xfId="3109"/>
    <cellStyle name="Notas 8 10" xfId="3110"/>
    <cellStyle name="Notas 8 10 2" xfId="3111"/>
    <cellStyle name="Notas 8 10 2 2" xfId="6292"/>
    <cellStyle name="Notas 8 10 3" xfId="6291"/>
    <cellStyle name="Notas 8 11" xfId="3112"/>
    <cellStyle name="Notas 8 11 2" xfId="3113"/>
    <cellStyle name="Notas 8 11 2 2" xfId="6294"/>
    <cellStyle name="Notas 8 11 3" xfId="6293"/>
    <cellStyle name="Notas 8 12" xfId="3114"/>
    <cellStyle name="Notas 8 12 2" xfId="3115"/>
    <cellStyle name="Notas 8 12 2 2" xfId="6296"/>
    <cellStyle name="Notas 8 12 3" xfId="6295"/>
    <cellStyle name="Notas 8 13" xfId="3116"/>
    <cellStyle name="Notas 8 13 2" xfId="3117"/>
    <cellStyle name="Notas 8 13 2 2" xfId="6298"/>
    <cellStyle name="Notas 8 13 3" xfId="6297"/>
    <cellStyle name="Notas 8 14" xfId="3118"/>
    <cellStyle name="Notas 8 14 2" xfId="3119"/>
    <cellStyle name="Notas 8 14 2 2" xfId="6300"/>
    <cellStyle name="Notas 8 14 3" xfId="6299"/>
    <cellStyle name="Notas 8 15" xfId="3120"/>
    <cellStyle name="Notas 8 15 2" xfId="6301"/>
    <cellStyle name="Notas 8 16" xfId="6290"/>
    <cellStyle name="Notas 8 2" xfId="3121"/>
    <cellStyle name="Notas 8 2 2" xfId="3122"/>
    <cellStyle name="Notas 8 2 2 2" xfId="6303"/>
    <cellStyle name="Notas 8 2 3" xfId="6302"/>
    <cellStyle name="Notas 8 3" xfId="3123"/>
    <cellStyle name="Notas 8 3 2" xfId="3124"/>
    <cellStyle name="Notas 8 3 2 2" xfId="6305"/>
    <cellStyle name="Notas 8 3 3" xfId="6304"/>
    <cellStyle name="Notas 8 4" xfId="3125"/>
    <cellStyle name="Notas 8 4 2" xfId="3126"/>
    <cellStyle name="Notas 8 4 2 2" xfId="6307"/>
    <cellStyle name="Notas 8 4 3" xfId="6306"/>
    <cellStyle name="Notas 8 5" xfId="3127"/>
    <cellStyle name="Notas 8 5 2" xfId="3128"/>
    <cellStyle name="Notas 8 5 2 2" xfId="6309"/>
    <cellStyle name="Notas 8 5 3" xfId="6308"/>
    <cellStyle name="Notas 8 6" xfId="3129"/>
    <cellStyle name="Notas 8 6 2" xfId="3130"/>
    <cellStyle name="Notas 8 6 2 2" xfId="6311"/>
    <cellStyle name="Notas 8 6 3" xfId="6310"/>
    <cellStyle name="Notas 8 7" xfId="3131"/>
    <cellStyle name="Notas 8 7 2" xfId="3132"/>
    <cellStyle name="Notas 8 7 2 2" xfId="6313"/>
    <cellStyle name="Notas 8 7 3" xfId="6312"/>
    <cellStyle name="Notas 8 8" xfId="3133"/>
    <cellStyle name="Notas 8 8 2" xfId="3134"/>
    <cellStyle name="Notas 8 8 2 2" xfId="6315"/>
    <cellStyle name="Notas 8 8 3" xfId="6314"/>
    <cellStyle name="Notas 8 9" xfId="3135"/>
    <cellStyle name="Notas 8 9 2" xfId="3136"/>
    <cellStyle name="Notas 8 9 2 2" xfId="6317"/>
    <cellStyle name="Notas 8 9 3" xfId="6316"/>
    <cellStyle name="Notas 80" xfId="3137"/>
    <cellStyle name="Notas 80 2" xfId="3138"/>
    <cellStyle name="Notas 80 2 2" xfId="6319"/>
    <cellStyle name="Notas 80 3" xfId="6318"/>
    <cellStyle name="Notas 81" xfId="3139"/>
    <cellStyle name="Notas 81 2" xfId="3140"/>
    <cellStyle name="Notas 81 2 2" xfId="6321"/>
    <cellStyle name="Notas 81 3" xfId="6320"/>
    <cellStyle name="Notas 82" xfId="3141"/>
    <cellStyle name="Notas 82 2" xfId="3142"/>
    <cellStyle name="Notas 82 2 2" xfId="6323"/>
    <cellStyle name="Notas 82 3" xfId="6322"/>
    <cellStyle name="Notas 83" xfId="3143"/>
    <cellStyle name="Notas 83 2" xfId="3144"/>
    <cellStyle name="Notas 83 2 2" xfId="6325"/>
    <cellStyle name="Notas 83 3" xfId="6324"/>
    <cellStyle name="Notas 84" xfId="3145"/>
    <cellStyle name="Notas 84 2" xfId="3146"/>
    <cellStyle name="Notas 84 2 2" xfId="6327"/>
    <cellStyle name="Notas 84 3" xfId="6326"/>
    <cellStyle name="Notas 85" xfId="3147"/>
    <cellStyle name="Notas 85 2" xfId="3148"/>
    <cellStyle name="Notas 85 2 2" xfId="6329"/>
    <cellStyle name="Notas 85 3" xfId="6328"/>
    <cellStyle name="Notas 86" xfId="3149"/>
    <cellStyle name="Notas 86 2" xfId="3150"/>
    <cellStyle name="Notas 86 2 2" xfId="6331"/>
    <cellStyle name="Notas 86 3" xfId="6330"/>
    <cellStyle name="Notas 87" xfId="3151"/>
    <cellStyle name="Notas 87 2" xfId="3152"/>
    <cellStyle name="Notas 87 2 2" xfId="6333"/>
    <cellStyle name="Notas 87 3" xfId="6332"/>
    <cellStyle name="Notas 88" xfId="3153"/>
    <cellStyle name="Notas 88 2" xfId="3154"/>
    <cellStyle name="Notas 88 2 2" xfId="6335"/>
    <cellStyle name="Notas 88 3" xfId="6334"/>
    <cellStyle name="Notas 89" xfId="3155"/>
    <cellStyle name="Notas 89 2" xfId="3156"/>
    <cellStyle name="Notas 89 2 2" xfId="6337"/>
    <cellStyle name="Notas 89 3" xfId="6336"/>
    <cellStyle name="Notas 9" xfId="3157"/>
    <cellStyle name="Notas 9 10" xfId="3158"/>
    <cellStyle name="Notas 9 10 2" xfId="3159"/>
    <cellStyle name="Notas 9 10 2 2" xfId="6340"/>
    <cellStyle name="Notas 9 10 3" xfId="6339"/>
    <cellStyle name="Notas 9 11" xfId="3160"/>
    <cellStyle name="Notas 9 11 2" xfId="3161"/>
    <cellStyle name="Notas 9 11 2 2" xfId="6342"/>
    <cellStyle name="Notas 9 11 3" xfId="6341"/>
    <cellStyle name="Notas 9 12" xfId="3162"/>
    <cellStyle name="Notas 9 12 2" xfId="3163"/>
    <cellStyle name="Notas 9 12 2 2" xfId="6344"/>
    <cellStyle name="Notas 9 12 3" xfId="6343"/>
    <cellStyle name="Notas 9 13" xfId="3164"/>
    <cellStyle name="Notas 9 13 2" xfId="3165"/>
    <cellStyle name="Notas 9 13 2 2" xfId="6346"/>
    <cellStyle name="Notas 9 13 3" xfId="6345"/>
    <cellStyle name="Notas 9 14" xfId="3166"/>
    <cellStyle name="Notas 9 14 2" xfId="3167"/>
    <cellStyle name="Notas 9 14 2 2" xfId="6348"/>
    <cellStyle name="Notas 9 14 3" xfId="6347"/>
    <cellStyle name="Notas 9 15" xfId="3168"/>
    <cellStyle name="Notas 9 15 2" xfId="6349"/>
    <cellStyle name="Notas 9 16" xfId="6338"/>
    <cellStyle name="Notas 9 2" xfId="3169"/>
    <cellStyle name="Notas 9 2 2" xfId="3170"/>
    <cellStyle name="Notas 9 2 2 2" xfId="6351"/>
    <cellStyle name="Notas 9 2 3" xfId="6350"/>
    <cellStyle name="Notas 9 3" xfId="3171"/>
    <cellStyle name="Notas 9 3 2" xfId="3172"/>
    <cellStyle name="Notas 9 3 2 2" xfId="6353"/>
    <cellStyle name="Notas 9 3 3" xfId="6352"/>
    <cellStyle name="Notas 9 4" xfId="3173"/>
    <cellStyle name="Notas 9 4 2" xfId="3174"/>
    <cellStyle name="Notas 9 4 2 2" xfId="6355"/>
    <cellStyle name="Notas 9 4 3" xfId="6354"/>
    <cellStyle name="Notas 9 5" xfId="3175"/>
    <cellStyle name="Notas 9 5 2" xfId="3176"/>
    <cellStyle name="Notas 9 5 2 2" xfId="6357"/>
    <cellStyle name="Notas 9 5 3" xfId="6356"/>
    <cellStyle name="Notas 9 6" xfId="3177"/>
    <cellStyle name="Notas 9 6 2" xfId="3178"/>
    <cellStyle name="Notas 9 6 2 2" xfId="6359"/>
    <cellStyle name="Notas 9 6 3" xfId="6358"/>
    <cellStyle name="Notas 9 7" xfId="3179"/>
    <cellStyle name="Notas 9 7 2" xfId="3180"/>
    <cellStyle name="Notas 9 7 2 2" xfId="6361"/>
    <cellStyle name="Notas 9 7 3" xfId="6360"/>
    <cellStyle name="Notas 9 8" xfId="3181"/>
    <cellStyle name="Notas 9 8 2" xfId="3182"/>
    <cellStyle name="Notas 9 8 2 2" xfId="6363"/>
    <cellStyle name="Notas 9 8 3" xfId="6362"/>
    <cellStyle name="Notas 9 9" xfId="3183"/>
    <cellStyle name="Notas 9 9 2" xfId="3184"/>
    <cellStyle name="Notas 9 9 2 2" xfId="6365"/>
    <cellStyle name="Notas 9 9 3" xfId="6364"/>
    <cellStyle name="Notas 90" xfId="3185"/>
    <cellStyle name="Notas 90 2" xfId="3186"/>
    <cellStyle name="Notas 90 2 2" xfId="6367"/>
    <cellStyle name="Notas 90 3" xfId="6366"/>
    <cellStyle name="Notas 91" xfId="3187"/>
    <cellStyle name="Notas 91 2" xfId="3188"/>
    <cellStyle name="Notas 91 2 2" xfId="6369"/>
    <cellStyle name="Notas 91 3" xfId="6368"/>
    <cellStyle name="Notas 92" xfId="3189"/>
    <cellStyle name="Notas 92 2" xfId="3190"/>
    <cellStyle name="Notas 92 2 2" xfId="6371"/>
    <cellStyle name="Notas 92 3" xfId="6370"/>
    <cellStyle name="Notas 93" xfId="3191"/>
    <cellStyle name="Notas 93 2" xfId="3192"/>
    <cellStyle name="Notas 93 2 2" xfId="6373"/>
    <cellStyle name="Notas 93 3" xfId="6372"/>
    <cellStyle name="Notas 94" xfId="3193"/>
    <cellStyle name="Notas 94 2" xfId="3194"/>
    <cellStyle name="Notas 94 2 2" xfId="6375"/>
    <cellStyle name="Notas 94 3" xfId="6374"/>
    <cellStyle name="Notas 95" xfId="3195"/>
    <cellStyle name="Notas 95 2" xfId="3196"/>
    <cellStyle name="Notas 95 2 2" xfId="6377"/>
    <cellStyle name="Notas 95 3" xfId="6376"/>
    <cellStyle name="Notas 96" xfId="3197"/>
    <cellStyle name="Notas 96 2" xfId="3198"/>
    <cellStyle name="Notas 96 2 2" xfId="6379"/>
    <cellStyle name="Notas 96 3" xfId="6378"/>
    <cellStyle name="Notas 97" xfId="3199"/>
    <cellStyle name="Notas 97 2" xfId="3200"/>
    <cellStyle name="Notas 97 2 2" xfId="6381"/>
    <cellStyle name="Notas 97 3" xfId="6380"/>
    <cellStyle name="Notas 98" xfId="3201"/>
    <cellStyle name="Notas 98 2" xfId="3202"/>
    <cellStyle name="Notas 98 2 2" xfId="6383"/>
    <cellStyle name="Notas 98 3" xfId="6382"/>
    <cellStyle name="Notas 99" xfId="3203"/>
    <cellStyle name="Notas 99 2" xfId="3204"/>
    <cellStyle name="Notas 99 2 2" xfId="6385"/>
    <cellStyle name="Notas 99 3" xfId="6384"/>
    <cellStyle name="Salida" xfId="3205" builtinId="21" customBuiltin="1"/>
    <cellStyle name="Texto de advertencia" xfId="3206" builtinId="11" customBuiltin="1"/>
    <cellStyle name="Texto explicativo" xfId="3207" builtinId="53" customBuiltin="1"/>
    <cellStyle name="Título" xfId="3208" builtinId="15" customBuiltin="1"/>
    <cellStyle name="Título 2" xfId="3210" builtinId="17" customBuiltin="1"/>
    <cellStyle name="Título 3" xfId="3211" builtinId="18" customBuiltin="1"/>
    <cellStyle name="Total" xfId="32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G596"/>
  <sheetViews>
    <sheetView workbookViewId="0">
      <selection activeCell="E16" sqref="E16"/>
    </sheetView>
  </sheetViews>
  <sheetFormatPr baseColWidth="10" defaultRowHeight="12.75"/>
  <cols>
    <col min="1" max="1" width="11.5703125" style="75" bestFit="1" customWidth="1"/>
    <col min="2" max="2" width="33.7109375" customWidth="1"/>
    <col min="3" max="3" width="13.85546875" bestFit="1" customWidth="1"/>
    <col min="4" max="4" width="13.28515625" bestFit="1" customWidth="1"/>
    <col min="5" max="5" width="13.85546875" bestFit="1" customWidth="1"/>
    <col min="6" max="6" width="12.85546875" bestFit="1" customWidth="1"/>
    <col min="7" max="7" width="13.85546875" bestFit="1" customWidth="1"/>
  </cols>
  <sheetData>
    <row r="1" spans="1:7" s="8" customFormat="1">
      <c r="A1" s="76" t="s">
        <v>85</v>
      </c>
      <c r="B1" s="76"/>
      <c r="C1" s="76"/>
      <c r="D1" s="76"/>
      <c r="E1" s="76"/>
      <c r="F1" s="76"/>
      <c r="G1" s="76"/>
    </row>
    <row r="2" spans="1:7" s="8" customFormat="1">
      <c r="A2" s="76" t="s">
        <v>86</v>
      </c>
      <c r="B2" s="76"/>
      <c r="C2" s="76"/>
      <c r="D2" s="76"/>
      <c r="E2" s="76"/>
      <c r="F2" s="76"/>
      <c r="G2" s="76"/>
    </row>
    <row r="3" spans="1:7" s="8" customFormat="1">
      <c r="A3" s="76" t="s">
        <v>1823</v>
      </c>
      <c r="B3" s="76"/>
      <c r="C3" s="76"/>
      <c r="D3" s="76"/>
      <c r="E3" s="76"/>
      <c r="F3" s="76"/>
      <c r="G3" s="76"/>
    </row>
    <row r="4" spans="1:7" s="8" customFormat="1">
      <c r="A4" s="76" t="s">
        <v>87</v>
      </c>
      <c r="B4" s="76" t="s">
        <v>88</v>
      </c>
      <c r="C4" s="76" t="s">
        <v>1639</v>
      </c>
      <c r="D4" s="76" t="s">
        <v>1640</v>
      </c>
      <c r="E4" s="76" t="s">
        <v>1641</v>
      </c>
      <c r="F4" s="76" t="s">
        <v>1642</v>
      </c>
      <c r="G4" s="76" t="s">
        <v>1643</v>
      </c>
    </row>
    <row r="5" spans="1:7" s="268" customFormat="1" ht="12" customHeight="1">
      <c r="A5" s="76">
        <v>100000000</v>
      </c>
      <c r="B5" s="76" t="s">
        <v>2</v>
      </c>
      <c r="C5" s="76">
        <v>0</v>
      </c>
      <c r="D5" s="76">
        <v>0</v>
      </c>
      <c r="E5" s="76">
        <v>0</v>
      </c>
      <c r="F5" s="76">
        <v>0</v>
      </c>
      <c r="G5" s="76">
        <v>0</v>
      </c>
    </row>
    <row r="6" spans="1:7" s="268" customFormat="1" ht="12" customHeight="1">
      <c r="A6" s="76">
        <v>111101100</v>
      </c>
      <c r="B6" s="76" t="s">
        <v>89</v>
      </c>
      <c r="C6" s="269">
        <v>278279</v>
      </c>
      <c r="D6" s="269">
        <v>144377.03</v>
      </c>
      <c r="E6" s="269">
        <v>-184017.03</v>
      </c>
      <c r="F6" s="269">
        <v>-39640</v>
      </c>
      <c r="G6" s="269">
        <v>238639</v>
      </c>
    </row>
    <row r="7" spans="1:7" s="268" customFormat="1" ht="12" customHeight="1">
      <c r="A7" s="76">
        <v>111201100</v>
      </c>
      <c r="B7" s="76" t="s">
        <v>90</v>
      </c>
      <c r="C7" s="269">
        <v>11619.03</v>
      </c>
      <c r="D7" s="269">
        <v>200913.19</v>
      </c>
      <c r="E7" s="269">
        <v>-193189.72</v>
      </c>
      <c r="F7" s="269">
        <v>7723.47</v>
      </c>
      <c r="G7" s="269">
        <v>19342.5</v>
      </c>
    </row>
    <row r="8" spans="1:7" s="268" customFormat="1" ht="12" customHeight="1">
      <c r="A8" s="76">
        <v>111401100</v>
      </c>
      <c r="B8" s="76" t="s">
        <v>91</v>
      </c>
      <c r="C8" s="269">
        <v>1630</v>
      </c>
      <c r="D8" s="76">
        <v>0</v>
      </c>
      <c r="E8" s="76">
        <v>0</v>
      </c>
      <c r="F8" s="76">
        <v>0</v>
      </c>
      <c r="G8" s="269">
        <v>1630</v>
      </c>
    </row>
    <row r="9" spans="1:7" s="268" customFormat="1" ht="12" customHeight="1">
      <c r="A9" s="76">
        <v>111402100</v>
      </c>
      <c r="B9" s="76" t="s">
        <v>1644</v>
      </c>
      <c r="C9" s="76">
        <v>0</v>
      </c>
      <c r="D9" s="76">
        <v>0</v>
      </c>
      <c r="E9" s="76">
        <v>0</v>
      </c>
      <c r="F9" s="76">
        <v>0</v>
      </c>
      <c r="G9" s="76">
        <v>0</v>
      </c>
    </row>
    <row r="10" spans="1:7" s="268" customFormat="1" ht="12" customHeight="1">
      <c r="A10" s="76">
        <v>111403100</v>
      </c>
      <c r="B10" s="76" t="s">
        <v>91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</row>
    <row r="11" spans="1:7" s="268" customFormat="1" ht="12" customHeight="1">
      <c r="A11" s="76">
        <v>111404100</v>
      </c>
      <c r="B11" s="76" t="s">
        <v>1645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s="268" customFormat="1" ht="12" customHeight="1">
      <c r="A12" s="76">
        <v>111405100</v>
      </c>
      <c r="B12" s="76" t="s">
        <v>92</v>
      </c>
      <c r="C12" s="76">
        <v>150</v>
      </c>
      <c r="D12" s="76">
        <v>0</v>
      </c>
      <c r="E12" s="76">
        <v>0</v>
      </c>
      <c r="F12" s="76">
        <v>0</v>
      </c>
      <c r="G12" s="76">
        <v>150</v>
      </c>
    </row>
    <row r="13" spans="1:7" s="268" customFormat="1" ht="12" customHeight="1">
      <c r="A13" s="76">
        <v>111406100</v>
      </c>
      <c r="B13" s="76" t="s">
        <v>93</v>
      </c>
      <c r="C13" s="76">
        <v>150</v>
      </c>
      <c r="D13" s="76">
        <v>0</v>
      </c>
      <c r="E13" s="76">
        <v>0</v>
      </c>
      <c r="F13" s="76">
        <v>0</v>
      </c>
      <c r="G13" s="76">
        <v>150</v>
      </c>
    </row>
    <row r="14" spans="1:7" s="268" customFormat="1" ht="12" customHeight="1">
      <c r="A14" s="76">
        <v>111407100</v>
      </c>
      <c r="B14" s="76" t="s">
        <v>94</v>
      </c>
      <c r="C14" s="76">
        <v>150</v>
      </c>
      <c r="D14" s="76">
        <v>0</v>
      </c>
      <c r="E14" s="76">
        <v>0</v>
      </c>
      <c r="F14" s="76">
        <v>0</v>
      </c>
      <c r="G14" s="76">
        <v>150</v>
      </c>
    </row>
    <row r="15" spans="1:7" s="268" customFormat="1" ht="12" customHeight="1">
      <c r="A15" s="76">
        <v>111408100</v>
      </c>
      <c r="B15" s="76" t="s">
        <v>95</v>
      </c>
      <c r="C15" s="76">
        <v>150</v>
      </c>
      <c r="D15" s="76">
        <v>0</v>
      </c>
      <c r="E15" s="76">
        <v>0</v>
      </c>
      <c r="F15" s="76">
        <v>0</v>
      </c>
      <c r="G15" s="76">
        <v>150</v>
      </c>
    </row>
    <row r="16" spans="1:7" s="268" customFormat="1" ht="12" customHeight="1">
      <c r="A16" s="76">
        <v>111409100</v>
      </c>
      <c r="B16" s="76" t="s">
        <v>1646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s="268" customFormat="1" ht="12" customHeight="1">
      <c r="A17" s="76">
        <v>112001100</v>
      </c>
      <c r="B17" s="76" t="s">
        <v>1647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s="268" customFormat="1" ht="12" customHeight="1">
      <c r="A18" s="76">
        <v>112002100</v>
      </c>
      <c r="B18" s="76" t="s">
        <v>50</v>
      </c>
      <c r="C18" s="269">
        <v>804477.32</v>
      </c>
      <c r="D18" s="269">
        <v>2624826</v>
      </c>
      <c r="E18" s="269">
        <v>-2610982.63</v>
      </c>
      <c r="F18" s="269">
        <v>13843.37</v>
      </c>
      <c r="G18" s="269">
        <v>818320.69</v>
      </c>
    </row>
    <row r="19" spans="1:7" s="268" customFormat="1" ht="12" customHeight="1">
      <c r="A19" s="76">
        <v>112003100</v>
      </c>
      <c r="B19" s="76" t="s">
        <v>96</v>
      </c>
      <c r="C19" s="76">
        <v>0</v>
      </c>
      <c r="D19" s="269">
        <v>11040.68</v>
      </c>
      <c r="E19" s="269">
        <v>-11040.68</v>
      </c>
      <c r="F19" s="76">
        <v>0</v>
      </c>
      <c r="G19" s="76">
        <v>0</v>
      </c>
    </row>
    <row r="20" spans="1:7" s="268" customFormat="1" ht="12" customHeight="1">
      <c r="A20" s="76">
        <v>121001100</v>
      </c>
      <c r="B20" s="76" t="s">
        <v>97</v>
      </c>
      <c r="C20" s="269">
        <v>22663546.149999999</v>
      </c>
      <c r="D20" s="269">
        <v>18919781.050000001</v>
      </c>
      <c r="E20" s="269">
        <v>-34165711.090000004</v>
      </c>
      <c r="F20" s="269">
        <v>-15245930.039999999</v>
      </c>
      <c r="G20" s="269">
        <v>7417616.1100000003</v>
      </c>
    </row>
    <row r="21" spans="1:7" s="268" customFormat="1" ht="12" customHeight="1">
      <c r="A21" s="76">
        <v>121002100</v>
      </c>
      <c r="B21" s="76" t="s">
        <v>1648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s="268" customFormat="1" ht="12" customHeight="1">
      <c r="A22" s="76">
        <v>121003100</v>
      </c>
      <c r="B22" s="76" t="s">
        <v>1649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s="268" customFormat="1" ht="12" customHeight="1">
      <c r="A23" s="76">
        <v>121004100</v>
      </c>
      <c r="B23" s="76" t="s">
        <v>98</v>
      </c>
      <c r="C23" s="269">
        <v>329933.64</v>
      </c>
      <c r="D23" s="269">
        <v>2631.2</v>
      </c>
      <c r="E23" s="269">
        <v>-1078.42</v>
      </c>
      <c r="F23" s="269">
        <v>1552.78</v>
      </c>
      <c r="G23" s="269">
        <v>331486.42</v>
      </c>
    </row>
    <row r="24" spans="1:7" s="268" customFormat="1" ht="12" customHeight="1">
      <c r="A24" s="76">
        <v>121005100</v>
      </c>
      <c r="B24" s="76" t="s">
        <v>99</v>
      </c>
      <c r="C24" s="269">
        <v>284848.27</v>
      </c>
      <c r="D24" s="269">
        <v>4323.51</v>
      </c>
      <c r="E24" s="76">
        <v>-42.8</v>
      </c>
      <c r="F24" s="269">
        <v>4280.71</v>
      </c>
      <c r="G24" s="269">
        <v>289128.98</v>
      </c>
    </row>
    <row r="25" spans="1:7" s="268" customFormat="1" ht="12" customHeight="1">
      <c r="A25" s="76">
        <v>121006100</v>
      </c>
      <c r="B25" s="76" t="s">
        <v>100</v>
      </c>
      <c r="C25" s="269">
        <v>188439.3</v>
      </c>
      <c r="D25" s="269">
        <v>99274.18</v>
      </c>
      <c r="E25" s="269">
        <v>-184540.06</v>
      </c>
      <c r="F25" s="269">
        <v>-85265.88</v>
      </c>
      <c r="G25" s="269">
        <v>103173.42</v>
      </c>
    </row>
    <row r="26" spans="1:7" s="268" customFormat="1" ht="12" customHeight="1">
      <c r="A26" s="76">
        <v>121007100</v>
      </c>
      <c r="B26" s="76" t="s">
        <v>45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s="268" customFormat="1" ht="12" customHeight="1">
      <c r="A27" s="76">
        <v>121008100</v>
      </c>
      <c r="B27" s="76" t="s">
        <v>527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s="268" customFormat="1" ht="12" customHeight="1">
      <c r="A28" s="76">
        <v>121008200</v>
      </c>
      <c r="B28" s="76" t="s">
        <v>1650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s="268" customFormat="1" ht="12" customHeight="1">
      <c r="A29" s="76">
        <v>121009100</v>
      </c>
      <c r="B29" s="76" t="s">
        <v>101</v>
      </c>
      <c r="C29" s="269">
        <v>32665.45</v>
      </c>
      <c r="D29" s="76">
        <v>0</v>
      </c>
      <c r="E29" s="76">
        <v>0</v>
      </c>
      <c r="F29" s="76">
        <v>0</v>
      </c>
      <c r="G29" s="269">
        <v>32665.45</v>
      </c>
    </row>
    <row r="30" spans="1:7" s="268" customFormat="1" ht="12" customHeight="1">
      <c r="A30" s="76">
        <v>121010100</v>
      </c>
      <c r="B30" s="76" t="s">
        <v>1098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s="268" customFormat="1" ht="12" customHeight="1">
      <c r="A31" s="76">
        <v>121010200</v>
      </c>
      <c r="B31" s="76" t="s">
        <v>102</v>
      </c>
      <c r="C31" s="269">
        <v>214359.27</v>
      </c>
      <c r="D31" s="269">
        <v>500181.43</v>
      </c>
      <c r="E31" s="269">
        <v>-507798.34</v>
      </c>
      <c r="F31" s="269">
        <v>-7616.91</v>
      </c>
      <c r="G31" s="269">
        <v>206742.36</v>
      </c>
    </row>
    <row r="32" spans="1:7" s="268" customFormat="1" ht="12" customHeight="1">
      <c r="A32" s="76">
        <v>121011100</v>
      </c>
      <c r="B32" s="76" t="s">
        <v>1651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</row>
    <row r="33" spans="1:7" s="268" customFormat="1" ht="12" customHeight="1">
      <c r="A33" s="76">
        <v>121012100</v>
      </c>
      <c r="B33" s="76" t="s">
        <v>22</v>
      </c>
      <c r="C33" s="269">
        <v>60423.89</v>
      </c>
      <c r="D33" s="76">
        <v>0</v>
      </c>
      <c r="E33" s="76">
        <v>0</v>
      </c>
      <c r="F33" s="76">
        <v>0</v>
      </c>
      <c r="G33" s="269">
        <v>60423.89</v>
      </c>
    </row>
    <row r="34" spans="1:7" s="268" customFormat="1" ht="12" customHeight="1">
      <c r="A34" s="76">
        <v>121013100</v>
      </c>
      <c r="B34" s="76" t="s">
        <v>51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</row>
    <row r="35" spans="1:7" s="268" customFormat="1" ht="12" customHeight="1">
      <c r="A35" s="76">
        <v>121014100</v>
      </c>
      <c r="B35" s="76" t="s">
        <v>1652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</row>
    <row r="36" spans="1:7" s="268" customFormat="1" ht="12" customHeight="1">
      <c r="A36" s="76">
        <v>121015100</v>
      </c>
      <c r="B36" s="76" t="s">
        <v>103</v>
      </c>
      <c r="C36" s="269">
        <v>7375750.9000000004</v>
      </c>
      <c r="D36" s="269">
        <v>7398342.6900000004</v>
      </c>
      <c r="E36" s="269">
        <v>-9937651.8499999996</v>
      </c>
      <c r="F36" s="269">
        <v>-2539309.16</v>
      </c>
      <c r="G36" s="269">
        <v>4836441.74</v>
      </c>
    </row>
    <row r="37" spans="1:7" s="268" customFormat="1" ht="12" customHeight="1">
      <c r="A37" s="76">
        <v>121016100</v>
      </c>
      <c r="B37" s="76" t="s">
        <v>1653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</row>
    <row r="38" spans="1:7" s="268" customFormat="1" ht="12" customHeight="1">
      <c r="A38" s="76">
        <v>121017200</v>
      </c>
      <c r="B38" s="76" t="s">
        <v>104</v>
      </c>
      <c r="C38" s="269">
        <v>88914.5</v>
      </c>
      <c r="D38" s="269">
        <v>55055.21</v>
      </c>
      <c r="E38" s="269">
        <v>-36573.57</v>
      </c>
      <c r="F38" s="269">
        <v>18481.64</v>
      </c>
      <c r="G38" s="269">
        <v>107396.14</v>
      </c>
    </row>
    <row r="39" spans="1:7" s="268" customFormat="1" ht="12" customHeight="1">
      <c r="A39" s="76">
        <v>121026100</v>
      </c>
      <c r="B39" s="76" t="s">
        <v>105</v>
      </c>
      <c r="C39" s="269">
        <v>8142318.9800000004</v>
      </c>
      <c r="D39" s="269">
        <v>23550119.460000001</v>
      </c>
      <c r="E39" s="269">
        <v>-24004883.91</v>
      </c>
      <c r="F39" s="269">
        <v>-454764.45</v>
      </c>
      <c r="G39" s="269">
        <v>7687554.5300000003</v>
      </c>
    </row>
    <row r="40" spans="1:7" s="268" customFormat="1" ht="12" customHeight="1">
      <c r="A40" s="76">
        <v>121027100</v>
      </c>
      <c r="B40" s="76" t="s">
        <v>106</v>
      </c>
      <c r="C40" s="269">
        <v>112119.21</v>
      </c>
      <c r="D40" s="269">
        <v>189669.79</v>
      </c>
      <c r="E40" s="269">
        <v>-169635.45</v>
      </c>
      <c r="F40" s="269">
        <v>20034.34</v>
      </c>
      <c r="G40" s="269">
        <v>132153.54999999999</v>
      </c>
    </row>
    <row r="41" spans="1:7" s="268" customFormat="1" ht="12" customHeight="1">
      <c r="A41" s="76">
        <v>121101100</v>
      </c>
      <c r="B41" s="76" t="s">
        <v>1654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</row>
    <row r="42" spans="1:7" s="268" customFormat="1" ht="12" customHeight="1">
      <c r="A42" s="76">
        <v>121102100</v>
      </c>
      <c r="B42" s="76" t="s">
        <v>1655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</row>
    <row r="43" spans="1:7" s="268" customFormat="1" ht="12" customHeight="1">
      <c r="A43" s="76">
        <v>121103100</v>
      </c>
      <c r="B43" s="76" t="s">
        <v>107</v>
      </c>
      <c r="C43" s="269">
        <v>1267759.25</v>
      </c>
      <c r="D43" s="269">
        <v>450428.76</v>
      </c>
      <c r="E43" s="269">
        <v>-523905.64</v>
      </c>
      <c r="F43" s="269">
        <v>-73476.88</v>
      </c>
      <c r="G43" s="269">
        <v>1194282.3700000001</v>
      </c>
    </row>
    <row r="44" spans="1:7" s="268" customFormat="1" ht="12" customHeight="1">
      <c r="A44" s="76">
        <v>121104100</v>
      </c>
      <c r="B44" s="76" t="s">
        <v>1656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</row>
    <row r="45" spans="1:7" s="268" customFormat="1" ht="12" customHeight="1">
      <c r="A45" s="76">
        <v>121105100</v>
      </c>
      <c r="B45" s="76" t="s">
        <v>1657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</row>
    <row r="46" spans="1:7" s="268" customFormat="1" ht="12" customHeight="1">
      <c r="A46" s="76">
        <v>121111100</v>
      </c>
      <c r="B46" s="76" t="s">
        <v>108</v>
      </c>
      <c r="C46" s="269">
        <v>499381.15</v>
      </c>
      <c r="D46" s="269">
        <v>315307.84000000003</v>
      </c>
      <c r="E46" s="269">
        <v>-349334.57</v>
      </c>
      <c r="F46" s="269">
        <v>-34026.730000000003</v>
      </c>
      <c r="G46" s="269">
        <v>465354.42</v>
      </c>
    </row>
    <row r="47" spans="1:7" s="268" customFormat="1" ht="12" customHeight="1">
      <c r="A47" s="76">
        <v>121201100</v>
      </c>
      <c r="B47" s="76" t="s">
        <v>109</v>
      </c>
      <c r="C47" s="269">
        <v>681260.33</v>
      </c>
      <c r="D47" s="269">
        <v>368882.6</v>
      </c>
      <c r="E47" s="269">
        <v>-1000000</v>
      </c>
      <c r="F47" s="269">
        <v>-631117.4</v>
      </c>
      <c r="G47" s="269">
        <v>50142.93</v>
      </c>
    </row>
    <row r="48" spans="1:7" s="268" customFormat="1" ht="12" customHeight="1">
      <c r="A48" s="76">
        <v>121202100</v>
      </c>
      <c r="B48" s="76" t="s">
        <v>110</v>
      </c>
      <c r="C48" s="269">
        <v>8182.19</v>
      </c>
      <c r="D48" s="76">
        <v>0</v>
      </c>
      <c r="E48" s="76">
        <v>0</v>
      </c>
      <c r="F48" s="76">
        <v>0</v>
      </c>
      <c r="G48" s="269">
        <v>8182.19</v>
      </c>
    </row>
    <row r="49" spans="1:7" s="268" customFormat="1" ht="12" customHeight="1">
      <c r="A49" s="76">
        <v>122001100</v>
      </c>
      <c r="B49" s="76" t="s">
        <v>1658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</row>
    <row r="50" spans="1:7" s="268" customFormat="1" ht="12" customHeight="1">
      <c r="A50" s="76">
        <v>122002100</v>
      </c>
      <c r="B50" s="76" t="s">
        <v>1659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</row>
    <row r="51" spans="1:7" s="268" customFormat="1" ht="12" customHeight="1">
      <c r="A51" s="76">
        <v>122003100</v>
      </c>
      <c r="B51" s="76" t="s">
        <v>1660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</row>
    <row r="52" spans="1:7" s="268" customFormat="1" ht="12" customHeight="1">
      <c r="A52" s="76">
        <v>122004100</v>
      </c>
      <c r="B52" s="76" t="s">
        <v>1661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</row>
    <row r="53" spans="1:7" s="268" customFormat="1" ht="12" customHeight="1">
      <c r="A53" s="76">
        <v>122005100</v>
      </c>
      <c r="B53" s="76" t="s">
        <v>1662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</row>
    <row r="54" spans="1:7" s="268" customFormat="1" ht="12" customHeight="1">
      <c r="A54" s="76">
        <v>122007100</v>
      </c>
      <c r="B54" s="76" t="s">
        <v>111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</row>
    <row r="55" spans="1:7" s="268" customFormat="1" ht="12" customHeight="1">
      <c r="A55" s="76">
        <v>122009100</v>
      </c>
      <c r="B55" s="76" t="s">
        <v>1663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</row>
    <row r="56" spans="1:7" s="268" customFormat="1" ht="12" customHeight="1">
      <c r="A56" s="76">
        <v>122010100</v>
      </c>
      <c r="B56" s="76" t="s">
        <v>1664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</row>
    <row r="57" spans="1:7" s="268" customFormat="1" ht="12" customHeight="1">
      <c r="A57" s="76">
        <v>122101200</v>
      </c>
      <c r="B57" s="76" t="s">
        <v>1665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</row>
    <row r="58" spans="1:7" s="268" customFormat="1" ht="12" customHeight="1">
      <c r="A58" s="76">
        <v>131101100</v>
      </c>
      <c r="B58" s="76" t="s">
        <v>54</v>
      </c>
      <c r="C58" s="269">
        <v>488833456.24000001</v>
      </c>
      <c r="D58" s="269">
        <v>4090810.47</v>
      </c>
      <c r="E58" s="269">
        <v>-1165855.19</v>
      </c>
      <c r="F58" s="269">
        <v>2924955.28</v>
      </c>
      <c r="G58" s="269">
        <v>491758411.51999998</v>
      </c>
    </row>
    <row r="59" spans="1:7" s="268" customFormat="1" ht="12" customHeight="1">
      <c r="A59" s="76">
        <v>131101200</v>
      </c>
      <c r="B59" s="76" t="s">
        <v>54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</row>
    <row r="60" spans="1:7" s="268" customFormat="1" ht="12" customHeight="1">
      <c r="A60" s="76">
        <v>131201100</v>
      </c>
      <c r="B60" s="76" t="s">
        <v>55</v>
      </c>
      <c r="C60" s="269">
        <v>44361448.600000001</v>
      </c>
      <c r="D60" s="269">
        <v>110470.72</v>
      </c>
      <c r="E60" s="269">
        <v>-254430.91</v>
      </c>
      <c r="F60" s="269">
        <v>-143960.19</v>
      </c>
      <c r="G60" s="269">
        <v>44217488.409999996</v>
      </c>
    </row>
    <row r="61" spans="1:7" s="268" customFormat="1" ht="12" customHeight="1">
      <c r="A61" s="76">
        <v>131201200</v>
      </c>
      <c r="B61" s="76" t="s">
        <v>55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</row>
    <row r="62" spans="1:7" s="268" customFormat="1" ht="12" customHeight="1">
      <c r="A62" s="76">
        <v>131301100</v>
      </c>
      <c r="B62" s="76" t="s">
        <v>1666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</row>
    <row r="63" spans="1:7" s="268" customFormat="1" ht="12" customHeight="1">
      <c r="A63" s="76">
        <v>131301200</v>
      </c>
      <c r="B63" s="76" t="s">
        <v>1666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</row>
    <row r="64" spans="1:7" s="268" customFormat="1" ht="12" customHeight="1">
      <c r="A64" s="76">
        <v>131401100</v>
      </c>
      <c r="B64" s="76" t="s">
        <v>1667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</row>
    <row r="65" spans="1:7" s="268" customFormat="1" ht="12" customHeight="1">
      <c r="A65" s="76">
        <v>131401200</v>
      </c>
      <c r="B65" s="76" t="s">
        <v>1667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</row>
    <row r="66" spans="1:7" s="268" customFormat="1" ht="12" customHeight="1">
      <c r="A66" s="76">
        <v>131501100</v>
      </c>
      <c r="B66" s="76" t="s">
        <v>112</v>
      </c>
      <c r="C66" s="269">
        <v>776450.13</v>
      </c>
      <c r="D66" s="76">
        <v>0.01</v>
      </c>
      <c r="E66" s="269">
        <v>-4474.55</v>
      </c>
      <c r="F66" s="269">
        <v>-4474.54</v>
      </c>
      <c r="G66" s="269">
        <v>771975.59</v>
      </c>
    </row>
    <row r="67" spans="1:7" s="268" customFormat="1" ht="12" customHeight="1">
      <c r="A67" s="76">
        <v>131501200</v>
      </c>
      <c r="B67" s="76" t="s">
        <v>112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</row>
    <row r="68" spans="1:7" s="268" customFormat="1" ht="12" customHeight="1">
      <c r="A68" s="76">
        <v>132001100</v>
      </c>
      <c r="B68" s="76" t="s">
        <v>56</v>
      </c>
      <c r="C68" s="269">
        <v>-3278950</v>
      </c>
      <c r="D68" s="269">
        <v>25595.16</v>
      </c>
      <c r="E68" s="269">
        <v>-28607.16</v>
      </c>
      <c r="F68" s="269">
        <v>-3012</v>
      </c>
      <c r="G68" s="269">
        <v>-3281962</v>
      </c>
    </row>
    <row r="69" spans="1:7" s="268" customFormat="1" ht="12" customHeight="1">
      <c r="A69" s="76">
        <v>141101100</v>
      </c>
      <c r="B69" s="76" t="s">
        <v>1668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</row>
    <row r="70" spans="1:7" s="268" customFormat="1" ht="12" customHeight="1">
      <c r="A70" s="76">
        <v>141201100</v>
      </c>
      <c r="B70" s="76" t="s">
        <v>57</v>
      </c>
      <c r="C70" s="269">
        <v>37166897.399999999</v>
      </c>
      <c r="D70" s="269">
        <v>106245.84</v>
      </c>
      <c r="E70" s="269">
        <v>-181042.12</v>
      </c>
      <c r="F70" s="269">
        <v>-74796.28</v>
      </c>
      <c r="G70" s="269">
        <v>37092101.119999997</v>
      </c>
    </row>
    <row r="71" spans="1:7" s="268" customFormat="1" ht="12" customHeight="1">
      <c r="A71" s="76">
        <v>141202100</v>
      </c>
      <c r="B71" s="76" t="s">
        <v>1669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</row>
    <row r="72" spans="1:7" s="268" customFormat="1" ht="12" customHeight="1">
      <c r="A72" s="76">
        <v>141203100</v>
      </c>
      <c r="B72" s="76" t="s">
        <v>1670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</row>
    <row r="73" spans="1:7" s="268" customFormat="1" ht="12" customHeight="1">
      <c r="A73" s="76">
        <v>141204100</v>
      </c>
      <c r="B73" s="76" t="s">
        <v>1671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</row>
    <row r="74" spans="1:7" s="268" customFormat="1" ht="12" customHeight="1">
      <c r="A74" s="76">
        <v>141205100</v>
      </c>
      <c r="B74" s="76" t="s">
        <v>58</v>
      </c>
      <c r="C74" s="269">
        <v>31208950</v>
      </c>
      <c r="D74" s="269">
        <v>378800</v>
      </c>
      <c r="E74" s="269">
        <v>-1288550</v>
      </c>
      <c r="F74" s="269">
        <v>-909750</v>
      </c>
      <c r="G74" s="269">
        <v>30299200</v>
      </c>
    </row>
    <row r="75" spans="1:7" s="268" customFormat="1" ht="12" customHeight="1">
      <c r="A75" s="76">
        <v>141301100</v>
      </c>
      <c r="B75" s="76" t="s">
        <v>3</v>
      </c>
      <c r="C75" s="269">
        <v>220673.6</v>
      </c>
      <c r="D75" s="76">
        <v>54.08</v>
      </c>
      <c r="E75" s="76">
        <v>0</v>
      </c>
      <c r="F75" s="76">
        <v>54.08</v>
      </c>
      <c r="G75" s="269">
        <v>220727.67999999999</v>
      </c>
    </row>
    <row r="76" spans="1:7" s="268" customFormat="1" ht="12" customHeight="1">
      <c r="A76" s="76">
        <v>141302100</v>
      </c>
      <c r="B76" s="76" t="s">
        <v>4</v>
      </c>
      <c r="C76" s="269">
        <v>18141689.460000001</v>
      </c>
      <c r="D76" s="269">
        <v>117045.28</v>
      </c>
      <c r="E76" s="76">
        <v>0</v>
      </c>
      <c r="F76" s="269">
        <v>117045.28</v>
      </c>
      <c r="G76" s="269">
        <v>18258734.739999998</v>
      </c>
    </row>
    <row r="77" spans="1:7" s="268" customFormat="1" ht="12" customHeight="1">
      <c r="A77" s="76">
        <v>141303100</v>
      </c>
      <c r="B77" s="76" t="s">
        <v>113</v>
      </c>
      <c r="C77" s="269">
        <v>5677048.04</v>
      </c>
      <c r="D77" s="269">
        <v>12343.2</v>
      </c>
      <c r="E77" s="269">
        <v>-2404.59</v>
      </c>
      <c r="F77" s="269">
        <v>9938.61</v>
      </c>
      <c r="G77" s="269">
        <v>5686986.6500000004</v>
      </c>
    </row>
    <row r="78" spans="1:7" s="268" customFormat="1" ht="12" customHeight="1">
      <c r="A78" s="76">
        <v>141401100</v>
      </c>
      <c r="B78" s="76" t="s">
        <v>20</v>
      </c>
      <c r="C78" s="269">
        <v>33284483.859999999</v>
      </c>
      <c r="D78" s="76">
        <v>0</v>
      </c>
      <c r="E78" s="76">
        <v>0</v>
      </c>
      <c r="F78" s="76">
        <v>0</v>
      </c>
      <c r="G78" s="269">
        <v>33284483.859999999</v>
      </c>
    </row>
    <row r="79" spans="1:7" s="268" customFormat="1" ht="12" customHeight="1">
      <c r="A79" s="76">
        <v>141402100</v>
      </c>
      <c r="B79" s="76" t="s">
        <v>1672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</row>
    <row r="80" spans="1:7" s="268" customFormat="1" ht="12" customHeight="1">
      <c r="A80" s="76">
        <v>141403100</v>
      </c>
      <c r="B80" s="76" t="s">
        <v>33</v>
      </c>
      <c r="C80" s="269">
        <v>96382.65</v>
      </c>
      <c r="D80" s="76">
        <v>0</v>
      </c>
      <c r="E80" s="269">
        <v>-6611.71</v>
      </c>
      <c r="F80" s="269">
        <v>-6611.71</v>
      </c>
      <c r="G80" s="269">
        <v>89770.94</v>
      </c>
    </row>
    <row r="81" spans="1:7" s="268" customFormat="1" ht="12" customHeight="1">
      <c r="A81" s="76">
        <v>141404100</v>
      </c>
      <c r="B81" s="76" t="s">
        <v>114</v>
      </c>
      <c r="C81" s="269">
        <v>-59732.47</v>
      </c>
      <c r="D81" s="76">
        <v>545.07000000000005</v>
      </c>
      <c r="E81" s="76">
        <v>0</v>
      </c>
      <c r="F81" s="76">
        <v>545.07000000000005</v>
      </c>
      <c r="G81" s="269">
        <v>-59187.4</v>
      </c>
    </row>
    <row r="82" spans="1:7" s="268" customFormat="1" ht="12" customHeight="1">
      <c r="A82" s="76">
        <v>146001100</v>
      </c>
      <c r="B82" s="76" t="s">
        <v>59</v>
      </c>
      <c r="C82" s="76">
        <v>-405</v>
      </c>
      <c r="D82" s="76">
        <v>0</v>
      </c>
      <c r="E82" s="76">
        <v>0</v>
      </c>
      <c r="F82" s="76">
        <v>0</v>
      </c>
      <c r="G82" s="76">
        <v>-405</v>
      </c>
    </row>
    <row r="83" spans="1:7" s="268" customFormat="1" ht="12" customHeight="1">
      <c r="A83" s="76">
        <v>151001100</v>
      </c>
      <c r="B83" s="76" t="s">
        <v>1673</v>
      </c>
      <c r="C83" s="76">
        <v>0</v>
      </c>
      <c r="D83" s="76">
        <v>0</v>
      </c>
      <c r="E83" s="76">
        <v>0</v>
      </c>
      <c r="F83" s="76">
        <v>0</v>
      </c>
      <c r="G83" s="76">
        <v>0</v>
      </c>
    </row>
    <row r="84" spans="1:7" s="268" customFormat="1" ht="12" customHeight="1">
      <c r="A84" s="76">
        <v>152001100</v>
      </c>
      <c r="B84" s="76" t="s">
        <v>1674</v>
      </c>
      <c r="C84" s="76">
        <v>0</v>
      </c>
      <c r="D84" s="76">
        <v>0</v>
      </c>
      <c r="E84" s="76">
        <v>0</v>
      </c>
      <c r="F84" s="76">
        <v>0</v>
      </c>
      <c r="G84" s="76">
        <v>0</v>
      </c>
    </row>
    <row r="85" spans="1:7" s="268" customFormat="1" ht="12" customHeight="1">
      <c r="A85" s="76">
        <v>161401100</v>
      </c>
      <c r="B85" s="76" t="s">
        <v>115</v>
      </c>
      <c r="C85" s="269">
        <v>2307837.86</v>
      </c>
      <c r="D85" s="76">
        <v>0</v>
      </c>
      <c r="E85" s="76">
        <v>0</v>
      </c>
      <c r="F85" s="76">
        <v>0</v>
      </c>
      <c r="G85" s="269">
        <v>2307837.86</v>
      </c>
    </row>
    <row r="86" spans="1:7" s="268" customFormat="1" ht="12" customHeight="1">
      <c r="A86" s="76">
        <v>162101100</v>
      </c>
      <c r="B86" s="76" t="s">
        <v>5</v>
      </c>
      <c r="C86" s="269">
        <v>790086.98</v>
      </c>
      <c r="D86" s="76">
        <v>0</v>
      </c>
      <c r="E86" s="76">
        <v>0</v>
      </c>
      <c r="F86" s="76">
        <v>0</v>
      </c>
      <c r="G86" s="269">
        <v>790086.98</v>
      </c>
    </row>
    <row r="87" spans="1:7" s="268" customFormat="1" ht="12" customHeight="1">
      <c r="A87" s="76">
        <v>162102100</v>
      </c>
      <c r="B87" s="76" t="s">
        <v>7</v>
      </c>
      <c r="C87" s="269">
        <v>1159532.8</v>
      </c>
      <c r="D87" s="76">
        <v>0</v>
      </c>
      <c r="E87" s="76">
        <v>0</v>
      </c>
      <c r="F87" s="76">
        <v>0</v>
      </c>
      <c r="G87" s="269">
        <v>1159532.8</v>
      </c>
    </row>
    <row r="88" spans="1:7" s="268" customFormat="1" ht="12" customHeight="1">
      <c r="A88" s="76">
        <v>162103100</v>
      </c>
      <c r="B88" s="76" t="s">
        <v>116</v>
      </c>
      <c r="C88" s="269">
        <v>727329.23</v>
      </c>
      <c r="D88" s="269">
        <v>2659</v>
      </c>
      <c r="E88" s="76">
        <v>0</v>
      </c>
      <c r="F88" s="269">
        <v>2659</v>
      </c>
      <c r="G88" s="269">
        <v>729988.23</v>
      </c>
    </row>
    <row r="89" spans="1:7" s="268" customFormat="1" ht="12" customHeight="1">
      <c r="A89" s="76">
        <v>162104100</v>
      </c>
      <c r="B89" s="76" t="s">
        <v>117</v>
      </c>
      <c r="C89" s="269">
        <v>1203162.8899999999</v>
      </c>
      <c r="D89" s="76">
        <v>0</v>
      </c>
      <c r="E89" s="76">
        <v>0</v>
      </c>
      <c r="F89" s="76">
        <v>0</v>
      </c>
      <c r="G89" s="269">
        <v>1203162.8899999999</v>
      </c>
    </row>
    <row r="90" spans="1:7" s="268" customFormat="1" ht="12" customHeight="1">
      <c r="A90" s="76">
        <v>162201100</v>
      </c>
      <c r="B90" s="76" t="s">
        <v>118</v>
      </c>
      <c r="C90" s="269">
        <v>460505.1</v>
      </c>
      <c r="D90" s="76">
        <v>0</v>
      </c>
      <c r="E90" s="76">
        <v>0</v>
      </c>
      <c r="F90" s="76">
        <v>0</v>
      </c>
      <c r="G90" s="269">
        <v>460505.1</v>
      </c>
    </row>
    <row r="91" spans="1:7" s="268" customFormat="1" ht="12" customHeight="1">
      <c r="A91" s="76">
        <v>162301100</v>
      </c>
      <c r="B91" s="76" t="s">
        <v>119</v>
      </c>
      <c r="C91" s="269">
        <v>3196333.59</v>
      </c>
      <c r="D91" s="76">
        <v>0</v>
      </c>
      <c r="E91" s="76">
        <v>0</v>
      </c>
      <c r="F91" s="76">
        <v>0</v>
      </c>
      <c r="G91" s="269">
        <v>3196333.59</v>
      </c>
    </row>
    <row r="92" spans="1:7" s="268" customFormat="1" ht="12" customHeight="1">
      <c r="A92" s="76">
        <v>162901100</v>
      </c>
      <c r="B92" s="76" t="s">
        <v>120</v>
      </c>
      <c r="C92" s="269">
        <v>-1227116.99</v>
      </c>
      <c r="D92" s="76">
        <v>0</v>
      </c>
      <c r="E92" s="269">
        <v>-15495.66</v>
      </c>
      <c r="F92" s="269">
        <v>-15495.66</v>
      </c>
      <c r="G92" s="269">
        <v>-1242612.6499999999</v>
      </c>
    </row>
    <row r="93" spans="1:7" s="268" customFormat="1" ht="12" customHeight="1">
      <c r="A93" s="76">
        <v>162902100</v>
      </c>
      <c r="B93" s="76" t="s">
        <v>121</v>
      </c>
      <c r="C93" s="269">
        <v>-684816.91</v>
      </c>
      <c r="D93" s="76">
        <v>0</v>
      </c>
      <c r="E93" s="269">
        <v>-2669.35</v>
      </c>
      <c r="F93" s="269">
        <v>-2669.35</v>
      </c>
      <c r="G93" s="269">
        <v>-687486.26</v>
      </c>
    </row>
    <row r="94" spans="1:7" s="268" customFormat="1" ht="12" customHeight="1">
      <c r="A94" s="76">
        <v>162903100</v>
      </c>
      <c r="B94" s="76" t="s">
        <v>9</v>
      </c>
      <c r="C94" s="269">
        <v>-1016571.04</v>
      </c>
      <c r="D94" s="76">
        <v>0</v>
      </c>
      <c r="E94" s="269">
        <v>-6442.64</v>
      </c>
      <c r="F94" s="269">
        <v>-6442.64</v>
      </c>
      <c r="G94" s="269">
        <v>-1023013.68</v>
      </c>
    </row>
    <row r="95" spans="1:7" s="268" customFormat="1" ht="12" customHeight="1">
      <c r="A95" s="76">
        <v>162904100</v>
      </c>
      <c r="B95" s="76" t="s">
        <v>122</v>
      </c>
      <c r="C95" s="269">
        <v>-683216.11</v>
      </c>
      <c r="D95" s="76">
        <v>0</v>
      </c>
      <c r="E95" s="269">
        <v>-2844.34</v>
      </c>
      <c r="F95" s="269">
        <v>-2844.34</v>
      </c>
      <c r="G95" s="269">
        <v>-686060.45</v>
      </c>
    </row>
    <row r="96" spans="1:7" s="268" customFormat="1" ht="12" customHeight="1">
      <c r="A96" s="76">
        <v>162905100</v>
      </c>
      <c r="B96" s="76" t="s">
        <v>123</v>
      </c>
      <c r="C96" s="269">
        <v>-1042153.15</v>
      </c>
      <c r="D96" s="76">
        <v>0</v>
      </c>
      <c r="E96" s="269">
        <v>-9348.9500000000007</v>
      </c>
      <c r="F96" s="269">
        <v>-9348.9500000000007</v>
      </c>
      <c r="G96" s="269">
        <v>-1051502.1000000001</v>
      </c>
    </row>
    <row r="97" spans="1:7" s="268" customFormat="1" ht="12" customHeight="1">
      <c r="A97" s="76">
        <v>162906100</v>
      </c>
      <c r="B97" s="76" t="s">
        <v>124</v>
      </c>
      <c r="C97" s="269">
        <v>-333512.93</v>
      </c>
      <c r="D97" s="76">
        <v>13.61</v>
      </c>
      <c r="E97" s="269">
        <v>-5106.59</v>
      </c>
      <c r="F97" s="269">
        <v>-5092.9799999999996</v>
      </c>
      <c r="G97" s="269">
        <v>-338605.91</v>
      </c>
    </row>
    <row r="98" spans="1:7" s="268" customFormat="1" ht="12" customHeight="1">
      <c r="A98" s="76">
        <v>162908100</v>
      </c>
      <c r="B98" s="76" t="s">
        <v>125</v>
      </c>
      <c r="C98" s="269">
        <v>-945021.94</v>
      </c>
      <c r="D98" s="76">
        <v>0</v>
      </c>
      <c r="E98" s="269">
        <v>-35398.379999999997</v>
      </c>
      <c r="F98" s="269">
        <v>-35398.379999999997</v>
      </c>
      <c r="G98" s="269">
        <v>-980420.32</v>
      </c>
    </row>
    <row r="99" spans="1:7" s="268" customFormat="1" ht="12" customHeight="1">
      <c r="A99" s="76">
        <v>171101100</v>
      </c>
      <c r="B99" s="76" t="s">
        <v>1675</v>
      </c>
      <c r="C99" s="76">
        <v>0</v>
      </c>
      <c r="D99" s="76">
        <v>0</v>
      </c>
      <c r="E99" s="76">
        <v>0</v>
      </c>
      <c r="F99" s="76">
        <v>0</v>
      </c>
      <c r="G99" s="76">
        <v>0</v>
      </c>
    </row>
    <row r="100" spans="1:7" s="268" customFormat="1" ht="12" customHeight="1">
      <c r="A100" s="76">
        <v>172101100</v>
      </c>
      <c r="B100" s="76" t="s">
        <v>1676</v>
      </c>
      <c r="C100" s="76">
        <v>0</v>
      </c>
      <c r="D100" s="76">
        <v>0</v>
      </c>
      <c r="E100" s="76">
        <v>0</v>
      </c>
      <c r="F100" s="76">
        <v>0</v>
      </c>
      <c r="G100" s="76">
        <v>0</v>
      </c>
    </row>
    <row r="101" spans="1:7" s="268" customFormat="1" ht="12" customHeight="1">
      <c r="A101" s="76">
        <v>172201100</v>
      </c>
      <c r="B101" s="76" t="s">
        <v>126</v>
      </c>
      <c r="C101" s="269">
        <v>841906.68</v>
      </c>
      <c r="D101" s="269">
        <v>1396026.92</v>
      </c>
      <c r="E101" s="269">
        <v>-1492350.58</v>
      </c>
      <c r="F101" s="269">
        <v>-96323.66</v>
      </c>
      <c r="G101" s="269">
        <v>745583.02</v>
      </c>
    </row>
    <row r="102" spans="1:7" s="268" customFormat="1" ht="12" customHeight="1">
      <c r="A102" s="76">
        <v>172202100</v>
      </c>
      <c r="B102" s="76" t="s">
        <v>1677</v>
      </c>
      <c r="C102" s="76">
        <v>0</v>
      </c>
      <c r="D102" s="76">
        <v>0</v>
      </c>
      <c r="E102" s="76">
        <v>0</v>
      </c>
      <c r="F102" s="76">
        <v>0</v>
      </c>
      <c r="G102" s="76">
        <v>0</v>
      </c>
    </row>
    <row r="103" spans="1:7" s="268" customFormat="1" ht="12" customHeight="1">
      <c r="A103" s="76">
        <v>172205100</v>
      </c>
      <c r="B103" s="76" t="s">
        <v>127</v>
      </c>
      <c r="C103" s="269">
        <v>4956.92</v>
      </c>
      <c r="D103" s="269">
        <v>4151.7700000000004</v>
      </c>
      <c r="E103" s="269">
        <v>-2897.74</v>
      </c>
      <c r="F103" s="269">
        <v>1254.03</v>
      </c>
      <c r="G103" s="269">
        <v>6210.95</v>
      </c>
    </row>
    <row r="104" spans="1:7" s="268" customFormat="1" ht="12" customHeight="1">
      <c r="A104" s="76">
        <v>172205200</v>
      </c>
      <c r="B104" s="76" t="s">
        <v>127</v>
      </c>
      <c r="C104" s="76">
        <v>0</v>
      </c>
      <c r="D104" s="76">
        <v>0</v>
      </c>
      <c r="E104" s="76">
        <v>0</v>
      </c>
      <c r="F104" s="76">
        <v>0</v>
      </c>
      <c r="G104" s="76">
        <v>0</v>
      </c>
    </row>
    <row r="105" spans="1:7" s="268" customFormat="1" ht="12" customHeight="1">
      <c r="A105" s="76">
        <v>172301100</v>
      </c>
      <c r="B105" s="76" t="s">
        <v>128</v>
      </c>
      <c r="C105" s="269">
        <v>1547</v>
      </c>
      <c r="D105" s="269">
        <v>1547</v>
      </c>
      <c r="E105" s="76">
        <v>0</v>
      </c>
      <c r="F105" s="269">
        <v>1547</v>
      </c>
      <c r="G105" s="269">
        <v>3094</v>
      </c>
    </row>
    <row r="106" spans="1:7" s="268" customFormat="1" ht="12" customHeight="1">
      <c r="A106" s="76">
        <v>172301200</v>
      </c>
      <c r="B106" s="76" t="s">
        <v>129</v>
      </c>
      <c r="C106" s="269">
        <v>132004.24</v>
      </c>
      <c r="D106" s="269">
        <v>39843.75</v>
      </c>
      <c r="E106" s="269">
        <v>-64062.5</v>
      </c>
      <c r="F106" s="269">
        <v>-24218.75</v>
      </c>
      <c r="G106" s="269">
        <v>107785.49</v>
      </c>
    </row>
    <row r="107" spans="1:7" s="268" customFormat="1" ht="12" customHeight="1">
      <c r="A107" s="76">
        <v>172302100</v>
      </c>
      <c r="B107" s="76" t="s">
        <v>130</v>
      </c>
      <c r="C107" s="269">
        <v>630126.52</v>
      </c>
      <c r="D107" s="269">
        <v>226281.66</v>
      </c>
      <c r="E107" s="269">
        <v>-160930.73000000001</v>
      </c>
      <c r="F107" s="269">
        <v>65350.93</v>
      </c>
      <c r="G107" s="269">
        <v>695477.45</v>
      </c>
    </row>
    <row r="108" spans="1:7" s="268" customFormat="1" ht="12" customHeight="1">
      <c r="A108" s="76">
        <v>172303100</v>
      </c>
      <c r="B108" s="76" t="s">
        <v>1678</v>
      </c>
      <c r="C108" s="76">
        <v>0</v>
      </c>
      <c r="D108" s="76">
        <v>0</v>
      </c>
      <c r="E108" s="76">
        <v>0</v>
      </c>
      <c r="F108" s="76">
        <v>0</v>
      </c>
      <c r="G108" s="76">
        <v>0</v>
      </c>
    </row>
    <row r="109" spans="1:7" s="268" customFormat="1" ht="12" customHeight="1">
      <c r="A109" s="76">
        <v>172304100</v>
      </c>
      <c r="B109" s="76" t="s">
        <v>1679</v>
      </c>
      <c r="C109" s="76">
        <v>0</v>
      </c>
      <c r="D109" s="76">
        <v>0</v>
      </c>
      <c r="E109" s="76">
        <v>0</v>
      </c>
      <c r="F109" s="76">
        <v>0</v>
      </c>
      <c r="G109" s="76">
        <v>0</v>
      </c>
    </row>
    <row r="110" spans="1:7" s="268" customFormat="1" ht="12" customHeight="1">
      <c r="A110" s="76">
        <v>174101100</v>
      </c>
      <c r="B110" s="76" t="s">
        <v>131</v>
      </c>
      <c r="C110" s="269">
        <v>12109.38</v>
      </c>
      <c r="D110" s="269">
        <v>46247.040000000001</v>
      </c>
      <c r="E110" s="269">
        <v>-6182.65</v>
      </c>
      <c r="F110" s="269">
        <v>40064.39</v>
      </c>
      <c r="G110" s="269">
        <v>52173.77</v>
      </c>
    </row>
    <row r="111" spans="1:7" s="268" customFormat="1" ht="12" customHeight="1">
      <c r="A111" s="76">
        <v>174301100</v>
      </c>
      <c r="B111" s="76" t="s">
        <v>132</v>
      </c>
      <c r="C111" s="269">
        <v>383282.1</v>
      </c>
      <c r="D111" s="76">
        <v>0</v>
      </c>
      <c r="E111" s="76">
        <v>0</v>
      </c>
      <c r="F111" s="76">
        <v>0</v>
      </c>
      <c r="G111" s="269">
        <v>383282.1</v>
      </c>
    </row>
    <row r="112" spans="1:7" s="268" customFormat="1" ht="12" customHeight="1">
      <c r="A112" s="76">
        <v>174401100</v>
      </c>
      <c r="B112" s="76" t="s">
        <v>133</v>
      </c>
      <c r="C112" s="269">
        <v>2575816.73</v>
      </c>
      <c r="D112" s="269">
        <v>199822.83</v>
      </c>
      <c r="E112" s="269">
        <v>-304915.13</v>
      </c>
      <c r="F112" s="269">
        <v>-105092.3</v>
      </c>
      <c r="G112" s="269">
        <v>2470724.4300000002</v>
      </c>
    </row>
    <row r="113" spans="1:7" s="268" customFormat="1" ht="12" customHeight="1">
      <c r="A113" s="76">
        <v>174402100</v>
      </c>
      <c r="B113" s="76" t="s">
        <v>13</v>
      </c>
      <c r="C113" s="76">
        <v>0</v>
      </c>
      <c r="D113" s="76">
        <v>0</v>
      </c>
      <c r="E113" s="76">
        <v>0</v>
      </c>
      <c r="F113" s="76">
        <v>0</v>
      </c>
      <c r="G113" s="76">
        <v>0</v>
      </c>
    </row>
    <row r="114" spans="1:7" s="268" customFormat="1" ht="12" customHeight="1">
      <c r="A114" s="76">
        <v>174403100</v>
      </c>
      <c r="B114" s="76" t="s">
        <v>134</v>
      </c>
      <c r="C114" s="269">
        <v>73803.64</v>
      </c>
      <c r="D114" s="269">
        <v>4200</v>
      </c>
      <c r="E114" s="269">
        <v>-2659</v>
      </c>
      <c r="F114" s="269">
        <v>1541</v>
      </c>
      <c r="G114" s="269">
        <v>75344.639999999999</v>
      </c>
    </row>
    <row r="115" spans="1:7" s="268" customFormat="1" ht="12" customHeight="1">
      <c r="A115" s="76">
        <v>175001100</v>
      </c>
      <c r="B115" s="76" t="s">
        <v>10</v>
      </c>
      <c r="C115" s="269">
        <v>1510764.19</v>
      </c>
      <c r="D115" s="269">
        <v>117129.99</v>
      </c>
      <c r="E115" s="269">
        <v>-66483.649999999994</v>
      </c>
      <c r="F115" s="269">
        <v>50646.34</v>
      </c>
      <c r="G115" s="269">
        <v>1561410.53</v>
      </c>
    </row>
    <row r="116" spans="1:7" s="268" customFormat="1" ht="12" customHeight="1">
      <c r="A116" s="76">
        <v>175002100</v>
      </c>
      <c r="B116" s="76" t="s">
        <v>135</v>
      </c>
      <c r="C116" s="76">
        <v>0</v>
      </c>
      <c r="D116" s="76">
        <v>0</v>
      </c>
      <c r="E116" s="76">
        <v>0</v>
      </c>
      <c r="F116" s="76">
        <v>0</v>
      </c>
      <c r="G116" s="76">
        <v>0</v>
      </c>
    </row>
    <row r="117" spans="1:7" s="268" customFormat="1" ht="12" customHeight="1">
      <c r="A117" s="76">
        <v>175003100</v>
      </c>
      <c r="B117" s="76" t="s">
        <v>136</v>
      </c>
      <c r="C117" s="269">
        <v>20766038.239999998</v>
      </c>
      <c r="D117" s="269">
        <v>1244825.1499999999</v>
      </c>
      <c r="E117" s="76">
        <v>0</v>
      </c>
      <c r="F117" s="269">
        <v>1244825.1499999999</v>
      </c>
      <c r="G117" s="269">
        <v>22010863.390000001</v>
      </c>
    </row>
    <row r="118" spans="1:7" s="268" customFormat="1" ht="12" customHeight="1">
      <c r="A118" s="76">
        <v>175101100</v>
      </c>
      <c r="B118" s="76" t="s">
        <v>84</v>
      </c>
      <c r="C118" s="76">
        <v>0</v>
      </c>
      <c r="D118" s="76">
        <v>0</v>
      </c>
      <c r="E118" s="76">
        <v>0</v>
      </c>
      <c r="F118" s="76">
        <v>0</v>
      </c>
      <c r="G118" s="76">
        <v>0</v>
      </c>
    </row>
    <row r="119" spans="1:7" s="268" customFormat="1" ht="12" customHeight="1">
      <c r="A119" s="76">
        <v>175102100</v>
      </c>
      <c r="B119" s="76" t="s">
        <v>137</v>
      </c>
      <c r="C119" s="76">
        <v>0</v>
      </c>
      <c r="D119" s="76">
        <v>808.25</v>
      </c>
      <c r="E119" s="76">
        <v>-808.25</v>
      </c>
      <c r="F119" s="76">
        <v>0</v>
      </c>
      <c r="G119" s="76">
        <v>0</v>
      </c>
    </row>
    <row r="120" spans="1:7" s="268" customFormat="1" ht="12" customHeight="1">
      <c r="A120" s="76">
        <v>175103100</v>
      </c>
      <c r="B120" s="76" t="s">
        <v>1680</v>
      </c>
      <c r="C120" s="76">
        <v>0</v>
      </c>
      <c r="D120" s="76">
        <v>0</v>
      </c>
      <c r="E120" s="76">
        <v>0</v>
      </c>
      <c r="F120" s="76">
        <v>0</v>
      </c>
      <c r="G120" s="76">
        <v>0</v>
      </c>
    </row>
    <row r="121" spans="1:7" s="268" customFormat="1" ht="12" customHeight="1">
      <c r="A121" s="76">
        <v>175104100</v>
      </c>
      <c r="B121" s="76" t="s">
        <v>52</v>
      </c>
      <c r="C121" s="269">
        <v>55000</v>
      </c>
      <c r="D121" s="269">
        <v>58549.08</v>
      </c>
      <c r="E121" s="269">
        <v>-113549.08</v>
      </c>
      <c r="F121" s="269">
        <v>-55000</v>
      </c>
      <c r="G121" s="76">
        <v>0</v>
      </c>
    </row>
    <row r="122" spans="1:7" s="268" customFormat="1" ht="12" customHeight="1">
      <c r="A122" s="76">
        <v>175105100</v>
      </c>
      <c r="B122" s="76" t="s">
        <v>53</v>
      </c>
      <c r="C122" s="269">
        <v>6069125</v>
      </c>
      <c r="D122" s="269">
        <v>1000</v>
      </c>
      <c r="E122" s="269">
        <v>-98495.05</v>
      </c>
      <c r="F122" s="269">
        <v>-97495.05</v>
      </c>
      <c r="G122" s="269">
        <v>5971629.9500000002</v>
      </c>
    </row>
    <row r="123" spans="1:7" s="268" customFormat="1" ht="12" customHeight="1">
      <c r="A123" s="76">
        <v>175106100</v>
      </c>
      <c r="B123" s="76" t="s">
        <v>1681</v>
      </c>
      <c r="C123" s="76">
        <v>0</v>
      </c>
      <c r="D123" s="76">
        <v>0</v>
      </c>
      <c r="E123" s="76">
        <v>0</v>
      </c>
      <c r="F123" s="76">
        <v>0</v>
      </c>
      <c r="G123" s="76">
        <v>0</v>
      </c>
    </row>
    <row r="124" spans="1:7" s="268" customFormat="1" ht="12" customHeight="1">
      <c r="A124" s="76">
        <v>175109100</v>
      </c>
      <c r="B124" s="76" t="s">
        <v>1682</v>
      </c>
      <c r="C124" s="76">
        <v>0</v>
      </c>
      <c r="D124" s="76">
        <v>0</v>
      </c>
      <c r="E124" s="76">
        <v>0</v>
      </c>
      <c r="F124" s="76">
        <v>0</v>
      </c>
      <c r="G124" s="76">
        <v>0</v>
      </c>
    </row>
    <row r="125" spans="1:7" s="268" customFormat="1" ht="12" customHeight="1">
      <c r="A125" s="76">
        <v>175111100</v>
      </c>
      <c r="B125" s="76" t="s">
        <v>1683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</row>
    <row r="126" spans="1:7" s="268" customFormat="1" ht="12" customHeight="1">
      <c r="A126" s="76">
        <v>175201100</v>
      </c>
      <c r="B126" s="76" t="s">
        <v>12</v>
      </c>
      <c r="C126" s="269">
        <v>68181.240000000005</v>
      </c>
      <c r="D126" s="76">
        <v>332.24</v>
      </c>
      <c r="E126" s="269">
        <v>-2623.42</v>
      </c>
      <c r="F126" s="269">
        <v>-2291.1799999999998</v>
      </c>
      <c r="G126" s="269">
        <v>65890.06</v>
      </c>
    </row>
    <row r="127" spans="1:7" s="268" customFormat="1" ht="12" customHeight="1">
      <c r="A127" s="76">
        <v>175202100</v>
      </c>
      <c r="B127" s="76" t="s">
        <v>138</v>
      </c>
      <c r="C127" s="269">
        <v>15458.61</v>
      </c>
      <c r="D127" s="76">
        <v>0</v>
      </c>
      <c r="E127" s="76">
        <v>0</v>
      </c>
      <c r="F127" s="76">
        <v>0</v>
      </c>
      <c r="G127" s="269">
        <v>15458.61</v>
      </c>
    </row>
    <row r="128" spans="1:7" s="268" customFormat="1" ht="12" customHeight="1">
      <c r="A128" s="76">
        <v>175203100</v>
      </c>
      <c r="B128" s="76" t="s">
        <v>1684</v>
      </c>
      <c r="C128" s="76">
        <v>0</v>
      </c>
      <c r="D128" s="76">
        <v>0</v>
      </c>
      <c r="E128" s="76">
        <v>0</v>
      </c>
      <c r="F128" s="76">
        <v>0</v>
      </c>
      <c r="G128" s="76">
        <v>0</v>
      </c>
    </row>
    <row r="129" spans="1:7" s="268" customFormat="1" ht="12" customHeight="1">
      <c r="A129" s="76">
        <v>175204100</v>
      </c>
      <c r="B129" s="76" t="s">
        <v>1685</v>
      </c>
      <c r="C129" s="76">
        <v>0</v>
      </c>
      <c r="D129" s="76">
        <v>0</v>
      </c>
      <c r="E129" s="76">
        <v>0</v>
      </c>
      <c r="F129" s="76">
        <v>0</v>
      </c>
      <c r="G129" s="76">
        <v>0</v>
      </c>
    </row>
    <row r="130" spans="1:7" s="268" customFormat="1" ht="12" customHeight="1">
      <c r="A130" s="76">
        <v>175205100</v>
      </c>
      <c r="B130" s="76" t="s">
        <v>139</v>
      </c>
      <c r="C130" s="269">
        <v>54283.93</v>
      </c>
      <c r="D130" s="269">
        <v>64644.14</v>
      </c>
      <c r="E130" s="269">
        <v>-64509.64</v>
      </c>
      <c r="F130" s="76">
        <v>134.5</v>
      </c>
      <c r="G130" s="269">
        <v>54418.43</v>
      </c>
    </row>
    <row r="131" spans="1:7" s="268" customFormat="1" ht="12" customHeight="1">
      <c r="A131" s="76">
        <v>175206100</v>
      </c>
      <c r="B131" s="76" t="s">
        <v>1686</v>
      </c>
      <c r="C131" s="76">
        <v>0</v>
      </c>
      <c r="D131" s="76">
        <v>0</v>
      </c>
      <c r="E131" s="76">
        <v>0</v>
      </c>
      <c r="F131" s="76">
        <v>0</v>
      </c>
      <c r="G131" s="76">
        <v>0</v>
      </c>
    </row>
    <row r="132" spans="1:7" s="268" customFormat="1" ht="12" customHeight="1">
      <c r="A132" s="76">
        <v>175207100</v>
      </c>
      <c r="B132" s="76" t="s">
        <v>1687</v>
      </c>
      <c r="C132" s="76">
        <v>0</v>
      </c>
      <c r="D132" s="76">
        <v>0</v>
      </c>
      <c r="E132" s="76">
        <v>0</v>
      </c>
      <c r="F132" s="76">
        <v>0</v>
      </c>
      <c r="G132" s="76">
        <v>0</v>
      </c>
    </row>
    <row r="133" spans="1:7" s="268" customFormat="1" ht="12" customHeight="1">
      <c r="A133" s="76">
        <v>175208100</v>
      </c>
      <c r="B133" s="76" t="s">
        <v>1688</v>
      </c>
      <c r="C133" s="76">
        <v>0</v>
      </c>
      <c r="D133" s="76">
        <v>0</v>
      </c>
      <c r="E133" s="76">
        <v>0</v>
      </c>
      <c r="F133" s="76">
        <v>0</v>
      </c>
      <c r="G133" s="76">
        <v>0</v>
      </c>
    </row>
    <row r="134" spans="1:7" s="268" customFormat="1" ht="12" customHeight="1">
      <c r="A134" s="76">
        <v>175209100</v>
      </c>
      <c r="B134" s="76" t="s">
        <v>1689</v>
      </c>
      <c r="C134" s="76">
        <v>0</v>
      </c>
      <c r="D134" s="76">
        <v>0</v>
      </c>
      <c r="E134" s="76">
        <v>0</v>
      </c>
      <c r="F134" s="76">
        <v>0</v>
      </c>
      <c r="G134" s="76">
        <v>0</v>
      </c>
    </row>
    <row r="135" spans="1:7" s="268" customFormat="1" ht="12" customHeight="1">
      <c r="A135" s="76">
        <v>175210100</v>
      </c>
      <c r="B135" s="76" t="s">
        <v>1690</v>
      </c>
      <c r="C135" s="76">
        <v>0</v>
      </c>
      <c r="D135" s="76">
        <v>0</v>
      </c>
      <c r="E135" s="76">
        <v>0</v>
      </c>
      <c r="F135" s="76">
        <v>0</v>
      </c>
      <c r="G135" s="76">
        <v>0</v>
      </c>
    </row>
    <row r="136" spans="1:7" s="268" customFormat="1" ht="12" customHeight="1">
      <c r="A136" s="76">
        <v>175211100</v>
      </c>
      <c r="B136" s="76" t="s">
        <v>1691</v>
      </c>
      <c r="C136" s="76">
        <v>0</v>
      </c>
      <c r="D136" s="76">
        <v>0</v>
      </c>
      <c r="E136" s="76">
        <v>0</v>
      </c>
      <c r="F136" s="76">
        <v>0</v>
      </c>
      <c r="G136" s="76">
        <v>0</v>
      </c>
    </row>
    <row r="137" spans="1:7" s="268" customFormat="1" ht="12" customHeight="1">
      <c r="A137" s="76">
        <v>175212100</v>
      </c>
      <c r="B137" s="76" t="s">
        <v>1692</v>
      </c>
      <c r="C137" s="76">
        <v>0</v>
      </c>
      <c r="D137" s="76">
        <v>0</v>
      </c>
      <c r="E137" s="76">
        <v>0</v>
      </c>
      <c r="F137" s="76">
        <v>0</v>
      </c>
      <c r="G137" s="76">
        <v>0</v>
      </c>
    </row>
    <row r="138" spans="1:7" s="268" customFormat="1" ht="12" customHeight="1">
      <c r="A138" s="76">
        <v>175213100</v>
      </c>
      <c r="B138" s="76" t="s">
        <v>140</v>
      </c>
      <c r="C138" s="269">
        <v>554611.06999999995</v>
      </c>
      <c r="D138" s="269">
        <v>36833.839999999997</v>
      </c>
      <c r="E138" s="269">
        <v>-13249.07</v>
      </c>
      <c r="F138" s="269">
        <v>23584.77</v>
      </c>
      <c r="G138" s="269">
        <v>578195.84</v>
      </c>
    </row>
    <row r="139" spans="1:7" s="268" customFormat="1" ht="12" customHeight="1">
      <c r="A139" s="76">
        <v>175214100</v>
      </c>
      <c r="B139" s="76" t="s">
        <v>141</v>
      </c>
      <c r="C139" s="269">
        <v>681411.55</v>
      </c>
      <c r="D139" s="269">
        <v>53872.24</v>
      </c>
      <c r="E139" s="269">
        <v>-21324.35</v>
      </c>
      <c r="F139" s="269">
        <v>32547.89</v>
      </c>
      <c r="G139" s="269">
        <v>713959.44</v>
      </c>
    </row>
    <row r="140" spans="1:7" s="268" customFormat="1" ht="12" customHeight="1">
      <c r="A140" s="76">
        <v>175215100</v>
      </c>
      <c r="B140" s="76" t="s">
        <v>1693</v>
      </c>
      <c r="C140" s="76">
        <v>0</v>
      </c>
      <c r="D140" s="76">
        <v>0</v>
      </c>
      <c r="E140" s="76">
        <v>0</v>
      </c>
      <c r="F140" s="76">
        <v>0</v>
      </c>
      <c r="G140" s="76">
        <v>0</v>
      </c>
    </row>
    <row r="141" spans="1:7" s="268" customFormat="1" ht="12" customHeight="1">
      <c r="A141" s="76">
        <v>175216100</v>
      </c>
      <c r="B141" s="76" t="s">
        <v>1099</v>
      </c>
      <c r="C141" s="269">
        <v>274740.38</v>
      </c>
      <c r="D141" s="76">
        <v>0</v>
      </c>
      <c r="E141" s="76">
        <v>0</v>
      </c>
      <c r="F141" s="76">
        <v>0</v>
      </c>
      <c r="G141" s="269">
        <v>274740.38</v>
      </c>
    </row>
    <row r="142" spans="1:7" s="268" customFormat="1" ht="12" customHeight="1">
      <c r="A142" s="76">
        <v>175217100</v>
      </c>
      <c r="B142" s="76" t="s">
        <v>11</v>
      </c>
      <c r="C142" s="269">
        <v>12691.38</v>
      </c>
      <c r="D142" s="269">
        <v>5491.57</v>
      </c>
      <c r="E142" s="269">
        <v>-2461.7399999999998</v>
      </c>
      <c r="F142" s="269">
        <v>3029.83</v>
      </c>
      <c r="G142" s="269">
        <v>15721.21</v>
      </c>
    </row>
    <row r="143" spans="1:7" s="268" customFormat="1" ht="12" customHeight="1">
      <c r="A143" s="76">
        <v>175218100</v>
      </c>
      <c r="B143" s="76" t="s">
        <v>41</v>
      </c>
      <c r="C143" s="269">
        <v>16006.29</v>
      </c>
      <c r="D143" s="269">
        <v>22107.62</v>
      </c>
      <c r="E143" s="269">
        <v>-19611.38</v>
      </c>
      <c r="F143" s="269">
        <v>2496.2399999999998</v>
      </c>
      <c r="G143" s="269">
        <v>18502.53</v>
      </c>
    </row>
    <row r="144" spans="1:7" s="268" customFormat="1" ht="12" customHeight="1">
      <c r="A144" s="76">
        <v>175219100</v>
      </c>
      <c r="B144" s="76" t="s">
        <v>1694</v>
      </c>
      <c r="C144" s="76">
        <v>0</v>
      </c>
      <c r="D144" s="76">
        <v>0</v>
      </c>
      <c r="E144" s="76">
        <v>0</v>
      </c>
      <c r="F144" s="76">
        <v>0</v>
      </c>
      <c r="G144" s="76">
        <v>0</v>
      </c>
    </row>
    <row r="145" spans="1:7" s="268" customFormat="1" ht="12" customHeight="1">
      <c r="A145" s="76">
        <v>175220100</v>
      </c>
      <c r="B145" s="76" t="s">
        <v>142</v>
      </c>
      <c r="C145" s="269">
        <v>9249.99</v>
      </c>
      <c r="D145" s="76">
        <v>679.44</v>
      </c>
      <c r="E145" s="76">
        <v>-679.45</v>
      </c>
      <c r="F145" s="76">
        <v>-0.01</v>
      </c>
      <c r="G145" s="269">
        <v>9249.98</v>
      </c>
    </row>
    <row r="146" spans="1:7" s="268" customFormat="1" ht="12" customHeight="1">
      <c r="A146" s="76">
        <v>175221100</v>
      </c>
      <c r="B146" s="76" t="s">
        <v>1695</v>
      </c>
      <c r="C146" s="76">
        <v>0</v>
      </c>
      <c r="D146" s="76">
        <v>0</v>
      </c>
      <c r="E146" s="76">
        <v>0</v>
      </c>
      <c r="F146" s="76">
        <v>0</v>
      </c>
      <c r="G146" s="76">
        <v>0</v>
      </c>
    </row>
    <row r="147" spans="1:7" s="268" customFormat="1" ht="12" customHeight="1">
      <c r="A147" s="76">
        <v>175223100</v>
      </c>
      <c r="B147" s="76" t="s">
        <v>42</v>
      </c>
      <c r="C147" s="269">
        <v>426734.48</v>
      </c>
      <c r="D147" s="269">
        <v>34561.29</v>
      </c>
      <c r="E147" s="269">
        <v>-21482.31</v>
      </c>
      <c r="F147" s="269">
        <v>13078.98</v>
      </c>
      <c r="G147" s="269">
        <v>439813.46</v>
      </c>
    </row>
    <row r="148" spans="1:7" s="268" customFormat="1" ht="12" customHeight="1">
      <c r="A148" s="76">
        <v>175225100</v>
      </c>
      <c r="B148" s="76" t="s">
        <v>143</v>
      </c>
      <c r="C148" s="269">
        <v>801340.11</v>
      </c>
      <c r="D148" s="269">
        <v>73087.23</v>
      </c>
      <c r="E148" s="269">
        <v>-27884.799999999999</v>
      </c>
      <c r="F148" s="269">
        <v>45202.43</v>
      </c>
      <c r="G148" s="269">
        <v>846542.54</v>
      </c>
    </row>
    <row r="149" spans="1:7" s="268" customFormat="1" ht="12" customHeight="1">
      <c r="A149" s="76">
        <v>175226100</v>
      </c>
      <c r="B149" s="76" t="s">
        <v>1257</v>
      </c>
      <c r="C149" s="269">
        <v>6624797.3899999997</v>
      </c>
      <c r="D149" s="269">
        <v>492416.36</v>
      </c>
      <c r="E149" s="269">
        <v>-44391.97</v>
      </c>
      <c r="F149" s="269">
        <v>448024.39</v>
      </c>
      <c r="G149" s="269">
        <v>7072821.7800000003</v>
      </c>
    </row>
    <row r="150" spans="1:7" s="268" customFormat="1" ht="12" customHeight="1">
      <c r="A150" s="76">
        <v>176101100</v>
      </c>
      <c r="B150" s="76" t="s">
        <v>60</v>
      </c>
      <c r="C150" s="269">
        <v>43917.63</v>
      </c>
      <c r="D150" s="76">
        <v>0</v>
      </c>
      <c r="E150" s="76">
        <v>0</v>
      </c>
      <c r="F150" s="76">
        <v>0</v>
      </c>
      <c r="G150" s="269">
        <v>43917.63</v>
      </c>
    </row>
    <row r="151" spans="1:7" s="268" customFormat="1" ht="12" customHeight="1">
      <c r="A151" s="76">
        <v>176901100</v>
      </c>
      <c r="B151" s="76" t="s">
        <v>144</v>
      </c>
      <c r="C151" s="269">
        <v>25000</v>
      </c>
      <c r="D151" s="76">
        <v>0</v>
      </c>
      <c r="E151" s="76">
        <v>0</v>
      </c>
      <c r="F151" s="76">
        <v>0</v>
      </c>
      <c r="G151" s="269">
        <v>25000</v>
      </c>
    </row>
    <row r="152" spans="1:7" s="268" customFormat="1" ht="12" customHeight="1">
      <c r="A152" s="76">
        <v>176902100</v>
      </c>
      <c r="B152" s="76" t="s">
        <v>145</v>
      </c>
      <c r="C152" s="76">
        <v>0</v>
      </c>
      <c r="D152" s="269">
        <v>4196368.74</v>
      </c>
      <c r="E152" s="269">
        <v>-4196368.74</v>
      </c>
      <c r="F152" s="76">
        <v>0</v>
      </c>
      <c r="G152" s="76">
        <v>0</v>
      </c>
    </row>
    <row r="153" spans="1:7" s="268" customFormat="1" ht="12" customHeight="1">
      <c r="A153" s="76">
        <v>176903100</v>
      </c>
      <c r="B153" s="76" t="s">
        <v>1696</v>
      </c>
      <c r="C153" s="76">
        <v>0</v>
      </c>
      <c r="D153" s="76">
        <v>0</v>
      </c>
      <c r="E153" s="76">
        <v>0</v>
      </c>
      <c r="F153" s="76">
        <v>0</v>
      </c>
      <c r="G153" s="76">
        <v>0</v>
      </c>
    </row>
    <row r="154" spans="1:7" s="268" customFormat="1" ht="12" customHeight="1">
      <c r="A154" s="76">
        <v>176904100</v>
      </c>
      <c r="B154" s="76" t="s">
        <v>146</v>
      </c>
      <c r="C154" s="269">
        <v>719907.18</v>
      </c>
      <c r="D154" s="269">
        <v>48797.27</v>
      </c>
      <c r="E154" s="269">
        <v>-94766.48</v>
      </c>
      <c r="F154" s="269">
        <v>-45969.21</v>
      </c>
      <c r="G154" s="269">
        <v>673937.97</v>
      </c>
    </row>
    <row r="155" spans="1:7" s="268" customFormat="1" ht="12" customHeight="1">
      <c r="A155" s="76">
        <v>176905100</v>
      </c>
      <c r="B155" s="76" t="s">
        <v>147</v>
      </c>
      <c r="C155" s="76">
        <v>0</v>
      </c>
      <c r="D155" s="269">
        <v>5023233.63</v>
      </c>
      <c r="E155" s="269">
        <v>-5023233.63</v>
      </c>
      <c r="F155" s="76">
        <v>0</v>
      </c>
      <c r="G155" s="76">
        <v>0</v>
      </c>
    </row>
    <row r="156" spans="1:7" s="268" customFormat="1" ht="12" customHeight="1">
      <c r="A156" s="76">
        <v>176906100</v>
      </c>
      <c r="B156" s="76" t="s">
        <v>1194</v>
      </c>
      <c r="C156" s="76">
        <v>0</v>
      </c>
      <c r="D156" s="76">
        <v>0</v>
      </c>
      <c r="E156" s="76">
        <v>0</v>
      </c>
      <c r="F156" s="76">
        <v>0</v>
      </c>
      <c r="G156" s="76">
        <v>0</v>
      </c>
    </row>
    <row r="157" spans="1:7" s="268" customFormat="1" ht="12" customHeight="1">
      <c r="A157" s="76">
        <v>176907100</v>
      </c>
      <c r="B157" s="76" t="s">
        <v>1697</v>
      </c>
      <c r="C157" s="76">
        <v>0</v>
      </c>
      <c r="D157" s="76">
        <v>0</v>
      </c>
      <c r="E157" s="76">
        <v>0</v>
      </c>
      <c r="F157" s="76">
        <v>0</v>
      </c>
      <c r="G157" s="76">
        <v>0</v>
      </c>
    </row>
    <row r="158" spans="1:7" s="268" customFormat="1" ht="12" customHeight="1">
      <c r="A158" s="76">
        <v>176909100</v>
      </c>
      <c r="B158" s="76" t="s">
        <v>19</v>
      </c>
      <c r="C158" s="269">
        <v>705004.5</v>
      </c>
      <c r="D158" s="76">
        <v>0</v>
      </c>
      <c r="E158" s="76">
        <v>0</v>
      </c>
      <c r="F158" s="76">
        <v>0</v>
      </c>
      <c r="G158" s="269">
        <v>705004.5</v>
      </c>
    </row>
    <row r="159" spans="1:7" s="268" customFormat="1" ht="12" customHeight="1">
      <c r="A159" s="76">
        <v>176910100</v>
      </c>
      <c r="B159" s="76" t="s">
        <v>148</v>
      </c>
      <c r="C159" s="269">
        <v>866682.78</v>
      </c>
      <c r="D159" s="76">
        <v>0</v>
      </c>
      <c r="E159" s="76">
        <v>0</v>
      </c>
      <c r="F159" s="76">
        <v>0</v>
      </c>
      <c r="G159" s="269">
        <v>866682.78</v>
      </c>
    </row>
    <row r="160" spans="1:7" s="268" customFormat="1" ht="12" customHeight="1">
      <c r="A160" s="76">
        <v>176911100</v>
      </c>
      <c r="B160" s="76" t="s">
        <v>149</v>
      </c>
      <c r="C160" s="76">
        <v>0</v>
      </c>
      <c r="D160" s="269">
        <v>45491570.049999997</v>
      </c>
      <c r="E160" s="269">
        <v>-45517125.609999999</v>
      </c>
      <c r="F160" s="269">
        <v>-25555.56</v>
      </c>
      <c r="G160" s="269">
        <v>-25555.56</v>
      </c>
    </row>
    <row r="161" spans="1:7" s="268" customFormat="1" ht="12" customHeight="1">
      <c r="A161" s="76">
        <v>176913100</v>
      </c>
      <c r="B161" s="76" t="s">
        <v>1195</v>
      </c>
      <c r="C161" s="269">
        <v>226220.55</v>
      </c>
      <c r="D161" s="269">
        <v>696989.26</v>
      </c>
      <c r="E161" s="269">
        <v>-634783.11</v>
      </c>
      <c r="F161" s="269">
        <v>62206.15</v>
      </c>
      <c r="G161" s="269">
        <v>288426.7</v>
      </c>
    </row>
    <row r="162" spans="1:7" s="268" customFormat="1" ht="12" customHeight="1">
      <c r="A162" s="76">
        <v>176914100</v>
      </c>
      <c r="B162" s="76" t="s">
        <v>150</v>
      </c>
      <c r="C162" s="269">
        <v>748532.23</v>
      </c>
      <c r="D162" s="269">
        <v>74680.17</v>
      </c>
      <c r="E162" s="76">
        <v>0</v>
      </c>
      <c r="F162" s="269">
        <v>74680.17</v>
      </c>
      <c r="G162" s="269">
        <v>823212.4</v>
      </c>
    </row>
    <row r="163" spans="1:7" s="268" customFormat="1" ht="12" customHeight="1">
      <c r="A163" s="76">
        <v>212111100</v>
      </c>
      <c r="B163" s="76" t="s">
        <v>151</v>
      </c>
      <c r="C163" s="269">
        <v>-27739777.629999999</v>
      </c>
      <c r="D163" s="269">
        <v>311180.82</v>
      </c>
      <c r="E163" s="269">
        <v>-283420.13</v>
      </c>
      <c r="F163" s="269">
        <v>27760.69</v>
      </c>
      <c r="G163" s="269">
        <v>-27712016.940000001</v>
      </c>
    </row>
    <row r="164" spans="1:7" s="268" customFormat="1" ht="12" customHeight="1">
      <c r="A164" s="76">
        <v>212111200</v>
      </c>
      <c r="B164" s="76" t="s">
        <v>152</v>
      </c>
      <c r="C164" s="269">
        <v>-14808303.59</v>
      </c>
      <c r="D164" s="269">
        <v>8714.1</v>
      </c>
      <c r="E164" s="269">
        <v>-6017.97</v>
      </c>
      <c r="F164" s="269">
        <v>2696.13</v>
      </c>
      <c r="G164" s="269">
        <v>-14805607.460000001</v>
      </c>
    </row>
    <row r="165" spans="1:7" s="268" customFormat="1" ht="12" customHeight="1">
      <c r="A165" s="76">
        <v>212112100</v>
      </c>
      <c r="B165" s="76" t="s">
        <v>153</v>
      </c>
      <c r="C165" s="269">
        <v>-235955853.06999999</v>
      </c>
      <c r="D165" s="269">
        <v>5959605.0899999999</v>
      </c>
      <c r="E165" s="269">
        <v>-6402460.6900000004</v>
      </c>
      <c r="F165" s="269">
        <v>-442855.6</v>
      </c>
      <c r="G165" s="269">
        <v>-236398708.66999999</v>
      </c>
    </row>
    <row r="166" spans="1:7" s="268" customFormat="1" ht="12" customHeight="1">
      <c r="A166" s="76">
        <v>212112200</v>
      </c>
      <c r="B166" s="76" t="s">
        <v>154</v>
      </c>
      <c r="C166" s="269">
        <v>-5819602.5499999998</v>
      </c>
      <c r="D166" s="76">
        <v>0</v>
      </c>
      <c r="E166" s="269">
        <v>-253839.65</v>
      </c>
      <c r="F166" s="269">
        <v>-253839.65</v>
      </c>
      <c r="G166" s="269">
        <v>-6073442.2000000002</v>
      </c>
    </row>
    <row r="167" spans="1:7" s="268" customFormat="1" ht="12" customHeight="1">
      <c r="A167" s="76">
        <v>212113100</v>
      </c>
      <c r="B167" s="76" t="s">
        <v>155</v>
      </c>
      <c r="C167" s="269">
        <v>-6500000</v>
      </c>
      <c r="D167" s="76">
        <v>0</v>
      </c>
      <c r="E167" s="269">
        <v>-500000</v>
      </c>
      <c r="F167" s="269">
        <v>-500000</v>
      </c>
      <c r="G167" s="269">
        <v>-7000000</v>
      </c>
    </row>
    <row r="168" spans="1:7" s="268" customFormat="1" ht="12" customHeight="1">
      <c r="A168" s="76">
        <v>212113200</v>
      </c>
      <c r="B168" s="76" t="s">
        <v>1698</v>
      </c>
      <c r="C168" s="76">
        <v>0</v>
      </c>
      <c r="D168" s="76">
        <v>0</v>
      </c>
      <c r="E168" s="76">
        <v>0</v>
      </c>
      <c r="F168" s="76">
        <v>0</v>
      </c>
      <c r="G168" s="76">
        <v>0</v>
      </c>
    </row>
    <row r="169" spans="1:7" s="268" customFormat="1" ht="12" customHeight="1">
      <c r="A169" s="76">
        <v>212114100</v>
      </c>
      <c r="B169" s="76" t="s">
        <v>1699</v>
      </c>
      <c r="C169" s="76">
        <v>0</v>
      </c>
      <c r="D169" s="76">
        <v>0</v>
      </c>
      <c r="E169" s="76">
        <v>0</v>
      </c>
      <c r="F169" s="76">
        <v>0</v>
      </c>
      <c r="G169" s="76">
        <v>0</v>
      </c>
    </row>
    <row r="170" spans="1:7" s="268" customFormat="1" ht="12" customHeight="1">
      <c r="A170" s="76">
        <v>212114200</v>
      </c>
      <c r="B170" s="76" t="s">
        <v>1700</v>
      </c>
      <c r="C170" s="76">
        <v>0</v>
      </c>
      <c r="D170" s="76">
        <v>0</v>
      </c>
      <c r="E170" s="76">
        <v>0</v>
      </c>
      <c r="F170" s="76">
        <v>0</v>
      </c>
      <c r="G170" s="76">
        <v>0</v>
      </c>
    </row>
    <row r="171" spans="1:7" s="268" customFormat="1" ht="12" customHeight="1">
      <c r="A171" s="76">
        <v>212131100</v>
      </c>
      <c r="B171" s="76" t="s">
        <v>156</v>
      </c>
      <c r="C171" s="269">
        <v>-50000</v>
      </c>
      <c r="D171" s="76">
        <v>0</v>
      </c>
      <c r="E171" s="76">
        <v>0</v>
      </c>
      <c r="F171" s="76">
        <v>0</v>
      </c>
      <c r="G171" s="269">
        <v>-50000</v>
      </c>
    </row>
    <row r="172" spans="1:7" s="268" customFormat="1" ht="12" customHeight="1">
      <c r="A172" s="76">
        <v>212132100</v>
      </c>
      <c r="B172" s="76" t="s">
        <v>157</v>
      </c>
      <c r="C172" s="76">
        <v>0</v>
      </c>
      <c r="D172" s="76">
        <v>0</v>
      </c>
      <c r="E172" s="76">
        <v>0</v>
      </c>
      <c r="F172" s="76">
        <v>0</v>
      </c>
      <c r="G172" s="76">
        <v>0</v>
      </c>
    </row>
    <row r="173" spans="1:7" s="268" customFormat="1" ht="12" customHeight="1">
      <c r="A173" s="76">
        <v>212133100</v>
      </c>
      <c r="B173" s="76" t="s">
        <v>1701</v>
      </c>
      <c r="C173" s="76">
        <v>0</v>
      </c>
      <c r="D173" s="76">
        <v>0</v>
      </c>
      <c r="E173" s="76">
        <v>0</v>
      </c>
      <c r="F173" s="76">
        <v>0</v>
      </c>
      <c r="G173" s="76">
        <v>0</v>
      </c>
    </row>
    <row r="174" spans="1:7" s="268" customFormat="1" ht="12" customHeight="1">
      <c r="A174" s="76">
        <v>212151100</v>
      </c>
      <c r="B174" s="76" t="s">
        <v>156</v>
      </c>
      <c r="C174" s="76">
        <v>0</v>
      </c>
      <c r="D174" s="76">
        <v>0</v>
      </c>
      <c r="E174" s="76">
        <v>0</v>
      </c>
      <c r="F174" s="76">
        <v>0</v>
      </c>
      <c r="G174" s="76">
        <v>0</v>
      </c>
    </row>
    <row r="175" spans="1:7" s="268" customFormat="1" ht="12" customHeight="1">
      <c r="A175" s="76">
        <v>212152100</v>
      </c>
      <c r="B175" s="76" t="s">
        <v>157</v>
      </c>
      <c r="C175" s="76">
        <v>0</v>
      </c>
      <c r="D175" s="76">
        <v>0</v>
      </c>
      <c r="E175" s="76">
        <v>0</v>
      </c>
      <c r="F175" s="76">
        <v>0</v>
      </c>
      <c r="G175" s="76">
        <v>0</v>
      </c>
    </row>
    <row r="176" spans="1:7" s="268" customFormat="1" ht="12" customHeight="1">
      <c r="A176" s="76">
        <v>213111100</v>
      </c>
      <c r="B176" s="76" t="s">
        <v>158</v>
      </c>
      <c r="C176" s="269">
        <v>-157492.53</v>
      </c>
      <c r="D176" s="76">
        <v>0</v>
      </c>
      <c r="E176" s="269">
        <v>-2479.1999999999998</v>
      </c>
      <c r="F176" s="269">
        <v>-2479.1999999999998</v>
      </c>
      <c r="G176" s="269">
        <v>-159971.73000000001</v>
      </c>
    </row>
    <row r="177" spans="1:7" s="268" customFormat="1" ht="12" customHeight="1">
      <c r="A177" s="76">
        <v>213111200</v>
      </c>
      <c r="B177" s="76" t="s">
        <v>159</v>
      </c>
      <c r="C177" s="269">
        <v>-362955.11</v>
      </c>
      <c r="D177" s="269">
        <v>15000</v>
      </c>
      <c r="E177" s="269">
        <v>-25123.18</v>
      </c>
      <c r="F177" s="269">
        <v>-10123.18</v>
      </c>
      <c r="G177" s="269">
        <v>-373078.29</v>
      </c>
    </row>
    <row r="178" spans="1:7" s="268" customFormat="1" ht="12" customHeight="1">
      <c r="A178" s="76">
        <v>213112100</v>
      </c>
      <c r="B178" s="76" t="s">
        <v>160</v>
      </c>
      <c r="C178" s="269">
        <v>-1393661.55</v>
      </c>
      <c r="D178" s="76">
        <v>0</v>
      </c>
      <c r="E178" s="76">
        <v>-938.47</v>
      </c>
      <c r="F178" s="76">
        <v>-938.47</v>
      </c>
      <c r="G178" s="269">
        <v>-1394600.02</v>
      </c>
    </row>
    <row r="179" spans="1:7" s="268" customFormat="1" ht="12" customHeight="1">
      <c r="A179" s="76">
        <v>213114100</v>
      </c>
      <c r="B179" s="76" t="s">
        <v>161</v>
      </c>
      <c r="C179" s="269">
        <v>-77687.850000000006</v>
      </c>
      <c r="D179" s="76">
        <v>808.25</v>
      </c>
      <c r="E179" s="76">
        <v>-59.53</v>
      </c>
      <c r="F179" s="76">
        <v>748.72</v>
      </c>
      <c r="G179" s="269">
        <v>-76939.13</v>
      </c>
    </row>
    <row r="180" spans="1:7" s="268" customFormat="1" ht="12" customHeight="1">
      <c r="A180" s="76">
        <v>213114200</v>
      </c>
      <c r="B180" s="76" t="s">
        <v>162</v>
      </c>
      <c r="C180" s="269">
        <v>-750300.46</v>
      </c>
      <c r="D180" s="269">
        <v>113549.08</v>
      </c>
      <c r="E180" s="76">
        <v>-463.56</v>
      </c>
      <c r="F180" s="269">
        <v>113085.52</v>
      </c>
      <c r="G180" s="269">
        <v>-637214.93999999994</v>
      </c>
    </row>
    <row r="181" spans="1:7" s="268" customFormat="1" ht="12" customHeight="1">
      <c r="A181" s="76">
        <v>213115100</v>
      </c>
      <c r="B181" s="76" t="s">
        <v>163</v>
      </c>
      <c r="C181" s="269">
        <v>-74662.759999999995</v>
      </c>
      <c r="D181" s="269">
        <v>1320</v>
      </c>
      <c r="E181" s="269">
        <v>-1431.19</v>
      </c>
      <c r="F181" s="76">
        <v>-111.19</v>
      </c>
      <c r="G181" s="269">
        <v>-74773.95</v>
      </c>
    </row>
    <row r="182" spans="1:7" s="268" customFormat="1" ht="12" customHeight="1">
      <c r="A182" s="76">
        <v>221111100</v>
      </c>
      <c r="B182" s="76" t="s">
        <v>1702</v>
      </c>
      <c r="C182" s="76">
        <v>0</v>
      </c>
      <c r="D182" s="76">
        <v>0</v>
      </c>
      <c r="E182" s="76">
        <v>0</v>
      </c>
      <c r="F182" s="76">
        <v>0</v>
      </c>
      <c r="G182" s="76">
        <v>0</v>
      </c>
    </row>
    <row r="183" spans="1:7" s="268" customFormat="1" ht="12" customHeight="1">
      <c r="A183" s="76">
        <v>221112100</v>
      </c>
      <c r="B183" s="76" t="s">
        <v>1703</v>
      </c>
      <c r="C183" s="76">
        <v>0</v>
      </c>
      <c r="D183" s="76">
        <v>0</v>
      </c>
      <c r="E183" s="76">
        <v>0</v>
      </c>
      <c r="F183" s="76">
        <v>0</v>
      </c>
      <c r="G183" s="76">
        <v>0</v>
      </c>
    </row>
    <row r="184" spans="1:7" s="268" customFormat="1" ht="12" customHeight="1">
      <c r="A184" s="76">
        <v>221113100</v>
      </c>
      <c r="B184" s="76" t="s">
        <v>1704</v>
      </c>
      <c r="C184" s="76">
        <v>0</v>
      </c>
      <c r="D184" s="76">
        <v>0</v>
      </c>
      <c r="E184" s="76">
        <v>0</v>
      </c>
      <c r="F184" s="76">
        <v>0</v>
      </c>
      <c r="G184" s="76">
        <v>0</v>
      </c>
    </row>
    <row r="185" spans="1:7" s="268" customFormat="1" ht="12" customHeight="1">
      <c r="A185" s="76">
        <v>221114100</v>
      </c>
      <c r="B185" s="76" t="s">
        <v>66</v>
      </c>
      <c r="C185" s="269">
        <v>-3000000</v>
      </c>
      <c r="D185" s="76">
        <v>0</v>
      </c>
      <c r="E185" s="76">
        <v>0</v>
      </c>
      <c r="F185" s="76">
        <v>0</v>
      </c>
      <c r="G185" s="269">
        <v>-3000000</v>
      </c>
    </row>
    <row r="186" spans="1:7" s="268" customFormat="1" ht="12" customHeight="1">
      <c r="A186" s="76">
        <v>221115100</v>
      </c>
      <c r="B186" s="76" t="s">
        <v>1100</v>
      </c>
      <c r="C186" s="269">
        <v>-6000000</v>
      </c>
      <c r="D186" s="76">
        <v>0</v>
      </c>
      <c r="E186" s="76">
        <v>0</v>
      </c>
      <c r="F186" s="76">
        <v>0</v>
      </c>
      <c r="G186" s="269">
        <v>-6000000</v>
      </c>
    </row>
    <row r="187" spans="1:7" s="268" customFormat="1" ht="12" customHeight="1">
      <c r="A187" s="76">
        <v>221116100</v>
      </c>
      <c r="B187" s="76" t="s">
        <v>67</v>
      </c>
      <c r="C187" s="76">
        <v>0</v>
      </c>
      <c r="D187" s="76">
        <v>0</v>
      </c>
      <c r="E187" s="76">
        <v>0</v>
      </c>
      <c r="F187" s="76">
        <v>0</v>
      </c>
      <c r="G187" s="76">
        <v>0</v>
      </c>
    </row>
    <row r="188" spans="1:7" s="268" customFormat="1" ht="12" customHeight="1">
      <c r="A188" s="76">
        <v>221117100</v>
      </c>
      <c r="B188" s="76" t="s">
        <v>68</v>
      </c>
      <c r="C188" s="269">
        <v>-29000000</v>
      </c>
      <c r="D188" s="269">
        <v>2500000</v>
      </c>
      <c r="E188" s="269">
        <v>-2500000</v>
      </c>
      <c r="F188" s="76">
        <v>0</v>
      </c>
      <c r="G188" s="269">
        <v>-29000000</v>
      </c>
    </row>
    <row r="189" spans="1:7" s="268" customFormat="1" ht="12" customHeight="1">
      <c r="A189" s="76">
        <v>221118100</v>
      </c>
      <c r="B189" s="76" t="s">
        <v>631</v>
      </c>
      <c r="C189" s="76">
        <v>0</v>
      </c>
      <c r="D189" s="76">
        <v>0</v>
      </c>
      <c r="E189" s="76">
        <v>0</v>
      </c>
      <c r="F189" s="76">
        <v>0</v>
      </c>
      <c r="G189" s="76">
        <v>0</v>
      </c>
    </row>
    <row r="190" spans="1:7" s="268" customFormat="1" ht="12" customHeight="1">
      <c r="A190" s="76">
        <v>221119100</v>
      </c>
      <c r="B190" s="76" t="s">
        <v>1705</v>
      </c>
      <c r="C190" s="76">
        <v>0</v>
      </c>
      <c r="D190" s="76">
        <v>0</v>
      </c>
      <c r="E190" s="76">
        <v>0</v>
      </c>
      <c r="F190" s="76">
        <v>0</v>
      </c>
      <c r="G190" s="76">
        <v>0</v>
      </c>
    </row>
    <row r="191" spans="1:7" s="268" customFormat="1" ht="12" customHeight="1">
      <c r="A191" s="76">
        <v>221120100</v>
      </c>
      <c r="B191" s="76" t="s">
        <v>1706</v>
      </c>
      <c r="C191" s="76">
        <v>0</v>
      </c>
      <c r="D191" s="76">
        <v>0</v>
      </c>
      <c r="E191" s="76">
        <v>0</v>
      </c>
      <c r="F191" s="76">
        <v>0</v>
      </c>
      <c r="G191" s="76">
        <v>0</v>
      </c>
    </row>
    <row r="192" spans="1:7" s="268" customFormat="1" ht="12" customHeight="1">
      <c r="A192" s="76">
        <v>221121100</v>
      </c>
      <c r="B192" s="76" t="s">
        <v>69</v>
      </c>
      <c r="C192" s="269">
        <v>-8000000</v>
      </c>
      <c r="D192" s="76">
        <v>0</v>
      </c>
      <c r="E192" s="76">
        <v>0</v>
      </c>
      <c r="F192" s="76">
        <v>0</v>
      </c>
      <c r="G192" s="269">
        <v>-8000000</v>
      </c>
    </row>
    <row r="193" spans="1:7" s="268" customFormat="1" ht="12" customHeight="1">
      <c r="A193" s="76">
        <v>221201200</v>
      </c>
      <c r="B193" s="76" t="s">
        <v>1707</v>
      </c>
      <c r="C193" s="76">
        <v>0</v>
      </c>
      <c r="D193" s="76">
        <v>0</v>
      </c>
      <c r="E193" s="76">
        <v>0</v>
      </c>
      <c r="F193" s="76">
        <v>0</v>
      </c>
      <c r="G193" s="76">
        <v>0</v>
      </c>
    </row>
    <row r="194" spans="1:7" s="268" customFormat="1" ht="12" customHeight="1">
      <c r="A194" s="76">
        <v>221202200</v>
      </c>
      <c r="B194" s="76" t="s">
        <v>634</v>
      </c>
      <c r="C194" s="76">
        <v>0</v>
      </c>
      <c r="D194" s="76">
        <v>0</v>
      </c>
      <c r="E194" s="76">
        <v>0</v>
      </c>
      <c r="F194" s="76">
        <v>0</v>
      </c>
      <c r="G194" s="76">
        <v>0</v>
      </c>
    </row>
    <row r="195" spans="1:7" s="268" customFormat="1" ht="12" customHeight="1">
      <c r="A195" s="76">
        <v>221205200</v>
      </c>
      <c r="B195" s="76" t="s">
        <v>1393</v>
      </c>
      <c r="C195" s="269">
        <v>-15000000</v>
      </c>
      <c r="D195" s="76">
        <v>0</v>
      </c>
      <c r="E195" s="76">
        <v>0</v>
      </c>
      <c r="F195" s="76">
        <v>0</v>
      </c>
      <c r="G195" s="269">
        <v>-15000000</v>
      </c>
    </row>
    <row r="196" spans="1:7" s="268" customFormat="1" ht="12" customHeight="1">
      <c r="A196" s="76">
        <v>221207200</v>
      </c>
      <c r="B196" s="76" t="s">
        <v>70</v>
      </c>
      <c r="C196" s="76">
        <v>0</v>
      </c>
      <c r="D196" s="76">
        <v>0</v>
      </c>
      <c r="E196" s="76">
        <v>0</v>
      </c>
      <c r="F196" s="76">
        <v>0</v>
      </c>
      <c r="G196" s="76">
        <v>0</v>
      </c>
    </row>
    <row r="197" spans="1:7" s="268" customFormat="1" ht="12" customHeight="1">
      <c r="A197" s="76">
        <v>221209200</v>
      </c>
      <c r="B197" s="76" t="s">
        <v>71</v>
      </c>
      <c r="C197" s="269">
        <v>-916666.65</v>
      </c>
      <c r="D197" s="76">
        <v>0</v>
      </c>
      <c r="E197" s="76">
        <v>0</v>
      </c>
      <c r="F197" s="76">
        <v>0</v>
      </c>
      <c r="G197" s="269">
        <v>-916666.65</v>
      </c>
    </row>
    <row r="198" spans="1:7" s="268" customFormat="1" ht="12" customHeight="1">
      <c r="A198" s="76">
        <v>221210200</v>
      </c>
      <c r="B198" s="76" t="s">
        <v>72</v>
      </c>
      <c r="C198" s="269">
        <v>-1153846.2</v>
      </c>
      <c r="D198" s="76">
        <v>0</v>
      </c>
      <c r="E198" s="76">
        <v>0</v>
      </c>
      <c r="F198" s="76">
        <v>0</v>
      </c>
      <c r="G198" s="269">
        <v>-1153846.2</v>
      </c>
    </row>
    <row r="199" spans="1:7" s="268" customFormat="1" ht="12" customHeight="1">
      <c r="A199" s="76">
        <v>221213200</v>
      </c>
      <c r="B199" s="76" t="s">
        <v>1428</v>
      </c>
      <c r="C199" s="269">
        <v>-3000000</v>
      </c>
      <c r="D199" s="76">
        <v>0</v>
      </c>
      <c r="E199" s="76">
        <v>0</v>
      </c>
      <c r="F199" s="76">
        <v>0</v>
      </c>
      <c r="G199" s="269">
        <v>-3000000</v>
      </c>
    </row>
    <row r="200" spans="1:7" s="268" customFormat="1" ht="12" customHeight="1">
      <c r="A200" s="76">
        <v>221214200</v>
      </c>
      <c r="B200" s="76" t="s">
        <v>1708</v>
      </c>
      <c r="C200" s="76">
        <v>0</v>
      </c>
      <c r="D200" s="76">
        <v>0</v>
      </c>
      <c r="E200" s="76">
        <v>0</v>
      </c>
      <c r="F200" s="76">
        <v>0</v>
      </c>
      <c r="G200" s="76">
        <v>0</v>
      </c>
    </row>
    <row r="201" spans="1:7" s="268" customFormat="1" ht="12" customHeight="1">
      <c r="A201" s="76">
        <v>221215200</v>
      </c>
      <c r="B201" s="76" t="s">
        <v>73</v>
      </c>
      <c r="C201" s="269">
        <v>-45000000</v>
      </c>
      <c r="D201" s="76">
        <v>0</v>
      </c>
      <c r="E201" s="76">
        <v>0</v>
      </c>
      <c r="F201" s="76">
        <v>0</v>
      </c>
      <c r="G201" s="269">
        <v>-45000000</v>
      </c>
    </row>
    <row r="202" spans="1:7" s="268" customFormat="1" ht="12" customHeight="1">
      <c r="A202" s="76">
        <v>221216200</v>
      </c>
      <c r="B202" s="76" t="s">
        <v>74</v>
      </c>
      <c r="C202" s="269">
        <v>-21142857.170000002</v>
      </c>
      <c r="D202" s="269">
        <v>571428.56999999995</v>
      </c>
      <c r="E202" s="76">
        <v>0</v>
      </c>
      <c r="F202" s="269">
        <v>571428.56999999995</v>
      </c>
      <c r="G202" s="269">
        <v>-20571428.600000001</v>
      </c>
    </row>
    <row r="203" spans="1:7" s="268" customFormat="1" ht="12" customHeight="1">
      <c r="A203" s="76">
        <v>221217200</v>
      </c>
      <c r="B203" s="76" t="s">
        <v>75</v>
      </c>
      <c r="C203" s="269">
        <v>-7250000</v>
      </c>
      <c r="D203" s="76">
        <v>0</v>
      </c>
      <c r="E203" s="76">
        <v>0</v>
      </c>
      <c r="F203" s="76">
        <v>0</v>
      </c>
      <c r="G203" s="269">
        <v>-7250000</v>
      </c>
    </row>
    <row r="204" spans="1:7" s="268" customFormat="1" ht="12" customHeight="1">
      <c r="A204" s="76">
        <v>221501100</v>
      </c>
      <c r="B204" s="76" t="s">
        <v>1709</v>
      </c>
      <c r="C204" s="76">
        <v>0</v>
      </c>
      <c r="D204" s="76">
        <v>0</v>
      </c>
      <c r="E204" s="76">
        <v>0</v>
      </c>
      <c r="F204" s="76">
        <v>0</v>
      </c>
      <c r="G204" s="76">
        <v>0</v>
      </c>
    </row>
    <row r="205" spans="1:7" s="268" customFormat="1" ht="12" customHeight="1">
      <c r="A205" s="76">
        <v>221502100</v>
      </c>
      <c r="B205" s="76" t="s">
        <v>1710</v>
      </c>
      <c r="C205" s="76">
        <v>0</v>
      </c>
      <c r="D205" s="76">
        <v>0</v>
      </c>
      <c r="E205" s="76">
        <v>0</v>
      </c>
      <c r="F205" s="76">
        <v>0</v>
      </c>
      <c r="G205" s="76">
        <v>0</v>
      </c>
    </row>
    <row r="206" spans="1:7" s="268" customFormat="1" ht="12" customHeight="1">
      <c r="A206" s="76">
        <v>221601100</v>
      </c>
      <c r="B206" s="76" t="s">
        <v>1711</v>
      </c>
      <c r="C206" s="76">
        <v>0</v>
      </c>
      <c r="D206" s="76">
        <v>0</v>
      </c>
      <c r="E206" s="76">
        <v>0</v>
      </c>
      <c r="F206" s="76">
        <v>0</v>
      </c>
      <c r="G206" s="76">
        <v>0</v>
      </c>
    </row>
    <row r="207" spans="1:7" s="268" customFormat="1" ht="12" customHeight="1">
      <c r="A207" s="76">
        <v>223101100</v>
      </c>
      <c r="B207" s="76" t="s">
        <v>16</v>
      </c>
      <c r="C207" s="269">
        <v>-104133000</v>
      </c>
      <c r="D207" s="269">
        <v>12794000</v>
      </c>
      <c r="E207" s="269">
        <v>-4000000</v>
      </c>
      <c r="F207" s="269">
        <v>8794000</v>
      </c>
      <c r="G207" s="269">
        <v>-95339000</v>
      </c>
    </row>
    <row r="208" spans="1:7" s="268" customFormat="1" ht="12" customHeight="1">
      <c r="A208" s="76">
        <v>223102200</v>
      </c>
      <c r="B208" s="76" t="s">
        <v>47</v>
      </c>
      <c r="C208" s="269">
        <v>-52000000</v>
      </c>
      <c r="D208" s="76">
        <v>0</v>
      </c>
      <c r="E208" s="76">
        <v>0</v>
      </c>
      <c r="F208" s="76">
        <v>0</v>
      </c>
      <c r="G208" s="269">
        <v>-52000000</v>
      </c>
    </row>
    <row r="209" spans="1:7" s="268" customFormat="1" ht="12" customHeight="1">
      <c r="A209" s="76">
        <v>223501100</v>
      </c>
      <c r="B209" s="76" t="s">
        <v>64</v>
      </c>
      <c r="C209" s="269">
        <v>-84606000</v>
      </c>
      <c r="D209" s="269">
        <v>14926000</v>
      </c>
      <c r="E209" s="269">
        <v>-6950000</v>
      </c>
      <c r="F209" s="269">
        <v>7976000</v>
      </c>
      <c r="G209" s="269">
        <v>-76630000</v>
      </c>
    </row>
    <row r="210" spans="1:7" s="268" customFormat="1" ht="12" customHeight="1">
      <c r="A210" s="76">
        <v>223502200</v>
      </c>
      <c r="B210" s="76" t="s">
        <v>17</v>
      </c>
      <c r="C210" s="76">
        <v>0</v>
      </c>
      <c r="D210" s="76">
        <v>0</v>
      </c>
      <c r="E210" s="76">
        <v>0</v>
      </c>
      <c r="F210" s="76">
        <v>0</v>
      </c>
      <c r="G210" s="76">
        <v>0</v>
      </c>
    </row>
    <row r="211" spans="1:7" s="268" customFormat="1" ht="12" customHeight="1">
      <c r="A211" s="76">
        <v>223601100</v>
      </c>
      <c r="B211" s="76" t="s">
        <v>1712</v>
      </c>
      <c r="C211" s="76">
        <v>0</v>
      </c>
      <c r="D211" s="76">
        <v>0</v>
      </c>
      <c r="E211" s="76">
        <v>0</v>
      </c>
      <c r="F211" s="76">
        <v>0</v>
      </c>
      <c r="G211" s="76">
        <v>0</v>
      </c>
    </row>
    <row r="212" spans="1:7" s="268" customFormat="1" ht="12" customHeight="1">
      <c r="A212" s="76">
        <v>223701100</v>
      </c>
      <c r="B212" s="76" t="s">
        <v>65</v>
      </c>
      <c r="C212" s="269">
        <v>-2542425.23</v>
      </c>
      <c r="D212" s="269">
        <v>28206.45</v>
      </c>
      <c r="E212" s="76">
        <v>0</v>
      </c>
      <c r="F212" s="269">
        <v>28206.45</v>
      </c>
      <c r="G212" s="269">
        <v>-2514218.7799999998</v>
      </c>
    </row>
    <row r="213" spans="1:7" s="268" customFormat="1" ht="12" customHeight="1">
      <c r="A213" s="76">
        <v>231111200</v>
      </c>
      <c r="B213" s="76" t="s">
        <v>1713</v>
      </c>
      <c r="C213" s="76">
        <v>0</v>
      </c>
      <c r="D213" s="76">
        <v>0</v>
      </c>
      <c r="E213" s="76">
        <v>0</v>
      </c>
      <c r="F213" s="76">
        <v>0</v>
      </c>
      <c r="G213" s="76">
        <v>0</v>
      </c>
    </row>
    <row r="214" spans="1:7" s="268" customFormat="1" ht="12" customHeight="1">
      <c r="A214" s="76">
        <v>231112100</v>
      </c>
      <c r="B214" s="76" t="s">
        <v>164</v>
      </c>
      <c r="C214" s="269">
        <v>-119642.31</v>
      </c>
      <c r="D214" s="269">
        <v>12233.23</v>
      </c>
      <c r="E214" s="269">
        <v>-20395.46</v>
      </c>
      <c r="F214" s="269">
        <v>-8162.23</v>
      </c>
      <c r="G214" s="269">
        <v>-127804.54</v>
      </c>
    </row>
    <row r="215" spans="1:7" s="268" customFormat="1" ht="12" customHeight="1">
      <c r="A215" s="76">
        <v>231112200</v>
      </c>
      <c r="B215" s="76" t="s">
        <v>165</v>
      </c>
      <c r="C215" s="269">
        <v>-143223.09</v>
      </c>
      <c r="D215" s="269">
        <v>17275.78</v>
      </c>
      <c r="E215" s="269">
        <v>-21675.93</v>
      </c>
      <c r="F215" s="269">
        <v>-4400.1499999999996</v>
      </c>
      <c r="G215" s="269">
        <v>-147623.24</v>
      </c>
    </row>
    <row r="216" spans="1:7" s="268" customFormat="1" ht="12" customHeight="1">
      <c r="A216" s="76">
        <v>231113100</v>
      </c>
      <c r="B216" s="76" t="s">
        <v>166</v>
      </c>
      <c r="C216" s="269">
        <v>-8280.64</v>
      </c>
      <c r="D216" s="76">
        <v>0</v>
      </c>
      <c r="E216" s="76">
        <v>-177.4</v>
      </c>
      <c r="F216" s="76">
        <v>-177.4</v>
      </c>
      <c r="G216" s="269">
        <v>-8458.0400000000009</v>
      </c>
    </row>
    <row r="217" spans="1:7" s="268" customFormat="1" ht="12" customHeight="1">
      <c r="A217" s="76">
        <v>231115100</v>
      </c>
      <c r="B217" s="76" t="s">
        <v>167</v>
      </c>
      <c r="C217" s="76">
        <v>0</v>
      </c>
      <c r="D217" s="76">
        <v>273.75</v>
      </c>
      <c r="E217" s="76">
        <v>-273.75</v>
      </c>
      <c r="F217" s="76">
        <v>0</v>
      </c>
      <c r="G217" s="76">
        <v>0</v>
      </c>
    </row>
    <row r="218" spans="1:7" s="268" customFormat="1" ht="12" customHeight="1">
      <c r="A218" s="76">
        <v>231115200</v>
      </c>
      <c r="B218" s="76" t="s">
        <v>168</v>
      </c>
      <c r="C218" s="76">
        <v>0</v>
      </c>
      <c r="D218" s="76">
        <v>464.15</v>
      </c>
      <c r="E218" s="76">
        <v>-464.15</v>
      </c>
      <c r="F218" s="76">
        <v>0</v>
      </c>
      <c r="G218" s="76">
        <v>0</v>
      </c>
    </row>
    <row r="219" spans="1:7" s="268" customFormat="1" ht="12" customHeight="1">
      <c r="A219" s="76">
        <v>231121100</v>
      </c>
      <c r="B219" s="76" t="s">
        <v>169</v>
      </c>
      <c r="C219" s="76">
        <v>-0.19</v>
      </c>
      <c r="D219" s="76">
        <v>136.19</v>
      </c>
      <c r="E219" s="76">
        <v>-136.19</v>
      </c>
      <c r="F219" s="76">
        <v>0</v>
      </c>
      <c r="G219" s="76">
        <v>-0.19</v>
      </c>
    </row>
    <row r="220" spans="1:7" s="268" customFormat="1" ht="12" customHeight="1">
      <c r="A220" s="76">
        <v>231152100</v>
      </c>
      <c r="B220" s="76" t="s">
        <v>170</v>
      </c>
      <c r="C220" s="269">
        <v>-982174.02</v>
      </c>
      <c r="D220" s="269">
        <v>144983.37</v>
      </c>
      <c r="E220" s="269">
        <v>-169693.84</v>
      </c>
      <c r="F220" s="269">
        <v>-24710.47</v>
      </c>
      <c r="G220" s="269">
        <v>-1006884.49</v>
      </c>
    </row>
    <row r="221" spans="1:7" s="268" customFormat="1" ht="12" customHeight="1">
      <c r="A221" s="76">
        <v>231152200</v>
      </c>
      <c r="B221" s="76" t="s">
        <v>171</v>
      </c>
      <c r="C221" s="269">
        <v>-34811.4</v>
      </c>
      <c r="D221" s="269">
        <v>15094.52</v>
      </c>
      <c r="E221" s="269">
        <v>-17593.939999999999</v>
      </c>
      <c r="F221" s="269">
        <v>-2499.42</v>
      </c>
      <c r="G221" s="269">
        <v>-37310.82</v>
      </c>
    </row>
    <row r="222" spans="1:7" s="268" customFormat="1" ht="12" customHeight="1">
      <c r="A222" s="76">
        <v>231153100</v>
      </c>
      <c r="B222" s="76" t="s">
        <v>166</v>
      </c>
      <c r="C222" s="76">
        <v>0</v>
      </c>
      <c r="D222" s="76">
        <v>0</v>
      </c>
      <c r="E222" s="76">
        <v>0</v>
      </c>
      <c r="F222" s="76">
        <v>0</v>
      </c>
      <c r="G222" s="76">
        <v>0</v>
      </c>
    </row>
    <row r="223" spans="1:7" s="268" customFormat="1" ht="12" customHeight="1">
      <c r="A223" s="76">
        <v>231155100</v>
      </c>
      <c r="B223" s="76" t="s">
        <v>172</v>
      </c>
      <c r="C223" s="76">
        <v>0</v>
      </c>
      <c r="D223" s="76">
        <v>905.02</v>
      </c>
      <c r="E223" s="76">
        <v>-905.02</v>
      </c>
      <c r="F223" s="76">
        <v>0</v>
      </c>
      <c r="G223" s="76">
        <v>0</v>
      </c>
    </row>
    <row r="224" spans="1:7" s="268" customFormat="1" ht="12" customHeight="1">
      <c r="A224" s="76">
        <v>231212100</v>
      </c>
      <c r="B224" s="76" t="s">
        <v>173</v>
      </c>
      <c r="C224" s="269">
        <v>-40729.160000000003</v>
      </c>
      <c r="D224" s="269">
        <v>3843.74</v>
      </c>
      <c r="E224" s="269">
        <v>-21229.17</v>
      </c>
      <c r="F224" s="269">
        <v>-17385.43</v>
      </c>
      <c r="G224" s="269">
        <v>-58114.59</v>
      </c>
    </row>
    <row r="225" spans="1:7" s="268" customFormat="1" ht="12" customHeight="1">
      <c r="A225" s="76">
        <v>231212200</v>
      </c>
      <c r="B225" s="76" t="s">
        <v>174</v>
      </c>
      <c r="C225" s="76">
        <v>0</v>
      </c>
      <c r="D225" s="76">
        <v>0</v>
      </c>
      <c r="E225" s="76">
        <v>0</v>
      </c>
      <c r="F225" s="76">
        <v>0</v>
      </c>
      <c r="G225" s="76">
        <v>0</v>
      </c>
    </row>
    <row r="226" spans="1:7" s="268" customFormat="1" ht="12" customHeight="1">
      <c r="A226" s="76">
        <v>231312100</v>
      </c>
      <c r="B226" s="76" t="s">
        <v>175</v>
      </c>
      <c r="C226" s="76">
        <v>0</v>
      </c>
      <c r="D226" s="76">
        <v>0</v>
      </c>
      <c r="E226" s="76">
        <v>0</v>
      </c>
      <c r="F226" s="76">
        <v>0</v>
      </c>
      <c r="G226" s="76">
        <v>0</v>
      </c>
    </row>
    <row r="227" spans="1:7" s="268" customFormat="1" ht="12" customHeight="1">
      <c r="A227" s="76">
        <v>231312200</v>
      </c>
      <c r="B227" s="76" t="s">
        <v>176</v>
      </c>
      <c r="C227" s="76">
        <v>0</v>
      </c>
      <c r="D227" s="76">
        <v>0</v>
      </c>
      <c r="E227" s="76">
        <v>0</v>
      </c>
      <c r="F227" s="76">
        <v>0</v>
      </c>
      <c r="G227" s="76">
        <v>0</v>
      </c>
    </row>
    <row r="228" spans="1:7" s="268" customFormat="1" ht="12" customHeight="1">
      <c r="A228" s="76">
        <v>231315100</v>
      </c>
      <c r="B228" s="76" t="s">
        <v>177</v>
      </c>
      <c r="C228" s="76">
        <v>0</v>
      </c>
      <c r="D228" s="76">
        <v>57.43</v>
      </c>
      <c r="E228" s="76">
        <v>-57.43</v>
      </c>
      <c r="F228" s="76">
        <v>0</v>
      </c>
      <c r="G228" s="76">
        <v>0</v>
      </c>
    </row>
    <row r="229" spans="1:7" s="268" customFormat="1" ht="12" customHeight="1">
      <c r="A229" s="76">
        <v>231315200</v>
      </c>
      <c r="B229" s="76" t="s">
        <v>177</v>
      </c>
      <c r="C229" s="76">
        <v>0</v>
      </c>
      <c r="D229" s="76">
        <v>448.53</v>
      </c>
      <c r="E229" s="76">
        <v>-448.53</v>
      </c>
      <c r="F229" s="76">
        <v>0</v>
      </c>
      <c r="G229" s="76">
        <v>0</v>
      </c>
    </row>
    <row r="230" spans="1:7" s="268" customFormat="1" ht="12" customHeight="1">
      <c r="A230" s="76">
        <v>231401100</v>
      </c>
      <c r="B230" s="76" t="s">
        <v>1714</v>
      </c>
      <c r="C230" s="76">
        <v>0</v>
      </c>
      <c r="D230" s="76">
        <v>0</v>
      </c>
      <c r="E230" s="76">
        <v>0</v>
      </c>
      <c r="F230" s="76">
        <v>0</v>
      </c>
      <c r="G230" s="76">
        <v>0</v>
      </c>
    </row>
    <row r="231" spans="1:7" s="268" customFormat="1" ht="12" customHeight="1">
      <c r="A231" s="76">
        <v>231402100</v>
      </c>
      <c r="B231" s="76" t="s">
        <v>1715</v>
      </c>
      <c r="C231" s="76">
        <v>0</v>
      </c>
      <c r="D231" s="76">
        <v>0</v>
      </c>
      <c r="E231" s="76">
        <v>0</v>
      </c>
      <c r="F231" s="76">
        <v>0</v>
      </c>
      <c r="G231" s="76">
        <v>0</v>
      </c>
    </row>
    <row r="232" spans="1:7" s="268" customFormat="1" ht="12" customHeight="1">
      <c r="A232" s="76">
        <v>231403100</v>
      </c>
      <c r="B232" s="76" t="s">
        <v>1716</v>
      </c>
      <c r="C232" s="76">
        <v>0</v>
      </c>
      <c r="D232" s="76">
        <v>0</v>
      </c>
      <c r="E232" s="76">
        <v>0</v>
      </c>
      <c r="F232" s="76">
        <v>0</v>
      </c>
      <c r="G232" s="76">
        <v>0</v>
      </c>
    </row>
    <row r="233" spans="1:7" s="268" customFormat="1" ht="12" customHeight="1">
      <c r="A233" s="76">
        <v>231404100</v>
      </c>
      <c r="B233" s="76" t="s">
        <v>178</v>
      </c>
      <c r="C233" s="269">
        <v>-7083.35</v>
      </c>
      <c r="D233" s="269">
        <v>11666.73</v>
      </c>
      <c r="E233" s="269">
        <v>-10833.39</v>
      </c>
      <c r="F233" s="76">
        <v>833.34</v>
      </c>
      <c r="G233" s="269">
        <v>-6250.01</v>
      </c>
    </row>
    <row r="234" spans="1:7" s="268" customFormat="1" ht="12" customHeight="1">
      <c r="A234" s="76">
        <v>231405100</v>
      </c>
      <c r="B234" s="76" t="s">
        <v>1101</v>
      </c>
      <c r="C234" s="269">
        <v>-11580.55</v>
      </c>
      <c r="D234" s="269">
        <v>22416.7</v>
      </c>
      <c r="E234" s="269">
        <v>-21388.92</v>
      </c>
      <c r="F234" s="269">
        <v>1027.78</v>
      </c>
      <c r="G234" s="269">
        <v>-10552.77</v>
      </c>
    </row>
    <row r="235" spans="1:7" s="268" customFormat="1" ht="12" customHeight="1">
      <c r="A235" s="76">
        <v>231406100</v>
      </c>
      <c r="B235" s="76" t="s">
        <v>179</v>
      </c>
      <c r="C235" s="76">
        <v>0</v>
      </c>
      <c r="D235" s="76">
        <v>0</v>
      </c>
      <c r="E235" s="76">
        <v>0</v>
      </c>
      <c r="F235" s="76">
        <v>0</v>
      </c>
      <c r="G235" s="76">
        <v>0</v>
      </c>
    </row>
    <row r="236" spans="1:7" s="268" customFormat="1" ht="12" customHeight="1">
      <c r="A236" s="76">
        <v>231407100</v>
      </c>
      <c r="B236" s="76" t="s">
        <v>180</v>
      </c>
      <c r="C236" s="269">
        <v>-209111.51</v>
      </c>
      <c r="D236" s="269">
        <v>177500.44</v>
      </c>
      <c r="E236" s="269">
        <v>-90500.160000000003</v>
      </c>
      <c r="F236" s="269">
        <v>87000.28</v>
      </c>
      <c r="G236" s="269">
        <v>-122111.23</v>
      </c>
    </row>
    <row r="237" spans="1:7" s="268" customFormat="1" ht="12" customHeight="1">
      <c r="A237" s="76">
        <v>231408100</v>
      </c>
      <c r="B237" s="76" t="s">
        <v>1717</v>
      </c>
      <c r="C237" s="76">
        <v>0</v>
      </c>
      <c r="D237" s="76">
        <v>0</v>
      </c>
      <c r="E237" s="76">
        <v>0</v>
      </c>
      <c r="F237" s="76">
        <v>0</v>
      </c>
      <c r="G237" s="76">
        <v>0</v>
      </c>
    </row>
    <row r="238" spans="1:7" s="268" customFormat="1" ht="12" customHeight="1">
      <c r="A238" s="76">
        <v>231409100</v>
      </c>
      <c r="B238" s="76" t="s">
        <v>1718</v>
      </c>
      <c r="C238" s="76">
        <v>0</v>
      </c>
      <c r="D238" s="76">
        <v>0</v>
      </c>
      <c r="E238" s="76">
        <v>0</v>
      </c>
      <c r="F238" s="76">
        <v>0</v>
      </c>
      <c r="G238" s="76">
        <v>0</v>
      </c>
    </row>
    <row r="239" spans="1:7" s="268" customFormat="1" ht="12" customHeight="1">
      <c r="A239" s="76">
        <v>231410100</v>
      </c>
      <c r="B239" s="76" t="s">
        <v>1719</v>
      </c>
      <c r="C239" s="76">
        <v>0</v>
      </c>
      <c r="D239" s="76">
        <v>0</v>
      </c>
      <c r="E239" s="76">
        <v>0</v>
      </c>
      <c r="F239" s="76">
        <v>0</v>
      </c>
      <c r="G239" s="76">
        <v>0</v>
      </c>
    </row>
    <row r="240" spans="1:7" s="268" customFormat="1" ht="12" customHeight="1">
      <c r="A240" s="76">
        <v>231411100</v>
      </c>
      <c r="B240" s="76" t="s">
        <v>1720</v>
      </c>
      <c r="C240" s="76">
        <v>0</v>
      </c>
      <c r="D240" s="76">
        <v>0</v>
      </c>
      <c r="E240" s="76">
        <v>0</v>
      </c>
      <c r="F240" s="76">
        <v>0</v>
      </c>
      <c r="G240" s="76">
        <v>0</v>
      </c>
    </row>
    <row r="241" spans="1:7" s="268" customFormat="1" ht="12" customHeight="1">
      <c r="A241" s="76">
        <v>231412100</v>
      </c>
      <c r="B241" s="76" t="s">
        <v>181</v>
      </c>
      <c r="C241" s="269">
        <v>-56666.63</v>
      </c>
      <c r="D241" s="76">
        <v>0</v>
      </c>
      <c r="E241" s="269">
        <v>-31111.08</v>
      </c>
      <c r="F241" s="269">
        <v>-31111.08</v>
      </c>
      <c r="G241" s="269">
        <v>-87777.71</v>
      </c>
    </row>
    <row r="242" spans="1:7" s="268" customFormat="1" ht="12" customHeight="1">
      <c r="A242" s="76">
        <v>231501200</v>
      </c>
      <c r="B242" s="76" t="s">
        <v>1721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</row>
    <row r="243" spans="1:7" s="268" customFormat="1" ht="12" customHeight="1">
      <c r="A243" s="76">
        <v>231502200</v>
      </c>
      <c r="B243" s="76" t="s">
        <v>1722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</row>
    <row r="244" spans="1:7" s="268" customFormat="1" ht="12" customHeight="1">
      <c r="A244" s="76">
        <v>231504200</v>
      </c>
      <c r="B244" s="76" t="s">
        <v>1394</v>
      </c>
      <c r="C244" s="269">
        <v>-26137.5</v>
      </c>
      <c r="D244" s="76">
        <v>0</v>
      </c>
      <c r="E244" s="269">
        <v>-43050</v>
      </c>
      <c r="F244" s="269">
        <v>-43050</v>
      </c>
      <c r="G244" s="269">
        <v>-69187.5</v>
      </c>
    </row>
    <row r="245" spans="1:7" s="268" customFormat="1" ht="12" customHeight="1">
      <c r="A245" s="76">
        <v>231507200</v>
      </c>
      <c r="B245" s="76" t="s">
        <v>182</v>
      </c>
      <c r="C245" s="76">
        <v>0</v>
      </c>
      <c r="D245" s="76">
        <v>0</v>
      </c>
      <c r="E245" s="76">
        <v>0</v>
      </c>
      <c r="F245" s="76">
        <v>0</v>
      </c>
      <c r="G245" s="76">
        <v>0</v>
      </c>
    </row>
    <row r="246" spans="1:7" s="268" customFormat="1" ht="12" customHeight="1">
      <c r="A246" s="76">
        <v>231509200</v>
      </c>
      <c r="B246" s="76" t="s">
        <v>183</v>
      </c>
      <c r="C246" s="269">
        <v>-8711.1</v>
      </c>
      <c r="D246" s="76">
        <v>0</v>
      </c>
      <c r="E246" s="269">
        <v>-1975.16</v>
      </c>
      <c r="F246" s="269">
        <v>-1975.16</v>
      </c>
      <c r="G246" s="269">
        <v>-10686.26</v>
      </c>
    </row>
    <row r="247" spans="1:7" s="268" customFormat="1" ht="12" customHeight="1">
      <c r="A247" s="76">
        <v>231510200</v>
      </c>
      <c r="B247" s="76" t="s">
        <v>184</v>
      </c>
      <c r="C247" s="269">
        <v>-4333.01</v>
      </c>
      <c r="D247" s="76">
        <v>0</v>
      </c>
      <c r="E247" s="269">
        <v>-2527.5700000000002</v>
      </c>
      <c r="F247" s="269">
        <v>-2527.5700000000002</v>
      </c>
      <c r="G247" s="269">
        <v>-6860.58</v>
      </c>
    </row>
    <row r="248" spans="1:7" s="268" customFormat="1" ht="12" customHeight="1">
      <c r="A248" s="76">
        <v>231512200</v>
      </c>
      <c r="B248" s="76" t="s">
        <v>1429</v>
      </c>
      <c r="C248" s="269">
        <v>-61875</v>
      </c>
      <c r="D248" s="269">
        <v>67500</v>
      </c>
      <c r="E248" s="269">
        <v>-10500</v>
      </c>
      <c r="F248" s="269">
        <v>57000</v>
      </c>
      <c r="G248" s="269">
        <v>-4875</v>
      </c>
    </row>
    <row r="249" spans="1:7" s="268" customFormat="1" ht="12" customHeight="1">
      <c r="A249" s="76">
        <v>231513200</v>
      </c>
      <c r="B249" s="76" t="s">
        <v>1723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</row>
    <row r="250" spans="1:7" s="268" customFormat="1" ht="12" customHeight="1">
      <c r="A250" s="76">
        <v>231514200</v>
      </c>
      <c r="B250" s="76" t="s">
        <v>185</v>
      </c>
      <c r="C250" s="269">
        <v>-385527.58</v>
      </c>
      <c r="D250" s="76">
        <v>0</v>
      </c>
      <c r="E250" s="269">
        <v>-150110.89000000001</v>
      </c>
      <c r="F250" s="269">
        <v>-150110.89000000001</v>
      </c>
      <c r="G250" s="269">
        <v>-535638.47</v>
      </c>
    </row>
    <row r="251" spans="1:7" s="268" customFormat="1" ht="12" customHeight="1">
      <c r="A251" s="76">
        <v>231515200</v>
      </c>
      <c r="B251" s="76" t="s">
        <v>186</v>
      </c>
      <c r="C251" s="269">
        <v>-100546.18</v>
      </c>
      <c r="D251" s="269">
        <v>94483.64</v>
      </c>
      <c r="E251" s="269">
        <v>-56252.38</v>
      </c>
      <c r="F251" s="269">
        <v>38231.26</v>
      </c>
      <c r="G251" s="269">
        <v>-62314.92</v>
      </c>
    </row>
    <row r="252" spans="1:7" s="268" customFormat="1" ht="12" customHeight="1">
      <c r="A252" s="76">
        <v>231516200</v>
      </c>
      <c r="B252" s="76" t="s">
        <v>187</v>
      </c>
      <c r="C252" s="269">
        <v>-155534.59</v>
      </c>
      <c r="D252" s="269">
        <v>173215.01</v>
      </c>
      <c r="E252" s="269">
        <v>-26503.02</v>
      </c>
      <c r="F252" s="269">
        <v>146711.99</v>
      </c>
      <c r="G252" s="269">
        <v>-8822.6</v>
      </c>
    </row>
    <row r="253" spans="1:7" s="268" customFormat="1" ht="12" customHeight="1">
      <c r="A253" s="76">
        <v>231601100</v>
      </c>
      <c r="B253" s="76" t="s">
        <v>1724</v>
      </c>
      <c r="C253" s="76">
        <v>0</v>
      </c>
      <c r="D253" s="76">
        <v>0</v>
      </c>
      <c r="E253" s="76">
        <v>0</v>
      </c>
      <c r="F253" s="76">
        <v>0</v>
      </c>
      <c r="G253" s="76">
        <v>0</v>
      </c>
    </row>
    <row r="254" spans="1:7" s="268" customFormat="1" ht="12" customHeight="1">
      <c r="A254" s="76">
        <v>231602100</v>
      </c>
      <c r="B254" s="76" t="s">
        <v>1725</v>
      </c>
      <c r="C254" s="76">
        <v>0</v>
      </c>
      <c r="D254" s="76">
        <v>0</v>
      </c>
      <c r="E254" s="76">
        <v>0</v>
      </c>
      <c r="F254" s="76">
        <v>0</v>
      </c>
      <c r="G254" s="76">
        <v>0</v>
      </c>
    </row>
    <row r="255" spans="1:7" s="268" customFormat="1" ht="12" customHeight="1">
      <c r="A255" s="76">
        <v>231603100</v>
      </c>
      <c r="B255" s="76" t="s">
        <v>1726</v>
      </c>
      <c r="C255" s="76">
        <v>0</v>
      </c>
      <c r="D255" s="76">
        <v>0</v>
      </c>
      <c r="E255" s="76">
        <v>0</v>
      </c>
      <c r="F255" s="76">
        <v>0</v>
      </c>
      <c r="G255" s="76">
        <v>0</v>
      </c>
    </row>
    <row r="256" spans="1:7" s="268" customFormat="1" ht="12" customHeight="1">
      <c r="A256" s="76">
        <v>231701100</v>
      </c>
      <c r="B256" s="76" t="s">
        <v>188</v>
      </c>
      <c r="C256" s="269">
        <v>-231065.27</v>
      </c>
      <c r="D256" s="269">
        <v>380961.64</v>
      </c>
      <c r="E256" s="269">
        <v>-325761.2</v>
      </c>
      <c r="F256" s="269">
        <v>55200.44</v>
      </c>
      <c r="G256" s="269">
        <v>-175864.83</v>
      </c>
    </row>
    <row r="257" spans="1:7" s="268" customFormat="1" ht="12" customHeight="1">
      <c r="A257" s="76">
        <v>231702100</v>
      </c>
      <c r="B257" s="76" t="s">
        <v>189</v>
      </c>
      <c r="C257" s="269">
        <v>-553826.65</v>
      </c>
      <c r="D257" s="269">
        <v>363178.05</v>
      </c>
      <c r="E257" s="269">
        <v>-263217.34000000003</v>
      </c>
      <c r="F257" s="269">
        <v>99960.71</v>
      </c>
      <c r="G257" s="269">
        <v>-453865.94</v>
      </c>
    </row>
    <row r="258" spans="1:7" s="268" customFormat="1" ht="12" customHeight="1">
      <c r="A258" s="76">
        <v>231703100</v>
      </c>
      <c r="B258" s="76" t="s">
        <v>1727</v>
      </c>
      <c r="C258" s="76">
        <v>0</v>
      </c>
      <c r="D258" s="76">
        <v>0</v>
      </c>
      <c r="E258" s="76">
        <v>0</v>
      </c>
      <c r="F258" s="76">
        <v>0</v>
      </c>
      <c r="G258" s="76">
        <v>0</v>
      </c>
    </row>
    <row r="259" spans="1:7" s="268" customFormat="1" ht="12" customHeight="1">
      <c r="A259" s="76">
        <v>231706200</v>
      </c>
      <c r="B259" s="76" t="s">
        <v>190</v>
      </c>
      <c r="C259" s="269">
        <v>-312149.15000000002</v>
      </c>
      <c r="D259" s="76">
        <v>0</v>
      </c>
      <c r="E259" s="269">
        <v>-206979.25</v>
      </c>
      <c r="F259" s="269">
        <v>-206979.25</v>
      </c>
      <c r="G259" s="269">
        <v>-519128.4</v>
      </c>
    </row>
    <row r="260" spans="1:7" s="268" customFormat="1" ht="12" customHeight="1">
      <c r="A260" s="76">
        <v>233110100</v>
      </c>
      <c r="B260" s="76" t="s">
        <v>191</v>
      </c>
      <c r="C260" s="269">
        <v>-721875.1</v>
      </c>
      <c r="D260" s="269">
        <v>9162179.8300000001</v>
      </c>
      <c r="E260" s="269">
        <v>-9166019.8499999996</v>
      </c>
      <c r="F260" s="269">
        <v>-3840.02</v>
      </c>
      <c r="G260" s="269">
        <v>-725715.12</v>
      </c>
    </row>
    <row r="261" spans="1:7" s="268" customFormat="1" ht="12" customHeight="1">
      <c r="A261" s="76">
        <v>233111100</v>
      </c>
      <c r="B261" s="76" t="s">
        <v>192</v>
      </c>
      <c r="C261" s="269">
        <v>-58336.78</v>
      </c>
      <c r="D261" s="269">
        <v>6773.1</v>
      </c>
      <c r="E261" s="269">
        <v>-6773.1</v>
      </c>
      <c r="F261" s="76">
        <v>0</v>
      </c>
      <c r="G261" s="269">
        <v>-58336.78</v>
      </c>
    </row>
    <row r="262" spans="1:7" s="268" customFormat="1" ht="12" customHeight="1">
      <c r="A262" s="76">
        <v>233111102</v>
      </c>
      <c r="B262" s="76" t="s">
        <v>1525</v>
      </c>
      <c r="C262" s="269">
        <v>-50000</v>
      </c>
      <c r="D262" s="269">
        <v>6990025.1299999999</v>
      </c>
      <c r="E262" s="269">
        <v>-6940025.1299999999</v>
      </c>
      <c r="F262" s="269">
        <v>50000</v>
      </c>
      <c r="G262" s="76">
        <v>0</v>
      </c>
    </row>
    <row r="263" spans="1:7" s="268" customFormat="1" ht="12" customHeight="1">
      <c r="A263" s="76">
        <v>233140100</v>
      </c>
      <c r="B263" s="76" t="s">
        <v>193</v>
      </c>
      <c r="C263" s="269">
        <v>-8129.6</v>
      </c>
      <c r="D263" s="269">
        <v>13507186.439999999</v>
      </c>
      <c r="E263" s="269">
        <v>-13507236.449999999</v>
      </c>
      <c r="F263" s="76">
        <v>-50.01</v>
      </c>
      <c r="G263" s="269">
        <v>-8179.61</v>
      </c>
    </row>
    <row r="264" spans="1:7" s="268" customFormat="1" ht="12" customHeight="1">
      <c r="A264" s="76">
        <v>233141100</v>
      </c>
      <c r="B264" s="76" t="s">
        <v>194</v>
      </c>
      <c r="C264" s="269">
        <v>-22052.9</v>
      </c>
      <c r="D264" s="269">
        <v>629830.99</v>
      </c>
      <c r="E264" s="269">
        <v>-710379.92</v>
      </c>
      <c r="F264" s="269">
        <v>-80548.929999999993</v>
      </c>
      <c r="G264" s="269">
        <v>-102601.83</v>
      </c>
    </row>
    <row r="265" spans="1:7" s="268" customFormat="1" ht="12" customHeight="1">
      <c r="A265" s="76">
        <v>233143100</v>
      </c>
      <c r="B265" s="76" t="s">
        <v>195</v>
      </c>
      <c r="C265" s="76">
        <v>0</v>
      </c>
      <c r="D265" s="269">
        <v>130677.33</v>
      </c>
      <c r="E265" s="269">
        <v>-131177.32999999999</v>
      </c>
      <c r="F265" s="76">
        <v>-500</v>
      </c>
      <c r="G265" s="76">
        <v>-500</v>
      </c>
    </row>
    <row r="266" spans="1:7" s="268" customFormat="1" ht="12" customHeight="1">
      <c r="A266" s="76">
        <v>233201100</v>
      </c>
      <c r="B266" s="76" t="s">
        <v>196</v>
      </c>
      <c r="C266" s="269">
        <v>-6071.92</v>
      </c>
      <c r="D266" s="76">
        <v>0</v>
      </c>
      <c r="E266" s="76">
        <v>-861.25</v>
      </c>
      <c r="F266" s="76">
        <v>-861.25</v>
      </c>
      <c r="G266" s="269">
        <v>-6933.17</v>
      </c>
    </row>
    <row r="267" spans="1:7" s="268" customFormat="1" ht="12" customHeight="1">
      <c r="A267" s="76">
        <v>233202100</v>
      </c>
      <c r="B267" s="76" t="s">
        <v>197</v>
      </c>
      <c r="C267" s="269">
        <v>-32789.78</v>
      </c>
      <c r="D267" s="76">
        <v>0</v>
      </c>
      <c r="E267" s="269">
        <v>-21947</v>
      </c>
      <c r="F267" s="269">
        <v>-21947</v>
      </c>
      <c r="G267" s="269">
        <v>-54736.78</v>
      </c>
    </row>
    <row r="268" spans="1:7" s="268" customFormat="1" ht="12" customHeight="1">
      <c r="A268" s="76">
        <v>233203100</v>
      </c>
      <c r="B268" s="76" t="s">
        <v>198</v>
      </c>
      <c r="C268" s="269">
        <v>-97878.23</v>
      </c>
      <c r="D268" s="269">
        <v>4575.4399999999996</v>
      </c>
      <c r="E268" s="269">
        <v>-23526.3</v>
      </c>
      <c r="F268" s="269">
        <v>-18950.86</v>
      </c>
      <c r="G268" s="269">
        <v>-116829.09</v>
      </c>
    </row>
    <row r="269" spans="1:7" s="268" customFormat="1" ht="12" customHeight="1">
      <c r="A269" s="76">
        <v>233204100</v>
      </c>
      <c r="B269" s="76" t="s">
        <v>199</v>
      </c>
      <c r="C269" s="269">
        <v>-376057.54</v>
      </c>
      <c r="D269" s="76">
        <v>0</v>
      </c>
      <c r="E269" s="269">
        <v>-5064.53</v>
      </c>
      <c r="F269" s="269">
        <v>-5064.53</v>
      </c>
      <c r="G269" s="269">
        <v>-381122.07</v>
      </c>
    </row>
    <row r="270" spans="1:7" s="268" customFormat="1" ht="12" customHeight="1">
      <c r="A270" s="76">
        <v>233210100</v>
      </c>
      <c r="B270" s="76" t="s">
        <v>200</v>
      </c>
      <c r="C270" s="269">
        <v>-240000</v>
      </c>
      <c r="D270" s="76">
        <v>0</v>
      </c>
      <c r="E270" s="76">
        <v>0</v>
      </c>
      <c r="F270" s="76">
        <v>0</v>
      </c>
      <c r="G270" s="269">
        <v>-240000</v>
      </c>
    </row>
    <row r="271" spans="1:7" s="268" customFormat="1" ht="12" customHeight="1">
      <c r="A271" s="76">
        <v>233211100</v>
      </c>
      <c r="B271" s="76" t="s">
        <v>1728</v>
      </c>
      <c r="C271" s="76">
        <v>0</v>
      </c>
      <c r="D271" s="76">
        <v>0</v>
      </c>
      <c r="E271" s="76">
        <v>0</v>
      </c>
      <c r="F271" s="76">
        <v>0</v>
      </c>
      <c r="G271" s="76">
        <v>0</v>
      </c>
    </row>
    <row r="272" spans="1:7" s="268" customFormat="1" ht="12" customHeight="1">
      <c r="A272" s="76">
        <v>233212100</v>
      </c>
      <c r="B272" s="76" t="s">
        <v>1729</v>
      </c>
      <c r="C272" s="76">
        <v>0</v>
      </c>
      <c r="D272" s="76">
        <v>0</v>
      </c>
      <c r="E272" s="76">
        <v>0</v>
      </c>
      <c r="F272" s="76">
        <v>0</v>
      </c>
      <c r="G272" s="76">
        <v>0</v>
      </c>
    </row>
    <row r="273" spans="1:7" s="268" customFormat="1" ht="12" customHeight="1">
      <c r="A273" s="76">
        <v>233220100</v>
      </c>
      <c r="B273" s="76" t="s">
        <v>201</v>
      </c>
      <c r="C273" s="269">
        <v>-32862.35</v>
      </c>
      <c r="D273" s="269">
        <v>32862.35</v>
      </c>
      <c r="E273" s="269">
        <v>-32591.22</v>
      </c>
      <c r="F273" s="76">
        <v>271.13</v>
      </c>
      <c r="G273" s="269">
        <v>-32591.22</v>
      </c>
    </row>
    <row r="274" spans="1:7" s="268" customFormat="1" ht="12" customHeight="1">
      <c r="A274" s="76">
        <v>233221100</v>
      </c>
      <c r="B274" s="76" t="s">
        <v>202</v>
      </c>
      <c r="C274" s="269">
        <v>-2944.37</v>
      </c>
      <c r="D274" s="269">
        <v>3147.36</v>
      </c>
      <c r="E274" s="269">
        <v>-3117.21</v>
      </c>
      <c r="F274" s="76">
        <v>30.15</v>
      </c>
      <c r="G274" s="269">
        <v>-2914.22</v>
      </c>
    </row>
    <row r="275" spans="1:7" s="268" customFormat="1" ht="12" customHeight="1">
      <c r="A275" s="76">
        <v>233222100</v>
      </c>
      <c r="B275" s="76" t="s">
        <v>203</v>
      </c>
      <c r="C275" s="269">
        <v>-1688.75</v>
      </c>
      <c r="D275" s="269">
        <v>1688.85</v>
      </c>
      <c r="E275" s="269">
        <v>-1676.19</v>
      </c>
      <c r="F275" s="76">
        <v>12.66</v>
      </c>
      <c r="G275" s="269">
        <v>-1676.09</v>
      </c>
    </row>
    <row r="276" spans="1:7" s="268" customFormat="1" ht="12" customHeight="1">
      <c r="A276" s="76">
        <v>233223100</v>
      </c>
      <c r="B276" s="76" t="s">
        <v>204</v>
      </c>
      <c r="C276" s="269">
        <v>-26152.98</v>
      </c>
      <c r="D276" s="269">
        <v>26152.98</v>
      </c>
      <c r="E276" s="269">
        <v>-25940.16</v>
      </c>
      <c r="F276" s="76">
        <v>212.82</v>
      </c>
      <c r="G276" s="269">
        <v>-25940.16</v>
      </c>
    </row>
    <row r="277" spans="1:7" s="268" customFormat="1" ht="12" customHeight="1">
      <c r="A277" s="76">
        <v>233224100</v>
      </c>
      <c r="B277" s="76" t="s">
        <v>205</v>
      </c>
      <c r="C277" s="269">
        <v>-2453.85</v>
      </c>
      <c r="D277" s="269">
        <v>2453.85</v>
      </c>
      <c r="E277" s="269">
        <v>-2428.73</v>
      </c>
      <c r="F277" s="76">
        <v>25.12</v>
      </c>
      <c r="G277" s="269">
        <v>-2428.73</v>
      </c>
    </row>
    <row r="278" spans="1:7" s="268" customFormat="1" ht="12" customHeight="1">
      <c r="A278" s="76">
        <v>233225100</v>
      </c>
      <c r="B278" s="76" t="s">
        <v>206</v>
      </c>
      <c r="C278" s="269">
        <v>-23108.71</v>
      </c>
      <c r="D278" s="269">
        <v>23108.71</v>
      </c>
      <c r="E278" s="269">
        <v>-23045.88</v>
      </c>
      <c r="F278" s="76">
        <v>62.83</v>
      </c>
      <c r="G278" s="269">
        <v>-23045.88</v>
      </c>
    </row>
    <row r="279" spans="1:7" s="268" customFormat="1" ht="12" customHeight="1">
      <c r="A279" s="76">
        <v>235011100</v>
      </c>
      <c r="B279" s="76" t="s">
        <v>207</v>
      </c>
      <c r="C279" s="269">
        <v>-109002.07</v>
      </c>
      <c r="D279" s="269">
        <v>109120.16</v>
      </c>
      <c r="E279" s="269">
        <v>-92282.02</v>
      </c>
      <c r="F279" s="269">
        <v>16838.14</v>
      </c>
      <c r="G279" s="269">
        <v>-92163.93</v>
      </c>
    </row>
    <row r="280" spans="1:7" s="268" customFormat="1" ht="12" customHeight="1">
      <c r="A280" s="76">
        <v>235101100</v>
      </c>
      <c r="B280" s="76" t="s">
        <v>208</v>
      </c>
      <c r="C280" s="269">
        <v>-54169.54</v>
      </c>
      <c r="D280" s="269">
        <v>103765.85</v>
      </c>
      <c r="E280" s="269">
        <v>-104536.62</v>
      </c>
      <c r="F280" s="76">
        <v>-770.77</v>
      </c>
      <c r="G280" s="269">
        <v>-54940.31</v>
      </c>
    </row>
    <row r="281" spans="1:7" s="268" customFormat="1" ht="12" customHeight="1">
      <c r="A281" s="76">
        <v>235102100</v>
      </c>
      <c r="B281" s="76" t="s">
        <v>209</v>
      </c>
      <c r="C281" s="76">
        <v>0</v>
      </c>
      <c r="D281" s="269">
        <v>2760.4</v>
      </c>
      <c r="E281" s="269">
        <v>-2760.4</v>
      </c>
      <c r="F281" s="76">
        <v>0</v>
      </c>
      <c r="G281" s="76">
        <v>0</v>
      </c>
    </row>
    <row r="282" spans="1:7" s="268" customFormat="1" ht="12" customHeight="1">
      <c r="A282" s="76">
        <v>235103100</v>
      </c>
      <c r="B282" s="76" t="s">
        <v>210</v>
      </c>
      <c r="C282" s="269">
        <v>-161217.72</v>
      </c>
      <c r="D282" s="269">
        <v>99768.1</v>
      </c>
      <c r="E282" s="269">
        <v>-100538.32</v>
      </c>
      <c r="F282" s="76">
        <v>-770.22</v>
      </c>
      <c r="G282" s="269">
        <v>-161987.94</v>
      </c>
    </row>
    <row r="283" spans="1:7" s="268" customFormat="1" ht="12" customHeight="1">
      <c r="A283" s="76">
        <v>235104100</v>
      </c>
      <c r="B283" s="76" t="s">
        <v>211</v>
      </c>
      <c r="C283" s="269">
        <v>-776363.89</v>
      </c>
      <c r="D283" s="269">
        <v>609589.73</v>
      </c>
      <c r="E283" s="269">
        <v>-622624.04</v>
      </c>
      <c r="F283" s="269">
        <v>-13034.31</v>
      </c>
      <c r="G283" s="269">
        <v>-789398.2</v>
      </c>
    </row>
    <row r="284" spans="1:7" s="268" customFormat="1" ht="12" customHeight="1">
      <c r="A284" s="76">
        <v>235105100</v>
      </c>
      <c r="B284" s="76" t="s">
        <v>212</v>
      </c>
      <c r="C284" s="76">
        <v>0</v>
      </c>
      <c r="D284" s="269">
        <v>1344.52</v>
      </c>
      <c r="E284" s="269">
        <v>-1354.52</v>
      </c>
      <c r="F284" s="76">
        <v>-10</v>
      </c>
      <c r="G284" s="76">
        <v>-10</v>
      </c>
    </row>
    <row r="285" spans="1:7" s="268" customFormat="1" ht="12" customHeight="1">
      <c r="A285" s="76">
        <v>235106100</v>
      </c>
      <c r="B285" s="76" t="s">
        <v>213</v>
      </c>
      <c r="C285" s="269">
        <v>-172109.29</v>
      </c>
      <c r="D285" s="269">
        <v>284220.82</v>
      </c>
      <c r="E285" s="269">
        <v>-286608.5</v>
      </c>
      <c r="F285" s="269">
        <v>-2387.6799999999998</v>
      </c>
      <c r="G285" s="269">
        <v>-174496.97</v>
      </c>
    </row>
    <row r="286" spans="1:7" s="268" customFormat="1" ht="12" customHeight="1">
      <c r="A286" s="76">
        <v>235107100</v>
      </c>
      <c r="B286" s="76" t="s">
        <v>214</v>
      </c>
      <c r="C286" s="269">
        <v>-1206.8599999999999</v>
      </c>
      <c r="D286" s="76">
        <v>152.78</v>
      </c>
      <c r="E286" s="76">
        <v>-157.28</v>
      </c>
      <c r="F286" s="76">
        <v>-4.5</v>
      </c>
      <c r="G286" s="269">
        <v>-1211.3599999999999</v>
      </c>
    </row>
    <row r="287" spans="1:7" s="268" customFormat="1" ht="12" customHeight="1">
      <c r="A287" s="76">
        <v>235108100</v>
      </c>
      <c r="B287" s="76" t="s">
        <v>215</v>
      </c>
      <c r="C287" s="269">
        <v>-5989.66</v>
      </c>
      <c r="D287" s="269">
        <v>2340</v>
      </c>
      <c r="E287" s="269">
        <v>-2130</v>
      </c>
      <c r="F287" s="76">
        <v>210</v>
      </c>
      <c r="G287" s="269">
        <v>-5779.66</v>
      </c>
    </row>
    <row r="288" spans="1:7" s="268" customFormat="1" ht="12" customHeight="1">
      <c r="A288" s="76">
        <v>235109100</v>
      </c>
      <c r="B288" s="76" t="s">
        <v>216</v>
      </c>
      <c r="C288" s="269">
        <v>-8262.39</v>
      </c>
      <c r="D288" s="76">
        <v>0</v>
      </c>
      <c r="E288" s="76">
        <v>-495.86</v>
      </c>
      <c r="F288" s="76">
        <v>-495.86</v>
      </c>
      <c r="G288" s="269">
        <v>-8758.25</v>
      </c>
    </row>
    <row r="289" spans="1:7" s="268" customFormat="1" ht="12" customHeight="1">
      <c r="A289" s="76">
        <v>235110100</v>
      </c>
      <c r="B289" s="76" t="s">
        <v>217</v>
      </c>
      <c r="C289" s="269">
        <v>-10274.799999999999</v>
      </c>
      <c r="D289" s="269">
        <v>2031</v>
      </c>
      <c r="E289" s="269">
        <v>-1963</v>
      </c>
      <c r="F289" s="76">
        <v>68</v>
      </c>
      <c r="G289" s="269">
        <v>-10206.799999999999</v>
      </c>
    </row>
    <row r="290" spans="1:7" s="268" customFormat="1" ht="12" customHeight="1">
      <c r="A290" s="76">
        <v>235111100</v>
      </c>
      <c r="B290" s="76" t="s">
        <v>1730</v>
      </c>
      <c r="C290" s="76">
        <v>0</v>
      </c>
      <c r="D290" s="76">
        <v>0</v>
      </c>
      <c r="E290" s="76">
        <v>0</v>
      </c>
      <c r="F290" s="76">
        <v>0</v>
      </c>
      <c r="G290" s="76">
        <v>0</v>
      </c>
    </row>
    <row r="291" spans="1:7" s="268" customFormat="1" ht="12" customHeight="1">
      <c r="A291" s="76">
        <v>235112100</v>
      </c>
      <c r="B291" s="76" t="s">
        <v>218</v>
      </c>
      <c r="C291" s="269">
        <v>-163971.25</v>
      </c>
      <c r="D291" s="76">
        <v>0</v>
      </c>
      <c r="E291" s="76">
        <v>-805.76</v>
      </c>
      <c r="F291" s="76">
        <v>-805.76</v>
      </c>
      <c r="G291" s="269">
        <v>-164777.01</v>
      </c>
    </row>
    <row r="292" spans="1:7" s="268" customFormat="1" ht="12" customHeight="1">
      <c r="A292" s="76">
        <v>235199100</v>
      </c>
      <c r="B292" s="76" t="s">
        <v>219</v>
      </c>
      <c r="C292" s="269">
        <v>-211749.3</v>
      </c>
      <c r="D292" s="269">
        <v>8383.75</v>
      </c>
      <c r="E292" s="76">
        <v>0</v>
      </c>
      <c r="F292" s="269">
        <v>8383.75</v>
      </c>
      <c r="G292" s="269">
        <v>-203365.55</v>
      </c>
    </row>
    <row r="293" spans="1:7" s="268" customFormat="1" ht="12" customHeight="1">
      <c r="A293" s="76">
        <v>236101100</v>
      </c>
      <c r="B293" s="76" t="s">
        <v>61</v>
      </c>
      <c r="C293" s="269">
        <v>-1156303.1100000001</v>
      </c>
      <c r="D293" s="269">
        <v>756952.34</v>
      </c>
      <c r="E293" s="269">
        <v>-856248.26</v>
      </c>
      <c r="F293" s="269">
        <v>-99295.92</v>
      </c>
      <c r="G293" s="269">
        <v>-1255599.03</v>
      </c>
    </row>
    <row r="294" spans="1:7" s="268" customFormat="1" ht="12" customHeight="1">
      <c r="A294" s="76">
        <v>236102000</v>
      </c>
      <c r="B294" s="76" t="s">
        <v>1196</v>
      </c>
      <c r="C294" s="76">
        <v>0</v>
      </c>
      <c r="D294" s="76">
        <v>0</v>
      </c>
      <c r="E294" s="76">
        <v>0</v>
      </c>
      <c r="F294" s="76">
        <v>0</v>
      </c>
      <c r="G294" s="76">
        <v>0</v>
      </c>
    </row>
    <row r="295" spans="1:7" s="268" customFormat="1" ht="12" customHeight="1">
      <c r="A295" s="76">
        <v>236102100</v>
      </c>
      <c r="B295" s="76" t="s">
        <v>149</v>
      </c>
      <c r="C295" s="76">
        <v>0</v>
      </c>
      <c r="D295" s="76">
        <v>0</v>
      </c>
      <c r="E295" s="269">
        <v>-1188825</v>
      </c>
      <c r="F295" s="269">
        <v>-1188825</v>
      </c>
      <c r="G295" s="269">
        <v>-1188825</v>
      </c>
    </row>
    <row r="296" spans="1:7" s="268" customFormat="1" ht="12" customHeight="1">
      <c r="A296" s="76">
        <v>236103100</v>
      </c>
      <c r="B296" s="76" t="s">
        <v>1731</v>
      </c>
      <c r="C296" s="76">
        <v>0</v>
      </c>
      <c r="D296" s="76">
        <v>0</v>
      </c>
      <c r="E296" s="76">
        <v>0</v>
      </c>
      <c r="F296" s="76">
        <v>0</v>
      </c>
      <c r="G296" s="76">
        <v>0</v>
      </c>
    </row>
    <row r="297" spans="1:7" s="268" customFormat="1" ht="12" customHeight="1">
      <c r="A297" s="76">
        <v>236104100</v>
      </c>
      <c r="B297" s="76" t="s">
        <v>220</v>
      </c>
      <c r="C297" s="269">
        <v>-18192.03</v>
      </c>
      <c r="D297" s="76">
        <v>0</v>
      </c>
      <c r="E297" s="269">
        <v>-42392.76</v>
      </c>
      <c r="F297" s="269">
        <v>-42392.76</v>
      </c>
      <c r="G297" s="269">
        <v>-60584.79</v>
      </c>
    </row>
    <row r="298" spans="1:7" s="268" customFormat="1" ht="12" customHeight="1">
      <c r="A298" s="76">
        <v>236105100</v>
      </c>
      <c r="B298" s="76" t="s">
        <v>41</v>
      </c>
      <c r="C298" s="269">
        <v>-23762.44</v>
      </c>
      <c r="D298" s="269">
        <v>23788.42</v>
      </c>
      <c r="E298" s="269">
        <v>-23911.13</v>
      </c>
      <c r="F298" s="76">
        <v>-122.71</v>
      </c>
      <c r="G298" s="269">
        <v>-23885.15</v>
      </c>
    </row>
    <row r="299" spans="1:7" s="268" customFormat="1" ht="12" customHeight="1">
      <c r="A299" s="76">
        <v>236105300</v>
      </c>
      <c r="B299" s="76" t="s">
        <v>1824</v>
      </c>
      <c r="C299" s="76">
        <v>0</v>
      </c>
      <c r="D299" s="76">
        <v>0</v>
      </c>
      <c r="E299" s="76">
        <v>0</v>
      </c>
      <c r="F299" s="76">
        <v>0</v>
      </c>
      <c r="G299" s="76">
        <v>0</v>
      </c>
    </row>
    <row r="300" spans="1:7" s="268" customFormat="1" ht="12" customHeight="1">
      <c r="A300" s="76">
        <v>236106100</v>
      </c>
      <c r="B300" s="76" t="s">
        <v>1732</v>
      </c>
      <c r="C300" s="76">
        <v>0</v>
      </c>
      <c r="D300" s="76">
        <v>0</v>
      </c>
      <c r="E300" s="76">
        <v>0</v>
      </c>
      <c r="F300" s="76">
        <v>0</v>
      </c>
      <c r="G300" s="76">
        <v>0</v>
      </c>
    </row>
    <row r="301" spans="1:7" s="268" customFormat="1" ht="12" customHeight="1">
      <c r="A301" s="76">
        <v>236107100</v>
      </c>
      <c r="B301" s="76" t="s">
        <v>221</v>
      </c>
      <c r="C301" s="269">
        <v>3451.87</v>
      </c>
      <c r="D301" s="269">
        <v>40601.58</v>
      </c>
      <c r="E301" s="269">
        <v>-40328.42</v>
      </c>
      <c r="F301" s="76">
        <v>273.16000000000003</v>
      </c>
      <c r="G301" s="269">
        <v>3725.03</v>
      </c>
    </row>
    <row r="302" spans="1:7" s="268" customFormat="1" ht="12" customHeight="1">
      <c r="A302" s="76">
        <v>236108100</v>
      </c>
      <c r="B302" s="76" t="s">
        <v>1733</v>
      </c>
      <c r="C302" s="76">
        <v>0</v>
      </c>
      <c r="D302" s="76">
        <v>0</v>
      </c>
      <c r="E302" s="76">
        <v>0</v>
      </c>
      <c r="F302" s="76">
        <v>0</v>
      </c>
      <c r="G302" s="76">
        <v>0</v>
      </c>
    </row>
    <row r="303" spans="1:7" s="268" customFormat="1" ht="12" customHeight="1">
      <c r="A303" s="76">
        <v>236109100</v>
      </c>
      <c r="B303" s="76" t="s">
        <v>1734</v>
      </c>
      <c r="C303" s="76">
        <v>0</v>
      </c>
      <c r="D303" s="76">
        <v>0</v>
      </c>
      <c r="E303" s="76">
        <v>0</v>
      </c>
      <c r="F303" s="76">
        <v>0</v>
      </c>
      <c r="G303" s="76">
        <v>0</v>
      </c>
    </row>
    <row r="304" spans="1:7" s="268" customFormat="1" ht="12" customHeight="1">
      <c r="A304" s="76">
        <v>236110100</v>
      </c>
      <c r="B304" s="76" t="s">
        <v>1735</v>
      </c>
      <c r="C304" s="76">
        <v>0</v>
      </c>
      <c r="D304" s="76">
        <v>0</v>
      </c>
      <c r="E304" s="76">
        <v>0</v>
      </c>
      <c r="F304" s="76">
        <v>0</v>
      </c>
      <c r="G304" s="76">
        <v>0</v>
      </c>
    </row>
    <row r="305" spans="1:7" s="268" customFormat="1" ht="12" customHeight="1">
      <c r="A305" s="76">
        <v>236111100</v>
      </c>
      <c r="B305" s="76" t="s">
        <v>1736</v>
      </c>
      <c r="C305" s="76">
        <v>0</v>
      </c>
      <c r="D305" s="76">
        <v>0</v>
      </c>
      <c r="E305" s="76">
        <v>0</v>
      </c>
      <c r="F305" s="76">
        <v>0</v>
      </c>
      <c r="G305" s="76">
        <v>0</v>
      </c>
    </row>
    <row r="306" spans="1:7" s="268" customFormat="1" ht="12" customHeight="1">
      <c r="A306" s="76">
        <v>236112100</v>
      </c>
      <c r="B306" s="76" t="s">
        <v>1737</v>
      </c>
      <c r="C306" s="76">
        <v>0</v>
      </c>
      <c r="D306" s="76">
        <v>0</v>
      </c>
      <c r="E306" s="76">
        <v>0</v>
      </c>
      <c r="F306" s="76">
        <v>0</v>
      </c>
      <c r="G306" s="76">
        <v>0</v>
      </c>
    </row>
    <row r="307" spans="1:7" s="268" customFormat="1" ht="12" customHeight="1">
      <c r="A307" s="76">
        <v>236113100</v>
      </c>
      <c r="B307" s="76" t="s">
        <v>1738</v>
      </c>
      <c r="C307" s="76">
        <v>0</v>
      </c>
      <c r="D307" s="76">
        <v>0</v>
      </c>
      <c r="E307" s="76">
        <v>0</v>
      </c>
      <c r="F307" s="76">
        <v>0</v>
      </c>
      <c r="G307" s="76">
        <v>0</v>
      </c>
    </row>
    <row r="308" spans="1:7" s="268" customFormat="1" ht="12" customHeight="1">
      <c r="A308" s="76">
        <v>236114100</v>
      </c>
      <c r="B308" s="76" t="s">
        <v>1739</v>
      </c>
      <c r="C308" s="76">
        <v>0</v>
      </c>
      <c r="D308" s="76">
        <v>0</v>
      </c>
      <c r="E308" s="76">
        <v>0</v>
      </c>
      <c r="F308" s="76">
        <v>0</v>
      </c>
      <c r="G308" s="76">
        <v>0</v>
      </c>
    </row>
    <row r="309" spans="1:7" s="268" customFormat="1" ht="12" customHeight="1">
      <c r="A309" s="76">
        <v>236115100</v>
      </c>
      <c r="B309" s="76" t="s">
        <v>1740</v>
      </c>
      <c r="C309" s="76">
        <v>0</v>
      </c>
      <c r="D309" s="76">
        <v>0</v>
      </c>
      <c r="E309" s="76">
        <v>0</v>
      </c>
      <c r="F309" s="76">
        <v>0</v>
      </c>
      <c r="G309" s="76">
        <v>0</v>
      </c>
    </row>
    <row r="310" spans="1:7" s="268" customFormat="1" ht="12" customHeight="1">
      <c r="A310" s="76">
        <v>236116100</v>
      </c>
      <c r="B310" s="76" t="s">
        <v>222</v>
      </c>
      <c r="C310" s="269">
        <v>-41898.25</v>
      </c>
      <c r="D310" s="269">
        <v>2404.84</v>
      </c>
      <c r="E310" s="269">
        <v>-1455.69</v>
      </c>
      <c r="F310" s="76">
        <v>949.15</v>
      </c>
      <c r="G310" s="269">
        <v>-40949.1</v>
      </c>
    </row>
    <row r="311" spans="1:7" s="268" customFormat="1" ht="12" customHeight="1">
      <c r="A311" s="76">
        <v>236117100</v>
      </c>
      <c r="B311" s="76" t="s">
        <v>1741</v>
      </c>
      <c r="C311" s="76">
        <v>0</v>
      </c>
      <c r="D311" s="76">
        <v>0</v>
      </c>
      <c r="E311" s="76">
        <v>0</v>
      </c>
      <c r="F311" s="76">
        <v>0</v>
      </c>
      <c r="G311" s="76">
        <v>0</v>
      </c>
    </row>
    <row r="312" spans="1:7" s="268" customFormat="1" ht="12" customHeight="1">
      <c r="A312" s="76">
        <v>236118100</v>
      </c>
      <c r="B312" s="76" t="s">
        <v>1742</v>
      </c>
      <c r="C312" s="76">
        <v>0</v>
      </c>
      <c r="D312" s="76">
        <v>0</v>
      </c>
      <c r="E312" s="76">
        <v>0</v>
      </c>
      <c r="F312" s="76">
        <v>0</v>
      </c>
      <c r="G312" s="76">
        <v>0</v>
      </c>
    </row>
    <row r="313" spans="1:7" s="268" customFormat="1" ht="12" customHeight="1">
      <c r="A313" s="76">
        <v>236119100</v>
      </c>
      <c r="B313" s="76" t="s">
        <v>1743</v>
      </c>
      <c r="C313" s="76">
        <v>0</v>
      </c>
      <c r="D313" s="76">
        <v>0</v>
      </c>
      <c r="E313" s="76">
        <v>0</v>
      </c>
      <c r="F313" s="76">
        <v>0</v>
      </c>
      <c r="G313" s="76">
        <v>0</v>
      </c>
    </row>
    <row r="314" spans="1:7" s="268" customFormat="1" ht="12" customHeight="1">
      <c r="A314" s="76">
        <v>236120100</v>
      </c>
      <c r="B314" s="76" t="s">
        <v>1744</v>
      </c>
      <c r="C314" s="76">
        <v>0</v>
      </c>
      <c r="D314" s="76">
        <v>0</v>
      </c>
      <c r="E314" s="76">
        <v>0</v>
      </c>
      <c r="F314" s="76">
        <v>0</v>
      </c>
      <c r="G314" s="76">
        <v>0</v>
      </c>
    </row>
    <row r="315" spans="1:7" s="268" customFormat="1" ht="12" customHeight="1">
      <c r="A315" s="76">
        <v>236121100</v>
      </c>
      <c r="B315" s="76" t="s">
        <v>1745</v>
      </c>
      <c r="C315" s="76">
        <v>0</v>
      </c>
      <c r="D315" s="76">
        <v>0</v>
      </c>
      <c r="E315" s="76">
        <v>0</v>
      </c>
      <c r="F315" s="76">
        <v>0</v>
      </c>
      <c r="G315" s="76">
        <v>0</v>
      </c>
    </row>
    <row r="316" spans="1:7" s="268" customFormat="1" ht="12" customHeight="1">
      <c r="A316" s="76">
        <v>236122100</v>
      </c>
      <c r="B316" s="76" t="s">
        <v>1746</v>
      </c>
      <c r="C316" s="76">
        <v>0</v>
      </c>
      <c r="D316" s="76">
        <v>0</v>
      </c>
      <c r="E316" s="76">
        <v>0</v>
      </c>
      <c r="F316" s="76">
        <v>0</v>
      </c>
      <c r="G316" s="76">
        <v>0</v>
      </c>
    </row>
    <row r="317" spans="1:7" s="268" customFormat="1" ht="12" customHeight="1">
      <c r="A317" s="76">
        <v>236123100</v>
      </c>
      <c r="B317" s="76" t="s">
        <v>1747</v>
      </c>
      <c r="C317" s="76">
        <v>0</v>
      </c>
      <c r="D317" s="76">
        <v>0</v>
      </c>
      <c r="E317" s="76">
        <v>0</v>
      </c>
      <c r="F317" s="76">
        <v>0</v>
      </c>
      <c r="G317" s="76">
        <v>0</v>
      </c>
    </row>
    <row r="318" spans="1:7" s="268" customFormat="1" ht="12" customHeight="1">
      <c r="A318" s="76">
        <v>236124100</v>
      </c>
      <c r="B318" s="76" t="s">
        <v>223</v>
      </c>
      <c r="C318" s="76">
        <v>0</v>
      </c>
      <c r="D318" s="269">
        <v>281691.51</v>
      </c>
      <c r="E318" s="269">
        <v>-281691.51</v>
      </c>
      <c r="F318" s="76">
        <v>0</v>
      </c>
      <c r="G318" s="76">
        <v>0</v>
      </c>
    </row>
    <row r="319" spans="1:7" s="268" customFormat="1" ht="12" customHeight="1">
      <c r="A319" s="76">
        <v>236125100</v>
      </c>
      <c r="B319" s="76" t="s">
        <v>1748</v>
      </c>
      <c r="C319" s="76">
        <v>0</v>
      </c>
      <c r="D319" s="76">
        <v>0</v>
      </c>
      <c r="E319" s="76">
        <v>0</v>
      </c>
      <c r="F319" s="76">
        <v>0</v>
      </c>
      <c r="G319" s="76">
        <v>0</v>
      </c>
    </row>
    <row r="320" spans="1:7" s="268" customFormat="1" ht="12" customHeight="1">
      <c r="A320" s="76">
        <v>236126100</v>
      </c>
      <c r="B320" s="76" t="s">
        <v>1749</v>
      </c>
      <c r="C320" s="76">
        <v>0</v>
      </c>
      <c r="D320" s="76">
        <v>0</v>
      </c>
      <c r="E320" s="76">
        <v>0</v>
      </c>
      <c r="F320" s="76">
        <v>0</v>
      </c>
      <c r="G320" s="76">
        <v>0</v>
      </c>
    </row>
    <row r="321" spans="1:7" s="268" customFormat="1" ht="12" customHeight="1">
      <c r="A321" s="76">
        <v>236127100</v>
      </c>
      <c r="B321" s="76" t="s">
        <v>1750</v>
      </c>
      <c r="C321" s="76">
        <v>0</v>
      </c>
      <c r="D321" s="76">
        <v>0</v>
      </c>
      <c r="E321" s="76">
        <v>0</v>
      </c>
      <c r="F321" s="76">
        <v>0</v>
      </c>
      <c r="G321" s="76">
        <v>0</v>
      </c>
    </row>
    <row r="322" spans="1:7" s="268" customFormat="1" ht="12" customHeight="1">
      <c r="A322" s="76">
        <v>236128100</v>
      </c>
      <c r="B322" s="76" t="s">
        <v>1751</v>
      </c>
      <c r="C322" s="76">
        <v>0</v>
      </c>
      <c r="D322" s="76">
        <v>0</v>
      </c>
      <c r="E322" s="76">
        <v>0</v>
      </c>
      <c r="F322" s="76">
        <v>0</v>
      </c>
      <c r="G322" s="76">
        <v>0</v>
      </c>
    </row>
    <row r="323" spans="1:7" s="268" customFormat="1" ht="12" customHeight="1">
      <c r="A323" s="76">
        <v>236134100</v>
      </c>
      <c r="B323" s="76" t="s">
        <v>1752</v>
      </c>
      <c r="C323" s="76">
        <v>0</v>
      </c>
      <c r="D323" s="76">
        <v>0</v>
      </c>
      <c r="E323" s="76">
        <v>0</v>
      </c>
      <c r="F323" s="76">
        <v>0</v>
      </c>
      <c r="G323" s="76">
        <v>0</v>
      </c>
    </row>
    <row r="324" spans="1:7" s="268" customFormat="1" ht="12" customHeight="1">
      <c r="A324" s="76">
        <v>236139100</v>
      </c>
      <c r="B324" s="76" t="s">
        <v>224</v>
      </c>
      <c r="C324" s="269">
        <v>-131611.78</v>
      </c>
      <c r="D324" s="76">
        <v>0</v>
      </c>
      <c r="E324" s="269">
        <v>-12448.32</v>
      </c>
      <c r="F324" s="269">
        <v>-12448.32</v>
      </c>
      <c r="G324" s="269">
        <v>-144060.1</v>
      </c>
    </row>
    <row r="325" spans="1:7" s="268" customFormat="1" ht="12" customHeight="1">
      <c r="A325" s="76">
        <v>236140100</v>
      </c>
      <c r="B325" s="76" t="s">
        <v>1696</v>
      </c>
      <c r="C325" s="76">
        <v>0</v>
      </c>
      <c r="D325" s="76">
        <v>0</v>
      </c>
      <c r="E325" s="76">
        <v>0</v>
      </c>
      <c r="F325" s="76">
        <v>0</v>
      </c>
      <c r="G325" s="76">
        <v>0</v>
      </c>
    </row>
    <row r="326" spans="1:7" s="268" customFormat="1" ht="12" customHeight="1">
      <c r="A326" s="76">
        <v>236141100</v>
      </c>
      <c r="B326" s="76" t="s">
        <v>225</v>
      </c>
      <c r="C326" s="76">
        <v>0</v>
      </c>
      <c r="D326" s="269">
        <v>372380.69</v>
      </c>
      <c r="E326" s="269">
        <v>-372380.69</v>
      </c>
      <c r="F326" s="76">
        <v>0</v>
      </c>
      <c r="G326" s="76">
        <v>0</v>
      </c>
    </row>
    <row r="327" spans="1:7" s="268" customFormat="1" ht="12" customHeight="1">
      <c r="A327" s="76">
        <v>236143100</v>
      </c>
      <c r="B327" s="76" t="s">
        <v>1753</v>
      </c>
      <c r="C327" s="76">
        <v>0</v>
      </c>
      <c r="D327" s="76">
        <v>0</v>
      </c>
      <c r="E327" s="76">
        <v>0</v>
      </c>
      <c r="F327" s="76">
        <v>0</v>
      </c>
      <c r="G327" s="76">
        <v>0</v>
      </c>
    </row>
    <row r="328" spans="1:7" s="268" customFormat="1" ht="12" customHeight="1">
      <c r="A328" s="76">
        <v>236144100</v>
      </c>
      <c r="B328" s="76" t="s">
        <v>1754</v>
      </c>
      <c r="C328" s="76">
        <v>0</v>
      </c>
      <c r="D328" s="76">
        <v>0</v>
      </c>
      <c r="E328" s="76">
        <v>0</v>
      </c>
      <c r="F328" s="76">
        <v>0</v>
      </c>
      <c r="G328" s="76">
        <v>0</v>
      </c>
    </row>
    <row r="329" spans="1:7" s="268" customFormat="1" ht="12" customHeight="1">
      <c r="A329" s="76">
        <v>236145100</v>
      </c>
      <c r="B329" s="76" t="s">
        <v>19</v>
      </c>
      <c r="C329" s="76">
        <v>0</v>
      </c>
      <c r="D329" s="76">
        <v>0</v>
      </c>
      <c r="E329" s="76">
        <v>0</v>
      </c>
      <c r="F329" s="76">
        <v>0</v>
      </c>
      <c r="G329" s="76">
        <v>0</v>
      </c>
    </row>
    <row r="330" spans="1:7" s="268" customFormat="1" ht="12" customHeight="1">
      <c r="A330" s="76">
        <v>236146100</v>
      </c>
      <c r="B330" s="76" t="s">
        <v>226</v>
      </c>
      <c r="C330" s="76">
        <v>0</v>
      </c>
      <c r="D330" s="269">
        <v>265532.59999999998</v>
      </c>
      <c r="E330" s="269">
        <v>-265532.59999999998</v>
      </c>
      <c r="F330" s="76">
        <v>0</v>
      </c>
      <c r="G330" s="76">
        <v>0</v>
      </c>
    </row>
    <row r="331" spans="1:7" s="268" customFormat="1" ht="12" customHeight="1">
      <c r="A331" s="76">
        <v>236147100</v>
      </c>
      <c r="B331" s="76" t="s">
        <v>227</v>
      </c>
      <c r="C331" s="76">
        <v>0</v>
      </c>
      <c r="D331" s="269">
        <v>492542.21</v>
      </c>
      <c r="E331" s="269">
        <v>-492542.21</v>
      </c>
      <c r="F331" s="76">
        <v>0</v>
      </c>
      <c r="G331" s="76">
        <v>0</v>
      </c>
    </row>
    <row r="332" spans="1:7" s="268" customFormat="1" ht="12" customHeight="1">
      <c r="A332" s="76">
        <v>236150000</v>
      </c>
      <c r="B332" s="76" t="s">
        <v>1309</v>
      </c>
      <c r="C332" s="76">
        <v>0</v>
      </c>
      <c r="D332" s="76">
        <v>0</v>
      </c>
      <c r="E332" s="76">
        <v>0</v>
      </c>
      <c r="F332" s="76">
        <v>0</v>
      </c>
      <c r="G332" s="76">
        <v>0</v>
      </c>
    </row>
    <row r="333" spans="1:7" s="268" customFormat="1" ht="12" customHeight="1">
      <c r="A333" s="76">
        <v>239101200</v>
      </c>
      <c r="B333" s="76" t="s">
        <v>1755</v>
      </c>
      <c r="C333" s="76">
        <v>0</v>
      </c>
      <c r="D333" s="76">
        <v>0</v>
      </c>
      <c r="E333" s="76">
        <v>0</v>
      </c>
      <c r="F333" s="76">
        <v>0</v>
      </c>
      <c r="G333" s="76">
        <v>0</v>
      </c>
    </row>
    <row r="334" spans="1:7" s="268" customFormat="1" ht="12" customHeight="1">
      <c r="A334" s="76">
        <v>239102100</v>
      </c>
      <c r="B334" s="76" t="s">
        <v>1756</v>
      </c>
      <c r="C334" s="76">
        <v>0</v>
      </c>
      <c r="D334" s="76">
        <v>0</v>
      </c>
      <c r="E334" s="76">
        <v>0</v>
      </c>
      <c r="F334" s="76">
        <v>0</v>
      </c>
      <c r="G334" s="76">
        <v>0</v>
      </c>
    </row>
    <row r="335" spans="1:7" s="268" customFormat="1" ht="12" customHeight="1">
      <c r="A335" s="76">
        <v>239103200</v>
      </c>
      <c r="B335" s="76" t="s">
        <v>1757</v>
      </c>
      <c r="C335" s="76">
        <v>0</v>
      </c>
      <c r="D335" s="76">
        <v>0</v>
      </c>
      <c r="E335" s="76">
        <v>0</v>
      </c>
      <c r="F335" s="76">
        <v>0</v>
      </c>
      <c r="G335" s="76">
        <v>0</v>
      </c>
    </row>
    <row r="336" spans="1:7" s="268" customFormat="1" ht="12" customHeight="1">
      <c r="A336" s="76">
        <v>239104100</v>
      </c>
      <c r="B336" s="76" t="s">
        <v>1758</v>
      </c>
      <c r="C336" s="76">
        <v>0</v>
      </c>
      <c r="D336" s="76">
        <v>0</v>
      </c>
      <c r="E336" s="76">
        <v>0</v>
      </c>
      <c r="F336" s="76">
        <v>0</v>
      </c>
      <c r="G336" s="76">
        <v>0</v>
      </c>
    </row>
    <row r="337" spans="1:7" s="268" customFormat="1" ht="12" customHeight="1">
      <c r="A337" s="76">
        <v>239105200</v>
      </c>
      <c r="B337" s="76" t="s">
        <v>1759</v>
      </c>
      <c r="C337" s="76">
        <v>0</v>
      </c>
      <c r="D337" s="76">
        <v>0</v>
      </c>
      <c r="E337" s="76">
        <v>0</v>
      </c>
      <c r="F337" s="76">
        <v>0</v>
      </c>
      <c r="G337" s="76">
        <v>0</v>
      </c>
    </row>
    <row r="338" spans="1:7" s="268" customFormat="1" ht="12" customHeight="1">
      <c r="A338" s="76">
        <v>239106200</v>
      </c>
      <c r="B338" s="76" t="s">
        <v>228</v>
      </c>
      <c r="C338" s="76">
        <v>0</v>
      </c>
      <c r="D338" s="269">
        <v>95300.05</v>
      </c>
      <c r="E338" s="269">
        <v>-95300.05</v>
      </c>
      <c r="F338" s="76">
        <v>0</v>
      </c>
      <c r="G338" s="76">
        <v>0</v>
      </c>
    </row>
    <row r="339" spans="1:7" s="268" customFormat="1" ht="12" customHeight="1">
      <c r="A339" s="76">
        <v>239107100</v>
      </c>
      <c r="B339" s="76" t="s">
        <v>1760</v>
      </c>
      <c r="C339" s="76">
        <v>0</v>
      </c>
      <c r="D339" s="76">
        <v>0</v>
      </c>
      <c r="E339" s="76">
        <v>0</v>
      </c>
      <c r="F339" s="76">
        <v>0</v>
      </c>
      <c r="G339" s="76">
        <v>0</v>
      </c>
    </row>
    <row r="340" spans="1:7" s="268" customFormat="1" ht="12" customHeight="1">
      <c r="A340" s="76">
        <v>311001100</v>
      </c>
      <c r="B340" s="76" t="s">
        <v>18</v>
      </c>
      <c r="C340" s="269">
        <v>-15000000</v>
      </c>
      <c r="D340" s="76">
        <v>0</v>
      </c>
      <c r="E340" s="76">
        <v>0</v>
      </c>
      <c r="F340" s="76">
        <v>0</v>
      </c>
      <c r="G340" s="269">
        <v>-15000000</v>
      </c>
    </row>
    <row r="341" spans="1:7" s="268" customFormat="1" ht="12" customHeight="1">
      <c r="A341" s="76">
        <v>311002100</v>
      </c>
      <c r="B341" s="76" t="s">
        <v>76</v>
      </c>
      <c r="C341" s="269">
        <v>-233651.51</v>
      </c>
      <c r="D341" s="76">
        <v>0</v>
      </c>
      <c r="E341" s="269">
        <v>-22775.41</v>
      </c>
      <c r="F341" s="269">
        <v>-22775.41</v>
      </c>
      <c r="G341" s="269">
        <v>-256426.92</v>
      </c>
    </row>
    <row r="342" spans="1:7" s="268" customFormat="1" ht="12" customHeight="1">
      <c r="A342" s="76">
        <v>313001100</v>
      </c>
      <c r="B342" s="76" t="s">
        <v>77</v>
      </c>
      <c r="C342" s="269">
        <v>727000</v>
      </c>
      <c r="D342" s="76">
        <v>0</v>
      </c>
      <c r="E342" s="76">
        <v>0</v>
      </c>
      <c r="F342" s="76">
        <v>0</v>
      </c>
      <c r="G342" s="269">
        <v>727000</v>
      </c>
    </row>
    <row r="343" spans="1:7" s="268" customFormat="1" ht="12" customHeight="1">
      <c r="A343" s="76">
        <v>314001100</v>
      </c>
      <c r="B343" s="76" t="s">
        <v>78</v>
      </c>
      <c r="C343" s="269">
        <v>-25025329.09</v>
      </c>
      <c r="D343" s="76">
        <v>0</v>
      </c>
      <c r="E343" s="76">
        <v>0</v>
      </c>
      <c r="F343" s="76">
        <v>0</v>
      </c>
      <c r="G343" s="269">
        <v>-25025329.09</v>
      </c>
    </row>
    <row r="344" spans="1:7" s="268" customFormat="1" ht="12" customHeight="1">
      <c r="A344" s="76">
        <v>331011100</v>
      </c>
      <c r="B344" s="76" t="s">
        <v>79</v>
      </c>
      <c r="C344" s="269">
        <v>785388.74</v>
      </c>
      <c r="D344" s="76">
        <v>0</v>
      </c>
      <c r="E344" s="76">
        <v>0</v>
      </c>
      <c r="F344" s="76">
        <v>0</v>
      </c>
      <c r="G344" s="269">
        <v>785388.74</v>
      </c>
    </row>
    <row r="345" spans="1:7" s="268" customFormat="1" ht="12" customHeight="1">
      <c r="A345" s="76">
        <v>331012100</v>
      </c>
      <c r="B345" s="76" t="s">
        <v>1761</v>
      </c>
      <c r="C345" s="76">
        <v>0</v>
      </c>
      <c r="D345" s="76">
        <v>0</v>
      </c>
      <c r="E345" s="76">
        <v>0</v>
      </c>
      <c r="F345" s="76">
        <v>0</v>
      </c>
      <c r="G345" s="76">
        <v>0</v>
      </c>
    </row>
    <row r="346" spans="1:7" s="268" customFormat="1" ht="12" customHeight="1">
      <c r="A346" s="76">
        <v>340101100</v>
      </c>
      <c r="B346" s="76" t="s">
        <v>1762</v>
      </c>
      <c r="C346" s="76">
        <v>0</v>
      </c>
      <c r="D346" s="76">
        <v>0</v>
      </c>
      <c r="E346" s="76">
        <v>0</v>
      </c>
      <c r="F346" s="76">
        <v>0</v>
      </c>
      <c r="G346" s="76">
        <v>0</v>
      </c>
    </row>
    <row r="347" spans="1:7" s="268" customFormat="1" ht="12" customHeight="1">
      <c r="A347" s="76">
        <v>340103100</v>
      </c>
      <c r="B347" s="76" t="s">
        <v>80</v>
      </c>
      <c r="C347" s="269">
        <v>-2614135.85</v>
      </c>
      <c r="D347" s="76">
        <v>0</v>
      </c>
      <c r="E347" s="76">
        <v>0</v>
      </c>
      <c r="F347" s="76">
        <v>0</v>
      </c>
      <c r="G347" s="269">
        <v>-2614135.85</v>
      </c>
    </row>
    <row r="348" spans="1:7" s="268" customFormat="1" ht="12" customHeight="1">
      <c r="A348" s="76">
        <v>340104100</v>
      </c>
      <c r="B348" s="76" t="s">
        <v>81</v>
      </c>
      <c r="C348" s="269">
        <v>-3032306</v>
      </c>
      <c r="D348" s="76">
        <v>0</v>
      </c>
      <c r="E348" s="269">
        <v>-36650.379999999997</v>
      </c>
      <c r="F348" s="269">
        <v>-36650.379999999997</v>
      </c>
      <c r="G348" s="269">
        <v>-3068956.38</v>
      </c>
    </row>
    <row r="349" spans="1:7" s="268" customFormat="1" ht="12" customHeight="1">
      <c r="A349" s="76">
        <v>340105100</v>
      </c>
      <c r="B349" s="76" t="s">
        <v>1485</v>
      </c>
      <c r="C349" s="269">
        <v>-2405429</v>
      </c>
      <c r="D349" s="76">
        <v>0</v>
      </c>
      <c r="E349" s="269">
        <v>-74365</v>
      </c>
      <c r="F349" s="269">
        <v>-74365</v>
      </c>
      <c r="G349" s="269">
        <v>-2479794</v>
      </c>
    </row>
    <row r="350" spans="1:7" s="268" customFormat="1" ht="12" customHeight="1">
      <c r="A350" s="76">
        <v>350001100</v>
      </c>
      <c r="B350" s="76" t="s">
        <v>82</v>
      </c>
      <c r="C350" s="269">
        <v>-16672820.58</v>
      </c>
      <c r="D350" s="269">
        <v>111015.38</v>
      </c>
      <c r="E350" s="76">
        <v>0</v>
      </c>
      <c r="F350" s="269">
        <v>111015.38</v>
      </c>
      <c r="G350" s="269">
        <v>-16561805.199999999</v>
      </c>
    </row>
    <row r="351" spans="1:7" s="268" customFormat="1" ht="12" customHeight="1">
      <c r="A351" s="76">
        <v>370001100</v>
      </c>
      <c r="B351" s="76" t="s">
        <v>32</v>
      </c>
      <c r="C351" s="269">
        <v>-1374795.27</v>
      </c>
      <c r="D351" s="269">
        <v>1325702.75</v>
      </c>
      <c r="E351" s="269">
        <v>-493509.7</v>
      </c>
      <c r="F351" s="269">
        <v>832193.05</v>
      </c>
      <c r="G351" s="269">
        <v>-542602.22</v>
      </c>
    </row>
    <row r="352" spans="1:7" s="268" customFormat="1" ht="12" customHeight="1">
      <c r="A352" s="76">
        <v>370002100</v>
      </c>
      <c r="B352" s="76" t="s">
        <v>83</v>
      </c>
      <c r="C352" s="269">
        <v>-96382.65</v>
      </c>
      <c r="D352" s="269">
        <v>6611.71</v>
      </c>
      <c r="E352" s="76">
        <v>0</v>
      </c>
      <c r="F352" s="269">
        <v>6611.71</v>
      </c>
      <c r="G352" s="269">
        <v>-89770.94</v>
      </c>
    </row>
    <row r="353" spans="1:7" s="268" customFormat="1" ht="12" customHeight="1">
      <c r="A353" s="76">
        <v>370003100</v>
      </c>
      <c r="B353" s="76" t="s">
        <v>46</v>
      </c>
      <c r="C353" s="269">
        <v>-139955.14000000001</v>
      </c>
      <c r="D353" s="76">
        <v>0</v>
      </c>
      <c r="E353" s="76">
        <v>0</v>
      </c>
      <c r="F353" s="76">
        <v>0</v>
      </c>
      <c r="G353" s="269">
        <v>-139955.14000000001</v>
      </c>
    </row>
    <row r="354" spans="1:7" s="268" customFormat="1" ht="12" customHeight="1">
      <c r="A354" s="76">
        <v>411101100</v>
      </c>
      <c r="B354" s="76" t="s">
        <v>229</v>
      </c>
      <c r="C354" s="269">
        <v>-1563096</v>
      </c>
      <c r="D354" s="269">
        <v>2192.75</v>
      </c>
      <c r="E354" s="269">
        <v>-1409119.09</v>
      </c>
      <c r="F354" s="269">
        <v>-1406926.34</v>
      </c>
      <c r="G354" s="269">
        <v>-2970022.34</v>
      </c>
    </row>
    <row r="355" spans="1:7" s="268" customFormat="1" ht="12" customHeight="1">
      <c r="A355" s="76">
        <v>411102100</v>
      </c>
      <c r="B355" s="76" t="s">
        <v>230</v>
      </c>
      <c r="C355" s="269">
        <v>-1215690.27</v>
      </c>
      <c r="D355" s="76">
        <v>0</v>
      </c>
      <c r="E355" s="269">
        <v>-1232376.83</v>
      </c>
      <c r="F355" s="269">
        <v>-1232376.83</v>
      </c>
      <c r="G355" s="269">
        <v>-2448067.1</v>
      </c>
    </row>
    <row r="356" spans="1:7" s="268" customFormat="1" ht="12" customHeight="1">
      <c r="A356" s="76">
        <v>411103100</v>
      </c>
      <c r="B356" s="76" t="s">
        <v>843</v>
      </c>
      <c r="C356" s="76">
        <v>0</v>
      </c>
      <c r="D356" s="76">
        <v>0</v>
      </c>
      <c r="E356" s="76">
        <v>0</v>
      </c>
      <c r="F356" s="76">
        <v>0</v>
      </c>
      <c r="G356" s="76">
        <v>0</v>
      </c>
    </row>
    <row r="357" spans="1:7" s="268" customFormat="1" ht="12" customHeight="1">
      <c r="A357" s="76">
        <v>411104100</v>
      </c>
      <c r="B357" s="76" t="s">
        <v>231</v>
      </c>
      <c r="C357" s="269">
        <v>-4420.66</v>
      </c>
      <c r="D357" s="76">
        <v>0</v>
      </c>
      <c r="E357" s="269">
        <v>-3812.06</v>
      </c>
      <c r="F357" s="269">
        <v>-3812.06</v>
      </c>
      <c r="G357" s="269">
        <v>-8232.7199999999993</v>
      </c>
    </row>
    <row r="358" spans="1:7" s="268" customFormat="1" ht="12" customHeight="1">
      <c r="A358" s="76">
        <v>411201100</v>
      </c>
      <c r="B358" s="76" t="s">
        <v>232</v>
      </c>
      <c r="C358" s="269">
        <v>-7135.78</v>
      </c>
      <c r="D358" s="76">
        <v>0</v>
      </c>
      <c r="E358" s="269">
        <v>-4869.2299999999996</v>
      </c>
      <c r="F358" s="269">
        <v>-4869.2299999999996</v>
      </c>
      <c r="G358" s="269">
        <v>-12005.01</v>
      </c>
    </row>
    <row r="359" spans="1:7" s="268" customFormat="1" ht="12" customHeight="1">
      <c r="A359" s="76">
        <v>411202100</v>
      </c>
      <c r="B359" s="76" t="s">
        <v>1763</v>
      </c>
      <c r="C359" s="76">
        <v>0</v>
      </c>
      <c r="D359" s="76">
        <v>0</v>
      </c>
      <c r="E359" s="76">
        <v>0</v>
      </c>
      <c r="F359" s="76">
        <v>0</v>
      </c>
      <c r="G359" s="76">
        <v>0</v>
      </c>
    </row>
    <row r="360" spans="1:7" s="268" customFormat="1" ht="12" customHeight="1">
      <c r="A360" s="76">
        <v>411204100</v>
      </c>
      <c r="B360" s="76" t="s">
        <v>1258</v>
      </c>
      <c r="C360" s="76">
        <v>0</v>
      </c>
      <c r="D360" s="76">
        <v>0</v>
      </c>
      <c r="E360" s="76">
        <v>0</v>
      </c>
      <c r="F360" s="76">
        <v>0</v>
      </c>
      <c r="G360" s="76">
        <v>0</v>
      </c>
    </row>
    <row r="361" spans="1:7" s="268" customFormat="1" ht="12" customHeight="1">
      <c r="A361" s="76">
        <v>411207100</v>
      </c>
      <c r="B361" s="76" t="s">
        <v>233</v>
      </c>
      <c r="C361" s="76">
        <v>-358.99</v>
      </c>
      <c r="D361" s="76">
        <v>214.38</v>
      </c>
      <c r="E361" s="76">
        <v>-610.19000000000005</v>
      </c>
      <c r="F361" s="76">
        <v>-395.81</v>
      </c>
      <c r="G361" s="76">
        <v>-754.8</v>
      </c>
    </row>
    <row r="362" spans="1:7" s="268" customFormat="1" ht="12" customHeight="1">
      <c r="A362" s="76">
        <v>411250100</v>
      </c>
      <c r="B362" s="76" t="s">
        <v>1197</v>
      </c>
      <c r="C362" s="76">
        <v>0</v>
      </c>
      <c r="D362" s="76">
        <v>0</v>
      </c>
      <c r="E362" s="76">
        <v>0</v>
      </c>
      <c r="F362" s="76">
        <v>0</v>
      </c>
      <c r="G362" s="76">
        <v>0</v>
      </c>
    </row>
    <row r="363" spans="1:7" s="268" customFormat="1" ht="12" customHeight="1">
      <c r="A363" s="76">
        <v>411251100</v>
      </c>
      <c r="B363" s="76" t="s">
        <v>1764</v>
      </c>
      <c r="C363" s="76">
        <v>0</v>
      </c>
      <c r="D363" s="76">
        <v>0</v>
      </c>
      <c r="E363" s="76">
        <v>0</v>
      </c>
      <c r="F363" s="76">
        <v>0</v>
      </c>
      <c r="G363" s="76">
        <v>0</v>
      </c>
    </row>
    <row r="364" spans="1:7" s="268" customFormat="1" ht="12" customHeight="1">
      <c r="A364" s="76">
        <v>411252100</v>
      </c>
      <c r="B364" s="76" t="s">
        <v>1765</v>
      </c>
      <c r="C364" s="76">
        <v>0</v>
      </c>
      <c r="D364" s="76">
        <v>0</v>
      </c>
      <c r="E364" s="76">
        <v>0</v>
      </c>
      <c r="F364" s="76">
        <v>0</v>
      </c>
      <c r="G364" s="76">
        <v>0</v>
      </c>
    </row>
    <row r="365" spans="1:7" s="268" customFormat="1" ht="12" customHeight="1">
      <c r="A365" s="76">
        <v>411254100</v>
      </c>
      <c r="B365" s="76" t="s">
        <v>1766</v>
      </c>
      <c r="C365" s="76">
        <v>0</v>
      </c>
      <c r="D365" s="76">
        <v>0</v>
      </c>
      <c r="E365" s="76">
        <v>0</v>
      </c>
      <c r="F365" s="76">
        <v>0</v>
      </c>
      <c r="G365" s="76">
        <v>0</v>
      </c>
    </row>
    <row r="366" spans="1:7" s="268" customFormat="1" ht="12" customHeight="1">
      <c r="A366" s="76">
        <v>411255100</v>
      </c>
      <c r="B366" s="76" t="s">
        <v>234</v>
      </c>
      <c r="C366" s="76">
        <v>0</v>
      </c>
      <c r="D366" s="76">
        <v>0</v>
      </c>
      <c r="E366" s="76">
        <v>0</v>
      </c>
      <c r="F366" s="76">
        <v>0</v>
      </c>
      <c r="G366" s="76">
        <v>0</v>
      </c>
    </row>
    <row r="367" spans="1:7" s="268" customFormat="1" ht="12" customHeight="1">
      <c r="A367" s="76">
        <v>411256200</v>
      </c>
      <c r="B367" s="76" t="s">
        <v>1767</v>
      </c>
      <c r="C367" s="76">
        <v>0</v>
      </c>
      <c r="D367" s="76">
        <v>0</v>
      </c>
      <c r="E367" s="76">
        <v>0</v>
      </c>
      <c r="F367" s="76">
        <v>0</v>
      </c>
      <c r="G367" s="76">
        <v>0</v>
      </c>
    </row>
    <row r="368" spans="1:7" s="268" customFormat="1" ht="12" customHeight="1">
      <c r="A368" s="76">
        <v>411257100</v>
      </c>
      <c r="B368" s="76" t="s">
        <v>1768</v>
      </c>
      <c r="C368" s="76">
        <v>0</v>
      </c>
      <c r="D368" s="76">
        <v>0</v>
      </c>
      <c r="E368" s="76">
        <v>0</v>
      </c>
      <c r="F368" s="76">
        <v>0</v>
      </c>
      <c r="G368" s="76">
        <v>0</v>
      </c>
    </row>
    <row r="369" spans="1:7" s="268" customFormat="1" ht="12" customHeight="1">
      <c r="A369" s="76">
        <v>411258100</v>
      </c>
      <c r="B369" s="76" t="s">
        <v>1198</v>
      </c>
      <c r="C369" s="76">
        <v>0</v>
      </c>
      <c r="D369" s="76">
        <v>0</v>
      </c>
      <c r="E369" s="76">
        <v>0</v>
      </c>
      <c r="F369" s="76">
        <v>0</v>
      </c>
      <c r="G369" s="76">
        <v>0</v>
      </c>
    </row>
    <row r="370" spans="1:7" s="268" customFormat="1" ht="12" customHeight="1">
      <c r="A370" s="76">
        <v>411259100</v>
      </c>
      <c r="B370" s="76" t="s">
        <v>1769</v>
      </c>
      <c r="C370" s="76">
        <v>0</v>
      </c>
      <c r="D370" s="76">
        <v>0</v>
      </c>
      <c r="E370" s="76">
        <v>0</v>
      </c>
      <c r="F370" s="76">
        <v>0</v>
      </c>
      <c r="G370" s="76">
        <v>0</v>
      </c>
    </row>
    <row r="371" spans="1:7" s="268" customFormat="1" ht="12" customHeight="1">
      <c r="A371" s="76">
        <v>411260100</v>
      </c>
      <c r="B371" s="76" t="s">
        <v>1770</v>
      </c>
      <c r="C371" s="76">
        <v>0</v>
      </c>
      <c r="D371" s="76">
        <v>0</v>
      </c>
      <c r="E371" s="76">
        <v>0</v>
      </c>
      <c r="F371" s="76">
        <v>0</v>
      </c>
      <c r="G371" s="76">
        <v>0</v>
      </c>
    </row>
    <row r="372" spans="1:7" s="268" customFormat="1" ht="12" customHeight="1">
      <c r="A372" s="76">
        <v>411311100</v>
      </c>
      <c r="B372" s="76" t="s">
        <v>128</v>
      </c>
      <c r="C372" s="269">
        <v>-1547</v>
      </c>
      <c r="D372" s="76">
        <v>0</v>
      </c>
      <c r="E372" s="269">
        <v>-1547</v>
      </c>
      <c r="F372" s="269">
        <v>-1547</v>
      </c>
      <c r="G372" s="269">
        <v>-3094</v>
      </c>
    </row>
    <row r="373" spans="1:7" s="268" customFormat="1" ht="12" customHeight="1">
      <c r="A373" s="76">
        <v>411311200</v>
      </c>
      <c r="B373" s="76" t="s">
        <v>235</v>
      </c>
      <c r="C373" s="269">
        <v>-39843.75</v>
      </c>
      <c r="D373" s="76">
        <v>0</v>
      </c>
      <c r="E373" s="269">
        <v>-39843.75</v>
      </c>
      <c r="F373" s="269">
        <v>-39843.75</v>
      </c>
      <c r="G373" s="269">
        <v>-79687.5</v>
      </c>
    </row>
    <row r="374" spans="1:7" s="268" customFormat="1" ht="12" customHeight="1">
      <c r="A374" s="76">
        <v>411312100</v>
      </c>
      <c r="B374" s="76" t="s">
        <v>236</v>
      </c>
      <c r="C374" s="269">
        <v>7864.49</v>
      </c>
      <c r="D374" s="269">
        <v>8463.64</v>
      </c>
      <c r="E374" s="76">
        <v>-599.15</v>
      </c>
      <c r="F374" s="269">
        <v>7864.49</v>
      </c>
      <c r="G374" s="269">
        <v>15728.98</v>
      </c>
    </row>
    <row r="375" spans="1:7" s="268" customFormat="1" ht="12" customHeight="1">
      <c r="A375" s="76">
        <v>411331100</v>
      </c>
      <c r="B375" s="76" t="s">
        <v>237</v>
      </c>
      <c r="C375" s="269">
        <v>-231025.62</v>
      </c>
      <c r="D375" s="76">
        <v>0</v>
      </c>
      <c r="E375" s="269">
        <v>-226281.66</v>
      </c>
      <c r="F375" s="269">
        <v>-226281.66</v>
      </c>
      <c r="G375" s="269">
        <v>-457307.28</v>
      </c>
    </row>
    <row r="376" spans="1:7" s="268" customFormat="1" ht="12" customHeight="1">
      <c r="A376" s="76">
        <v>411332100</v>
      </c>
      <c r="B376" s="76" t="s">
        <v>1771</v>
      </c>
      <c r="C376" s="76">
        <v>0</v>
      </c>
      <c r="D376" s="76">
        <v>0</v>
      </c>
      <c r="E376" s="76">
        <v>0</v>
      </c>
      <c r="F376" s="76">
        <v>0</v>
      </c>
      <c r="G376" s="76">
        <v>0</v>
      </c>
    </row>
    <row r="377" spans="1:7" s="268" customFormat="1" ht="12" customHeight="1">
      <c r="A377" s="76">
        <v>411351100</v>
      </c>
      <c r="B377" s="76" t="s">
        <v>1772</v>
      </c>
      <c r="C377" s="76">
        <v>0</v>
      </c>
      <c r="D377" s="76">
        <v>0</v>
      </c>
      <c r="E377" s="76">
        <v>0</v>
      </c>
      <c r="F377" s="76">
        <v>0</v>
      </c>
      <c r="G377" s="76">
        <v>0</v>
      </c>
    </row>
    <row r="378" spans="1:7" s="268" customFormat="1" ht="12" customHeight="1">
      <c r="A378" s="76">
        <v>411361100</v>
      </c>
      <c r="B378" s="76" t="s">
        <v>238</v>
      </c>
      <c r="C378" s="269">
        <v>238315.51</v>
      </c>
      <c r="D378" s="269">
        <v>2404.59</v>
      </c>
      <c r="E378" s="269">
        <v>-129388.48</v>
      </c>
      <c r="F378" s="269">
        <v>-126983.89</v>
      </c>
      <c r="G378" s="269">
        <v>111331.62</v>
      </c>
    </row>
    <row r="379" spans="1:7" s="268" customFormat="1" ht="12" customHeight="1">
      <c r="A379" s="76">
        <v>411362100</v>
      </c>
      <c r="B379" s="76" t="s">
        <v>1773</v>
      </c>
      <c r="C379" s="76">
        <v>0</v>
      </c>
      <c r="D379" s="76">
        <v>0</v>
      </c>
      <c r="E379" s="76">
        <v>0</v>
      </c>
      <c r="F379" s="76">
        <v>0</v>
      </c>
      <c r="G379" s="76">
        <v>0</v>
      </c>
    </row>
    <row r="380" spans="1:7" s="268" customFormat="1" ht="12" customHeight="1">
      <c r="A380" s="76">
        <v>411363100</v>
      </c>
      <c r="B380" s="76" t="s">
        <v>1102</v>
      </c>
      <c r="C380" s="76">
        <v>0</v>
      </c>
      <c r="D380" s="76">
        <v>0</v>
      </c>
      <c r="E380" s="76">
        <v>0</v>
      </c>
      <c r="F380" s="76">
        <v>0</v>
      </c>
      <c r="G380" s="76">
        <v>0</v>
      </c>
    </row>
    <row r="381" spans="1:7" s="268" customFormat="1" ht="12" customHeight="1">
      <c r="A381" s="76">
        <v>411364100</v>
      </c>
      <c r="B381" s="76" t="s">
        <v>239</v>
      </c>
      <c r="C381" s="269">
        <v>-300427.99</v>
      </c>
      <c r="D381" s="76">
        <v>0</v>
      </c>
      <c r="E381" s="269">
        <v>-6771.55</v>
      </c>
      <c r="F381" s="269">
        <v>-6771.55</v>
      </c>
      <c r="G381" s="269">
        <v>-307199.53999999998</v>
      </c>
    </row>
    <row r="382" spans="1:7" s="268" customFormat="1" ht="12" customHeight="1">
      <c r="A382" s="76">
        <v>412101100</v>
      </c>
      <c r="B382" s="76" t="s">
        <v>240</v>
      </c>
      <c r="C382" s="269">
        <v>-41873.85</v>
      </c>
      <c r="D382" s="76">
        <v>695.19</v>
      </c>
      <c r="E382" s="269">
        <v>-55178.47</v>
      </c>
      <c r="F382" s="269">
        <v>-54483.28</v>
      </c>
      <c r="G382" s="269">
        <v>-96357.13</v>
      </c>
    </row>
    <row r="383" spans="1:7" s="268" customFormat="1" ht="12" customHeight="1">
      <c r="A383" s="76">
        <v>412102100</v>
      </c>
      <c r="B383" s="76" t="s">
        <v>241</v>
      </c>
      <c r="C383" s="76">
        <v>-301.55</v>
      </c>
      <c r="D383" s="76">
        <v>0</v>
      </c>
      <c r="E383" s="76">
        <v>-200</v>
      </c>
      <c r="F383" s="76">
        <v>-200</v>
      </c>
      <c r="G383" s="76">
        <v>-501.55</v>
      </c>
    </row>
    <row r="384" spans="1:7" s="268" customFormat="1" ht="12" customHeight="1">
      <c r="A384" s="76">
        <v>412103100</v>
      </c>
      <c r="B384" s="76" t="s">
        <v>242</v>
      </c>
      <c r="C384" s="269">
        <v>-3613.52</v>
      </c>
      <c r="D384" s="76">
        <v>0</v>
      </c>
      <c r="E384" s="269">
        <v>-5759.52</v>
      </c>
      <c r="F384" s="269">
        <v>-5759.52</v>
      </c>
      <c r="G384" s="269">
        <v>-9373.0400000000009</v>
      </c>
    </row>
    <row r="385" spans="1:7" s="268" customFormat="1" ht="12" customHeight="1">
      <c r="A385" s="76">
        <v>412201100</v>
      </c>
      <c r="B385" s="76" t="s">
        <v>1526</v>
      </c>
      <c r="C385" s="269">
        <v>-15000.33</v>
      </c>
      <c r="D385" s="76">
        <v>0</v>
      </c>
      <c r="E385" s="76">
        <v>0</v>
      </c>
      <c r="F385" s="76">
        <v>0</v>
      </c>
      <c r="G385" s="269">
        <v>-15000.33</v>
      </c>
    </row>
    <row r="386" spans="1:7" s="268" customFormat="1" ht="12" customHeight="1">
      <c r="A386" s="76">
        <v>412202100</v>
      </c>
      <c r="B386" s="76" t="s">
        <v>1774</v>
      </c>
      <c r="C386" s="76">
        <v>0</v>
      </c>
      <c r="D386" s="76">
        <v>0</v>
      </c>
      <c r="E386" s="76">
        <v>0</v>
      </c>
      <c r="F386" s="76">
        <v>0</v>
      </c>
      <c r="G386" s="76">
        <v>0</v>
      </c>
    </row>
    <row r="387" spans="1:7" s="268" customFormat="1" ht="12" customHeight="1">
      <c r="A387" s="76">
        <v>412203100</v>
      </c>
      <c r="B387" s="76" t="s">
        <v>1775</v>
      </c>
      <c r="C387" s="76">
        <v>0</v>
      </c>
      <c r="D387" s="76">
        <v>0</v>
      </c>
      <c r="E387" s="76">
        <v>0</v>
      </c>
      <c r="F387" s="76">
        <v>0</v>
      </c>
      <c r="G387" s="76">
        <v>0</v>
      </c>
    </row>
    <row r="388" spans="1:7" s="268" customFormat="1" ht="12" customHeight="1">
      <c r="A388" s="76">
        <v>412204100</v>
      </c>
      <c r="B388" s="76" t="s">
        <v>1776</v>
      </c>
      <c r="C388" s="76">
        <v>0</v>
      </c>
      <c r="D388" s="76">
        <v>0</v>
      </c>
      <c r="E388" s="76">
        <v>0</v>
      </c>
      <c r="F388" s="76">
        <v>0</v>
      </c>
      <c r="G388" s="76">
        <v>0</v>
      </c>
    </row>
    <row r="389" spans="1:7" s="268" customFormat="1" ht="12" customHeight="1">
      <c r="A389" s="76">
        <v>412205100</v>
      </c>
      <c r="B389" s="76" t="s">
        <v>1777</v>
      </c>
      <c r="C389" s="76">
        <v>0</v>
      </c>
      <c r="D389" s="76">
        <v>0</v>
      </c>
      <c r="E389" s="76">
        <v>0</v>
      </c>
      <c r="F389" s="76">
        <v>0</v>
      </c>
      <c r="G389" s="76">
        <v>0</v>
      </c>
    </row>
    <row r="390" spans="1:7" s="268" customFormat="1" ht="12" customHeight="1">
      <c r="A390" s="76">
        <v>412206100</v>
      </c>
      <c r="B390" s="76" t="s">
        <v>1778</v>
      </c>
      <c r="C390" s="76">
        <v>0</v>
      </c>
      <c r="D390" s="76">
        <v>0</v>
      </c>
      <c r="E390" s="76">
        <v>0</v>
      </c>
      <c r="F390" s="76">
        <v>0</v>
      </c>
      <c r="G390" s="76">
        <v>0</v>
      </c>
    </row>
    <row r="391" spans="1:7" s="268" customFormat="1" ht="12" customHeight="1">
      <c r="A391" s="76">
        <v>412207100</v>
      </c>
      <c r="B391" s="76" t="s">
        <v>1779</v>
      </c>
      <c r="C391" s="76">
        <v>0</v>
      </c>
      <c r="D391" s="76">
        <v>0</v>
      </c>
      <c r="E391" s="76">
        <v>0</v>
      </c>
      <c r="F391" s="76">
        <v>0</v>
      </c>
      <c r="G391" s="76">
        <v>0</v>
      </c>
    </row>
    <row r="392" spans="1:7" s="268" customFormat="1" ht="12" customHeight="1">
      <c r="A392" s="76">
        <v>412208100</v>
      </c>
      <c r="B392" s="76" t="s">
        <v>243</v>
      </c>
      <c r="C392" s="269">
        <v>-5560.49</v>
      </c>
      <c r="D392" s="76">
        <v>0</v>
      </c>
      <c r="E392" s="269">
        <v>-4987.96</v>
      </c>
      <c r="F392" s="269">
        <v>-4987.96</v>
      </c>
      <c r="G392" s="269">
        <v>-10548.45</v>
      </c>
    </row>
    <row r="393" spans="1:7" s="268" customFormat="1" ht="12" customHeight="1">
      <c r="A393" s="76">
        <v>412209100</v>
      </c>
      <c r="B393" s="76" t="s">
        <v>1780</v>
      </c>
      <c r="C393" s="76">
        <v>0</v>
      </c>
      <c r="D393" s="76">
        <v>0</v>
      </c>
      <c r="E393" s="76">
        <v>0</v>
      </c>
      <c r="F393" s="76">
        <v>0</v>
      </c>
      <c r="G393" s="76">
        <v>0</v>
      </c>
    </row>
    <row r="394" spans="1:7" s="268" customFormat="1" ht="12" customHeight="1">
      <c r="A394" s="76">
        <v>412210100</v>
      </c>
      <c r="B394" s="76" t="s">
        <v>244</v>
      </c>
      <c r="C394" s="76">
        <v>0</v>
      </c>
      <c r="D394" s="76">
        <v>0</v>
      </c>
      <c r="E394" s="269">
        <v>-13474.1</v>
      </c>
      <c r="F394" s="269">
        <v>-13474.1</v>
      </c>
      <c r="G394" s="269">
        <v>-13474.1</v>
      </c>
    </row>
    <row r="395" spans="1:7" s="268" customFormat="1" ht="12" customHeight="1">
      <c r="A395" s="76">
        <v>412213100</v>
      </c>
      <c r="B395" s="76" t="s">
        <v>245</v>
      </c>
      <c r="C395" s="269">
        <v>-16551.990000000002</v>
      </c>
      <c r="D395" s="76">
        <v>0</v>
      </c>
      <c r="E395" s="269">
        <v>-14891.04</v>
      </c>
      <c r="F395" s="269">
        <v>-14891.04</v>
      </c>
      <c r="G395" s="269">
        <v>-31443.03</v>
      </c>
    </row>
    <row r="396" spans="1:7" s="268" customFormat="1" ht="12" customHeight="1">
      <c r="A396" s="76">
        <v>412215100</v>
      </c>
      <c r="B396" s="76" t="s">
        <v>246</v>
      </c>
      <c r="C396" s="269">
        <v>-22308.720000000001</v>
      </c>
      <c r="D396" s="76">
        <v>0</v>
      </c>
      <c r="E396" s="269">
        <v>-20055.419999999998</v>
      </c>
      <c r="F396" s="269">
        <v>-20055.419999999998</v>
      </c>
      <c r="G396" s="269">
        <v>-42364.14</v>
      </c>
    </row>
    <row r="397" spans="1:7" s="268" customFormat="1" ht="12" customHeight="1">
      <c r="A397" s="76">
        <v>412501100</v>
      </c>
      <c r="B397" s="76" t="s">
        <v>247</v>
      </c>
      <c r="C397" s="269">
        <v>-207377.35</v>
      </c>
      <c r="D397" s="76">
        <v>49.88</v>
      </c>
      <c r="E397" s="269">
        <v>-205400.24</v>
      </c>
      <c r="F397" s="269">
        <v>-205350.36</v>
      </c>
      <c r="G397" s="269">
        <v>-412727.71</v>
      </c>
    </row>
    <row r="398" spans="1:7" s="268" customFormat="1" ht="12" customHeight="1">
      <c r="A398" s="76">
        <v>412502100</v>
      </c>
      <c r="B398" s="76" t="s">
        <v>248</v>
      </c>
      <c r="C398" s="269">
        <v>-26189.82</v>
      </c>
      <c r="D398" s="269">
        <v>40069.42</v>
      </c>
      <c r="E398" s="269">
        <v>-66330.58</v>
      </c>
      <c r="F398" s="269">
        <v>-26261.16</v>
      </c>
      <c r="G398" s="269">
        <v>-52450.98</v>
      </c>
    </row>
    <row r="399" spans="1:7" s="268" customFormat="1" ht="12" customHeight="1">
      <c r="A399" s="76">
        <v>412503100</v>
      </c>
      <c r="B399" s="76" t="s">
        <v>249</v>
      </c>
      <c r="C399" s="269">
        <v>-55000</v>
      </c>
      <c r="D399" s="76">
        <v>0</v>
      </c>
      <c r="E399" s="269">
        <v>-55000</v>
      </c>
      <c r="F399" s="269">
        <v>-55000</v>
      </c>
      <c r="G399" s="269">
        <v>-110000</v>
      </c>
    </row>
    <row r="400" spans="1:7" s="268" customFormat="1" ht="12" customHeight="1">
      <c r="A400" s="76">
        <v>412601100</v>
      </c>
      <c r="B400" s="76" t="s">
        <v>1781</v>
      </c>
      <c r="C400" s="76">
        <v>0</v>
      </c>
      <c r="D400" s="76">
        <v>0</v>
      </c>
      <c r="E400" s="76">
        <v>0</v>
      </c>
      <c r="F400" s="76">
        <v>0</v>
      </c>
      <c r="G400" s="76">
        <v>0</v>
      </c>
    </row>
    <row r="401" spans="1:7" s="268" customFormat="1" ht="12" customHeight="1">
      <c r="A401" s="76">
        <v>412702100</v>
      </c>
      <c r="B401" s="76" t="s">
        <v>250</v>
      </c>
      <c r="C401" s="76">
        <v>0</v>
      </c>
      <c r="D401" s="76">
        <v>0</v>
      </c>
      <c r="E401" s="76">
        <v>0</v>
      </c>
      <c r="F401" s="76">
        <v>0</v>
      </c>
      <c r="G401" s="76">
        <v>0</v>
      </c>
    </row>
    <row r="402" spans="1:7" s="268" customFormat="1" ht="12" customHeight="1">
      <c r="A402" s="76">
        <v>412901100</v>
      </c>
      <c r="B402" s="76" t="s">
        <v>251</v>
      </c>
      <c r="C402" s="269">
        <v>-84727.87</v>
      </c>
      <c r="D402" s="269">
        <v>1131.18</v>
      </c>
      <c r="E402" s="269">
        <v>-81730.19</v>
      </c>
      <c r="F402" s="269">
        <v>-80599.009999999995</v>
      </c>
      <c r="G402" s="269">
        <v>-165326.88</v>
      </c>
    </row>
    <row r="403" spans="1:7" s="268" customFormat="1" ht="12" customHeight="1">
      <c r="A403" s="76">
        <v>412903100</v>
      </c>
      <c r="B403" s="76" t="s">
        <v>191</v>
      </c>
      <c r="C403" s="76">
        <v>0</v>
      </c>
      <c r="D403" s="76">
        <v>0</v>
      </c>
      <c r="E403" s="76">
        <v>0</v>
      </c>
      <c r="F403" s="76">
        <v>0</v>
      </c>
      <c r="G403" s="76">
        <v>0</v>
      </c>
    </row>
    <row r="404" spans="1:7" s="268" customFormat="1" ht="12" customHeight="1">
      <c r="A404" s="76">
        <v>412905100</v>
      </c>
      <c r="B404" s="76" t="s">
        <v>1782</v>
      </c>
      <c r="C404" s="76">
        <v>0</v>
      </c>
      <c r="D404" s="76">
        <v>0</v>
      </c>
      <c r="E404" s="76">
        <v>0</v>
      </c>
      <c r="F404" s="76">
        <v>0</v>
      </c>
      <c r="G404" s="76">
        <v>0</v>
      </c>
    </row>
    <row r="405" spans="1:7" s="268" customFormat="1" ht="12" customHeight="1">
      <c r="A405" s="76">
        <v>412906100</v>
      </c>
      <c r="B405" s="76" t="s">
        <v>1783</v>
      </c>
      <c r="C405" s="76">
        <v>0</v>
      </c>
      <c r="D405" s="76">
        <v>0</v>
      </c>
      <c r="E405" s="76">
        <v>0</v>
      </c>
      <c r="F405" s="76">
        <v>0</v>
      </c>
      <c r="G405" s="76">
        <v>0</v>
      </c>
    </row>
    <row r="406" spans="1:7" s="268" customFormat="1" ht="12" customHeight="1">
      <c r="A406" s="76">
        <v>412907100</v>
      </c>
      <c r="B406" s="76" t="s">
        <v>252</v>
      </c>
      <c r="C406" s="76">
        <v>-25</v>
      </c>
      <c r="D406" s="76">
        <v>0</v>
      </c>
      <c r="E406" s="76">
        <v>-75</v>
      </c>
      <c r="F406" s="76">
        <v>-75</v>
      </c>
      <c r="G406" s="76">
        <v>-100</v>
      </c>
    </row>
    <row r="407" spans="1:7" s="268" customFormat="1" ht="12" customHeight="1">
      <c r="A407" s="76">
        <v>412908100</v>
      </c>
      <c r="B407" s="76" t="s">
        <v>253</v>
      </c>
      <c r="C407" s="76">
        <v>-200</v>
      </c>
      <c r="D407" s="76">
        <v>0</v>
      </c>
      <c r="E407" s="76">
        <v>0</v>
      </c>
      <c r="F407" s="76">
        <v>0</v>
      </c>
      <c r="G407" s="76">
        <v>-200</v>
      </c>
    </row>
    <row r="408" spans="1:7" s="268" customFormat="1" ht="12" customHeight="1">
      <c r="A408" s="76">
        <v>412919100</v>
      </c>
      <c r="B408" s="76" t="s">
        <v>1784</v>
      </c>
      <c r="C408" s="76">
        <v>0</v>
      </c>
      <c r="D408" s="76">
        <v>0</v>
      </c>
      <c r="E408" s="76">
        <v>0</v>
      </c>
      <c r="F408" s="76">
        <v>0</v>
      </c>
      <c r="G408" s="76">
        <v>0</v>
      </c>
    </row>
    <row r="409" spans="1:7" s="268" customFormat="1" ht="12" customHeight="1">
      <c r="A409" s="76">
        <v>422001100</v>
      </c>
      <c r="B409" s="76" t="s">
        <v>254</v>
      </c>
      <c r="C409" s="269">
        <v>-1756.5</v>
      </c>
      <c r="D409" s="269">
        <v>8541.18</v>
      </c>
      <c r="E409" s="269">
        <v>-11681.14</v>
      </c>
      <c r="F409" s="269">
        <v>-3139.96</v>
      </c>
      <c r="G409" s="269">
        <v>-4896.46</v>
      </c>
    </row>
    <row r="410" spans="1:7" s="268" customFormat="1" ht="12" customHeight="1">
      <c r="A410" s="76">
        <v>425101100</v>
      </c>
      <c r="B410" s="76" t="s">
        <v>1103</v>
      </c>
      <c r="C410" s="76">
        <v>0</v>
      </c>
      <c r="D410" s="76">
        <v>0</v>
      </c>
      <c r="E410" s="76">
        <v>0</v>
      </c>
      <c r="F410" s="76">
        <v>0</v>
      </c>
      <c r="G410" s="76">
        <v>0</v>
      </c>
    </row>
    <row r="411" spans="1:7" s="268" customFormat="1" ht="12" customHeight="1">
      <c r="A411" s="76">
        <v>427002100</v>
      </c>
      <c r="B411" s="76" t="s">
        <v>5</v>
      </c>
      <c r="C411" s="76">
        <v>0</v>
      </c>
      <c r="D411" s="76">
        <v>0</v>
      </c>
      <c r="E411" s="76">
        <v>0</v>
      </c>
      <c r="F411" s="76">
        <v>0</v>
      </c>
      <c r="G411" s="76">
        <v>0</v>
      </c>
    </row>
    <row r="412" spans="1:7" s="268" customFormat="1" ht="12" customHeight="1">
      <c r="A412" s="76">
        <v>427006100</v>
      </c>
      <c r="B412" s="76" t="s">
        <v>118</v>
      </c>
      <c r="C412" s="76">
        <v>0</v>
      </c>
      <c r="D412" s="76">
        <v>0</v>
      </c>
      <c r="E412" s="76">
        <v>0</v>
      </c>
      <c r="F412" s="76">
        <v>0</v>
      </c>
      <c r="G412" s="76">
        <v>0</v>
      </c>
    </row>
    <row r="413" spans="1:7" s="268" customFormat="1" ht="12" customHeight="1">
      <c r="A413" s="76">
        <v>429001100</v>
      </c>
      <c r="B413" s="76" t="s">
        <v>255</v>
      </c>
      <c r="C413" s="76">
        <v>-1.33</v>
      </c>
      <c r="D413" s="76">
        <v>0</v>
      </c>
      <c r="E413" s="269">
        <v>-1408.33</v>
      </c>
      <c r="F413" s="269">
        <v>-1408.33</v>
      </c>
      <c r="G413" s="269">
        <v>-1409.66</v>
      </c>
    </row>
    <row r="414" spans="1:7" s="268" customFormat="1" ht="12" customHeight="1">
      <c r="A414" s="76">
        <v>429002100</v>
      </c>
      <c r="B414" s="76" t="s">
        <v>256</v>
      </c>
      <c r="C414" s="76">
        <v>0</v>
      </c>
      <c r="D414" s="76">
        <v>0</v>
      </c>
      <c r="E414" s="76">
        <v>0</v>
      </c>
      <c r="F414" s="76">
        <v>0</v>
      </c>
      <c r="G414" s="76">
        <v>0</v>
      </c>
    </row>
    <row r="415" spans="1:7" s="268" customFormat="1" ht="12" customHeight="1">
      <c r="A415" s="76">
        <v>429003100</v>
      </c>
      <c r="B415" s="76" t="s">
        <v>1785</v>
      </c>
      <c r="C415" s="76">
        <v>0</v>
      </c>
      <c r="D415" s="76">
        <v>0</v>
      </c>
      <c r="E415" s="76">
        <v>0</v>
      </c>
      <c r="F415" s="76">
        <v>0</v>
      </c>
      <c r="G415" s="76">
        <v>0</v>
      </c>
    </row>
    <row r="416" spans="1:7" s="268" customFormat="1" ht="12" customHeight="1">
      <c r="A416" s="76">
        <v>429004100</v>
      </c>
      <c r="B416" s="76" t="s">
        <v>1786</v>
      </c>
      <c r="C416" s="76">
        <v>0</v>
      </c>
      <c r="D416" s="76">
        <v>0</v>
      </c>
      <c r="E416" s="76">
        <v>0</v>
      </c>
      <c r="F416" s="76">
        <v>0</v>
      </c>
      <c r="G416" s="76">
        <v>0</v>
      </c>
    </row>
    <row r="417" spans="1:7" s="268" customFormat="1" ht="12" customHeight="1">
      <c r="A417" s="76">
        <v>429005100</v>
      </c>
      <c r="B417" s="76" t="s">
        <v>1787</v>
      </c>
      <c r="C417" s="76">
        <v>0</v>
      </c>
      <c r="D417" s="76">
        <v>0</v>
      </c>
      <c r="E417" s="76">
        <v>0</v>
      </c>
      <c r="F417" s="76">
        <v>0</v>
      </c>
      <c r="G417" s="76">
        <v>0</v>
      </c>
    </row>
    <row r="418" spans="1:7" s="268" customFormat="1" ht="12" customHeight="1">
      <c r="A418" s="76">
        <v>429008100</v>
      </c>
      <c r="B418" s="76" t="s">
        <v>257</v>
      </c>
      <c r="C418" s="76">
        <v>0</v>
      </c>
      <c r="D418" s="76">
        <v>0</v>
      </c>
      <c r="E418" s="76">
        <v>0</v>
      </c>
      <c r="F418" s="76">
        <v>0</v>
      </c>
      <c r="G418" s="76">
        <v>0</v>
      </c>
    </row>
    <row r="419" spans="1:7" s="268" customFormat="1" ht="12" customHeight="1">
      <c r="A419" s="76">
        <v>429009100</v>
      </c>
      <c r="B419" s="76" t="s">
        <v>1788</v>
      </c>
      <c r="C419" s="76">
        <v>0</v>
      </c>
      <c r="D419" s="76">
        <v>0</v>
      </c>
      <c r="E419" s="76">
        <v>0</v>
      </c>
      <c r="F419" s="76">
        <v>0</v>
      </c>
      <c r="G419" s="76">
        <v>0</v>
      </c>
    </row>
    <row r="420" spans="1:7" s="268" customFormat="1" ht="12" customHeight="1">
      <c r="A420" s="76">
        <v>429030100</v>
      </c>
      <c r="B420" s="76" t="s">
        <v>1789</v>
      </c>
      <c r="C420" s="76">
        <v>0</v>
      </c>
      <c r="D420" s="76">
        <v>0</v>
      </c>
      <c r="E420" s="76">
        <v>0</v>
      </c>
      <c r="F420" s="76">
        <v>0</v>
      </c>
      <c r="G420" s="76">
        <v>0</v>
      </c>
    </row>
    <row r="421" spans="1:7" s="268" customFormat="1" ht="12" customHeight="1">
      <c r="A421" s="76">
        <v>511112100</v>
      </c>
      <c r="B421" s="76" t="s">
        <v>258</v>
      </c>
      <c r="C421" s="269">
        <v>106212.04</v>
      </c>
      <c r="D421" s="269">
        <v>96083.39</v>
      </c>
      <c r="E421" s="76">
        <v>0</v>
      </c>
      <c r="F421" s="269">
        <v>96083.39</v>
      </c>
      <c r="G421" s="269">
        <v>202295.43</v>
      </c>
    </row>
    <row r="422" spans="1:7" s="268" customFormat="1" ht="12" customHeight="1">
      <c r="A422" s="76">
        <v>511112200</v>
      </c>
      <c r="B422" s="76" t="s">
        <v>259</v>
      </c>
      <c r="C422" s="269">
        <v>52347.4</v>
      </c>
      <c r="D422" s="269">
        <v>48977.22</v>
      </c>
      <c r="E422" s="76">
        <v>0</v>
      </c>
      <c r="F422" s="269">
        <v>48977.22</v>
      </c>
      <c r="G422" s="269">
        <v>101324.62</v>
      </c>
    </row>
    <row r="423" spans="1:7" s="268" customFormat="1" ht="12" customHeight="1">
      <c r="A423" s="76">
        <v>511113100</v>
      </c>
      <c r="B423" s="76" t="s">
        <v>260</v>
      </c>
      <c r="C423" s="76">
        <v>196.4</v>
      </c>
      <c r="D423" s="76">
        <v>177.4</v>
      </c>
      <c r="E423" s="76">
        <v>0</v>
      </c>
      <c r="F423" s="76">
        <v>177.4</v>
      </c>
      <c r="G423" s="76">
        <v>373.8</v>
      </c>
    </row>
    <row r="424" spans="1:7" s="268" customFormat="1" ht="12" customHeight="1">
      <c r="A424" s="76">
        <v>511115100</v>
      </c>
      <c r="B424" s="76" t="s">
        <v>261</v>
      </c>
      <c r="C424" s="76">
        <v>266.32</v>
      </c>
      <c r="D424" s="76">
        <v>283.92</v>
      </c>
      <c r="E424" s="76">
        <v>0</v>
      </c>
      <c r="F424" s="76">
        <v>283.92</v>
      </c>
      <c r="G424" s="76">
        <v>550.24</v>
      </c>
    </row>
    <row r="425" spans="1:7" s="268" customFormat="1" ht="12" customHeight="1">
      <c r="A425" s="76">
        <v>511115200</v>
      </c>
      <c r="B425" s="76" t="s">
        <v>262</v>
      </c>
      <c r="C425" s="76">
        <v>561.36</v>
      </c>
      <c r="D425" s="76">
        <v>481.71</v>
      </c>
      <c r="E425" s="76">
        <v>0</v>
      </c>
      <c r="F425" s="76">
        <v>481.71</v>
      </c>
      <c r="G425" s="269">
        <v>1043.07</v>
      </c>
    </row>
    <row r="426" spans="1:7" s="268" customFormat="1" ht="12" customHeight="1">
      <c r="A426" s="76">
        <v>511121100</v>
      </c>
      <c r="B426" s="76" t="s">
        <v>263</v>
      </c>
      <c r="C426" s="76">
        <v>153.13</v>
      </c>
      <c r="D426" s="76">
        <v>141.19</v>
      </c>
      <c r="E426" s="76">
        <v>0</v>
      </c>
      <c r="F426" s="76">
        <v>141.19</v>
      </c>
      <c r="G426" s="76">
        <v>294.32</v>
      </c>
    </row>
    <row r="427" spans="1:7" s="268" customFormat="1" ht="12" customHeight="1">
      <c r="A427" s="76">
        <v>511152100</v>
      </c>
      <c r="B427" s="76" t="s">
        <v>264</v>
      </c>
      <c r="C427" s="269">
        <v>922173.01</v>
      </c>
      <c r="D427" s="269">
        <v>840202.33</v>
      </c>
      <c r="E427" s="76">
        <v>0</v>
      </c>
      <c r="F427" s="269">
        <v>840202.33</v>
      </c>
      <c r="G427" s="269">
        <v>1762375.34</v>
      </c>
    </row>
    <row r="428" spans="1:7" s="268" customFormat="1" ht="12" customHeight="1">
      <c r="A428" s="76">
        <v>511152200</v>
      </c>
      <c r="B428" s="76" t="s">
        <v>265</v>
      </c>
      <c r="C428" s="269">
        <v>23298.28</v>
      </c>
      <c r="D428" s="269">
        <v>21414.400000000001</v>
      </c>
      <c r="E428" s="76">
        <v>0</v>
      </c>
      <c r="F428" s="269">
        <v>21414.400000000001</v>
      </c>
      <c r="G428" s="269">
        <v>44712.68</v>
      </c>
    </row>
    <row r="429" spans="1:7" s="268" customFormat="1" ht="12" customHeight="1">
      <c r="A429" s="76">
        <v>511153100</v>
      </c>
      <c r="B429" s="76" t="s">
        <v>260</v>
      </c>
      <c r="C429" s="76">
        <v>0</v>
      </c>
      <c r="D429" s="76">
        <v>0</v>
      </c>
      <c r="E429" s="76">
        <v>0</v>
      </c>
      <c r="F429" s="76">
        <v>0</v>
      </c>
      <c r="G429" s="76">
        <v>0</v>
      </c>
    </row>
    <row r="430" spans="1:7" s="268" customFormat="1" ht="12" customHeight="1">
      <c r="A430" s="76">
        <v>511155100</v>
      </c>
      <c r="B430" s="76" t="s">
        <v>266</v>
      </c>
      <c r="C430" s="269">
        <v>1038.01</v>
      </c>
      <c r="D430" s="76">
        <v>938.47</v>
      </c>
      <c r="E430" s="76">
        <v>0</v>
      </c>
      <c r="F430" s="76">
        <v>938.47</v>
      </c>
      <c r="G430" s="269">
        <v>1976.48</v>
      </c>
    </row>
    <row r="431" spans="1:7" s="268" customFormat="1" ht="12" customHeight="1">
      <c r="A431" s="76">
        <v>511212100</v>
      </c>
      <c r="B431" s="76" t="s">
        <v>267</v>
      </c>
      <c r="C431" s="269">
        <v>21309.01</v>
      </c>
      <c r="D431" s="269">
        <v>22875.01</v>
      </c>
      <c r="E431" s="76">
        <v>0</v>
      </c>
      <c r="F431" s="269">
        <v>22875.01</v>
      </c>
      <c r="G431" s="269">
        <v>44184.02</v>
      </c>
    </row>
    <row r="432" spans="1:7" s="268" customFormat="1" ht="12" customHeight="1">
      <c r="A432" s="76">
        <v>511212200</v>
      </c>
      <c r="B432" s="76" t="s">
        <v>1790</v>
      </c>
      <c r="C432" s="76">
        <v>0</v>
      </c>
      <c r="D432" s="76">
        <v>0</v>
      </c>
      <c r="E432" s="76">
        <v>0</v>
      </c>
      <c r="F432" s="76">
        <v>0</v>
      </c>
      <c r="G432" s="76">
        <v>0</v>
      </c>
    </row>
    <row r="433" spans="1:7" s="268" customFormat="1" ht="12" customHeight="1">
      <c r="A433" s="76">
        <v>511312100</v>
      </c>
      <c r="B433" s="76" t="s">
        <v>1791</v>
      </c>
      <c r="C433" s="76">
        <v>0</v>
      </c>
      <c r="D433" s="76">
        <v>0</v>
      </c>
      <c r="E433" s="76">
        <v>0</v>
      </c>
      <c r="F433" s="76">
        <v>0</v>
      </c>
      <c r="G433" s="76">
        <v>0</v>
      </c>
    </row>
    <row r="434" spans="1:7" s="268" customFormat="1" ht="12" customHeight="1">
      <c r="A434" s="76">
        <v>511312200</v>
      </c>
      <c r="B434" s="76" t="s">
        <v>1792</v>
      </c>
      <c r="C434" s="76">
        <v>0</v>
      </c>
      <c r="D434" s="76">
        <v>0</v>
      </c>
      <c r="E434" s="76">
        <v>0</v>
      </c>
      <c r="F434" s="76">
        <v>0</v>
      </c>
      <c r="G434" s="76">
        <v>0</v>
      </c>
    </row>
    <row r="435" spans="1:7" s="268" customFormat="1" ht="12" customHeight="1">
      <c r="A435" s="76">
        <v>511315100</v>
      </c>
      <c r="B435" s="76" t="s">
        <v>268</v>
      </c>
      <c r="C435" s="76">
        <v>65.92</v>
      </c>
      <c r="D435" s="76">
        <v>59.53</v>
      </c>
      <c r="E435" s="76">
        <v>0</v>
      </c>
      <c r="F435" s="76">
        <v>59.53</v>
      </c>
      <c r="G435" s="76">
        <v>125.45</v>
      </c>
    </row>
    <row r="436" spans="1:7" s="268" customFormat="1" ht="12" customHeight="1">
      <c r="A436" s="76">
        <v>511315200</v>
      </c>
      <c r="B436" s="76" t="s">
        <v>268</v>
      </c>
      <c r="C436" s="76">
        <v>538.19000000000005</v>
      </c>
      <c r="D436" s="76">
        <v>463.56</v>
      </c>
      <c r="E436" s="76">
        <v>0</v>
      </c>
      <c r="F436" s="76">
        <v>463.56</v>
      </c>
      <c r="G436" s="269">
        <v>1001.75</v>
      </c>
    </row>
    <row r="437" spans="1:7" s="268" customFormat="1" ht="12" customHeight="1">
      <c r="A437" s="76">
        <v>511401100</v>
      </c>
      <c r="B437" s="76" t="s">
        <v>1793</v>
      </c>
      <c r="C437" s="76">
        <v>0</v>
      </c>
      <c r="D437" s="76">
        <v>0</v>
      </c>
      <c r="E437" s="76">
        <v>0</v>
      </c>
      <c r="F437" s="76">
        <v>0</v>
      </c>
      <c r="G437" s="76">
        <v>0</v>
      </c>
    </row>
    <row r="438" spans="1:7" s="268" customFormat="1" ht="12" customHeight="1">
      <c r="A438" s="76">
        <v>511402100</v>
      </c>
      <c r="B438" s="76" t="s">
        <v>1794</v>
      </c>
      <c r="C438" s="76">
        <v>0</v>
      </c>
      <c r="D438" s="76">
        <v>0</v>
      </c>
      <c r="E438" s="76">
        <v>0</v>
      </c>
      <c r="F438" s="76">
        <v>0</v>
      </c>
      <c r="G438" s="76">
        <v>0</v>
      </c>
    </row>
    <row r="439" spans="1:7" s="268" customFormat="1" ht="12" customHeight="1">
      <c r="A439" s="76">
        <v>511403100</v>
      </c>
      <c r="B439" s="76" t="s">
        <v>1795</v>
      </c>
      <c r="C439" s="76">
        <v>0</v>
      </c>
      <c r="D439" s="76">
        <v>0</v>
      </c>
      <c r="E439" s="76">
        <v>0</v>
      </c>
      <c r="F439" s="76">
        <v>0</v>
      </c>
      <c r="G439" s="76">
        <v>0</v>
      </c>
    </row>
    <row r="440" spans="1:7" s="268" customFormat="1" ht="12" customHeight="1">
      <c r="A440" s="76">
        <v>511404100</v>
      </c>
      <c r="B440" s="76" t="s">
        <v>1796</v>
      </c>
      <c r="C440" s="76">
        <v>0</v>
      </c>
      <c r="D440" s="76">
        <v>0</v>
      </c>
      <c r="E440" s="76">
        <v>0</v>
      </c>
      <c r="F440" s="76">
        <v>0</v>
      </c>
      <c r="G440" s="76">
        <v>0</v>
      </c>
    </row>
    <row r="441" spans="1:7" s="268" customFormat="1" ht="12" customHeight="1">
      <c r="A441" s="76">
        <v>511405100</v>
      </c>
      <c r="B441" s="76" t="s">
        <v>269</v>
      </c>
      <c r="C441" s="269">
        <v>12916.68</v>
      </c>
      <c r="D441" s="269">
        <v>12083.33</v>
      </c>
      <c r="E441" s="76">
        <v>0</v>
      </c>
      <c r="F441" s="269">
        <v>12083.33</v>
      </c>
      <c r="G441" s="269">
        <v>25000.01</v>
      </c>
    </row>
    <row r="442" spans="1:7" s="268" customFormat="1" ht="12" customHeight="1">
      <c r="A442" s="76">
        <v>511406100</v>
      </c>
      <c r="B442" s="76" t="s">
        <v>270</v>
      </c>
      <c r="C442" s="269">
        <v>23680.560000000001</v>
      </c>
      <c r="D442" s="269">
        <v>22652.78</v>
      </c>
      <c r="E442" s="76">
        <v>0</v>
      </c>
      <c r="F442" s="269">
        <v>22652.78</v>
      </c>
      <c r="G442" s="269">
        <v>46333.34</v>
      </c>
    </row>
    <row r="443" spans="1:7" s="268" customFormat="1" ht="12" customHeight="1">
      <c r="A443" s="76">
        <v>511407100</v>
      </c>
      <c r="B443" s="76" t="s">
        <v>1797</v>
      </c>
      <c r="C443" s="76">
        <v>0</v>
      </c>
      <c r="D443" s="76">
        <v>0</v>
      </c>
      <c r="E443" s="76">
        <v>0</v>
      </c>
      <c r="F443" s="76">
        <v>0</v>
      </c>
      <c r="G443" s="76">
        <v>0</v>
      </c>
    </row>
    <row r="444" spans="1:7" s="268" customFormat="1" ht="12" customHeight="1">
      <c r="A444" s="76">
        <v>511408100</v>
      </c>
      <c r="B444" s="76" t="s">
        <v>271</v>
      </c>
      <c r="C444" s="76">
        <v>0</v>
      </c>
      <c r="D444" s="76">
        <v>0</v>
      </c>
      <c r="E444" s="76">
        <v>0</v>
      </c>
      <c r="F444" s="76">
        <v>0</v>
      </c>
      <c r="G444" s="76">
        <v>0</v>
      </c>
    </row>
    <row r="445" spans="1:7" s="268" customFormat="1" ht="12" customHeight="1">
      <c r="A445" s="76">
        <v>511409100</v>
      </c>
      <c r="B445" s="76" t="s">
        <v>272</v>
      </c>
      <c r="C445" s="269">
        <v>110555.95</v>
      </c>
      <c r="D445" s="269">
        <v>91888.98</v>
      </c>
      <c r="E445" s="76">
        <v>-0.37</v>
      </c>
      <c r="F445" s="269">
        <v>91888.61</v>
      </c>
      <c r="G445" s="269">
        <v>202444.56</v>
      </c>
    </row>
    <row r="446" spans="1:7" s="268" customFormat="1" ht="12" customHeight="1">
      <c r="A446" s="76">
        <v>511410100</v>
      </c>
      <c r="B446" s="76" t="s">
        <v>1798</v>
      </c>
      <c r="C446" s="76">
        <v>0</v>
      </c>
      <c r="D446" s="76">
        <v>0</v>
      </c>
      <c r="E446" s="76">
        <v>0</v>
      </c>
      <c r="F446" s="76">
        <v>0</v>
      </c>
      <c r="G446" s="76">
        <v>0</v>
      </c>
    </row>
    <row r="447" spans="1:7" s="268" customFormat="1" ht="12" customHeight="1">
      <c r="A447" s="76">
        <v>511411100</v>
      </c>
      <c r="B447" s="76" t="s">
        <v>1799</v>
      </c>
      <c r="C447" s="76">
        <v>0</v>
      </c>
      <c r="D447" s="76">
        <v>0</v>
      </c>
      <c r="E447" s="76">
        <v>0</v>
      </c>
      <c r="F447" s="76">
        <v>0</v>
      </c>
      <c r="G447" s="76">
        <v>0</v>
      </c>
    </row>
    <row r="448" spans="1:7" s="268" customFormat="1" ht="12" customHeight="1">
      <c r="A448" s="76">
        <v>511412100</v>
      </c>
      <c r="B448" s="76" t="s">
        <v>1800</v>
      </c>
      <c r="C448" s="76">
        <v>0</v>
      </c>
      <c r="D448" s="76">
        <v>0</v>
      </c>
      <c r="E448" s="76">
        <v>0</v>
      </c>
      <c r="F448" s="76">
        <v>0</v>
      </c>
      <c r="G448" s="76">
        <v>0</v>
      </c>
    </row>
    <row r="449" spans="1:7" s="268" customFormat="1" ht="12" customHeight="1">
      <c r="A449" s="76">
        <v>511413100</v>
      </c>
      <c r="B449" s="76" t="s">
        <v>273</v>
      </c>
      <c r="C449" s="269">
        <v>404817.11</v>
      </c>
      <c r="D449" s="269">
        <v>364968.93</v>
      </c>
      <c r="E449" s="269">
        <v>-12565.44</v>
      </c>
      <c r="F449" s="269">
        <v>352403.49</v>
      </c>
      <c r="G449" s="269">
        <v>757220.6</v>
      </c>
    </row>
    <row r="450" spans="1:7" s="268" customFormat="1" ht="12" customHeight="1">
      <c r="A450" s="76">
        <v>511414100</v>
      </c>
      <c r="B450" s="76" t="s">
        <v>1801</v>
      </c>
      <c r="C450" s="76">
        <v>0</v>
      </c>
      <c r="D450" s="76">
        <v>0</v>
      </c>
      <c r="E450" s="76">
        <v>0</v>
      </c>
      <c r="F450" s="76">
        <v>0</v>
      </c>
      <c r="G450" s="76">
        <v>0</v>
      </c>
    </row>
    <row r="451" spans="1:7" s="268" customFormat="1" ht="12" customHeight="1">
      <c r="A451" s="76">
        <v>511415100</v>
      </c>
      <c r="B451" s="76" t="s">
        <v>274</v>
      </c>
      <c r="C451" s="269">
        <v>306965.09000000003</v>
      </c>
      <c r="D451" s="269">
        <v>275754.93</v>
      </c>
      <c r="E451" s="76">
        <v>0</v>
      </c>
      <c r="F451" s="269">
        <v>275754.93</v>
      </c>
      <c r="G451" s="269">
        <v>582720.02</v>
      </c>
    </row>
    <row r="452" spans="1:7" s="268" customFormat="1" ht="12" customHeight="1">
      <c r="A452" s="76">
        <v>511416100</v>
      </c>
      <c r="B452" s="76" t="s">
        <v>1802</v>
      </c>
      <c r="C452" s="76">
        <v>0</v>
      </c>
      <c r="D452" s="76">
        <v>0</v>
      </c>
      <c r="E452" s="76">
        <v>0</v>
      </c>
      <c r="F452" s="76">
        <v>0</v>
      </c>
      <c r="G452" s="76">
        <v>0</v>
      </c>
    </row>
    <row r="453" spans="1:7" s="268" customFormat="1" ht="12" customHeight="1">
      <c r="A453" s="76">
        <v>511417100</v>
      </c>
      <c r="B453" s="76" t="s">
        <v>275</v>
      </c>
      <c r="C453" s="269">
        <v>34444.410000000003</v>
      </c>
      <c r="D453" s="269">
        <v>31111.08</v>
      </c>
      <c r="E453" s="76">
        <v>0</v>
      </c>
      <c r="F453" s="269">
        <v>31111.08</v>
      </c>
      <c r="G453" s="269">
        <v>65555.490000000005</v>
      </c>
    </row>
    <row r="454" spans="1:7" s="268" customFormat="1" ht="12" customHeight="1">
      <c r="A454" s="76">
        <v>511418200</v>
      </c>
      <c r="B454" s="76" t="s">
        <v>276</v>
      </c>
      <c r="C454" s="269">
        <v>206979.25</v>
      </c>
      <c r="D454" s="269">
        <v>206979.25</v>
      </c>
      <c r="E454" s="76">
        <v>0</v>
      </c>
      <c r="F454" s="269">
        <v>206979.25</v>
      </c>
      <c r="G454" s="269">
        <v>413958.5</v>
      </c>
    </row>
    <row r="455" spans="1:7" s="268" customFormat="1" ht="12" customHeight="1">
      <c r="A455" s="76">
        <v>511461200</v>
      </c>
      <c r="B455" s="76" t="s">
        <v>1803</v>
      </c>
      <c r="C455" s="76">
        <v>0</v>
      </c>
      <c r="D455" s="76">
        <v>0</v>
      </c>
      <c r="E455" s="76">
        <v>0</v>
      </c>
      <c r="F455" s="76">
        <v>0</v>
      </c>
      <c r="G455" s="76">
        <v>0</v>
      </c>
    </row>
    <row r="456" spans="1:7" s="268" customFormat="1" ht="12" customHeight="1">
      <c r="A456" s="76">
        <v>511462200</v>
      </c>
      <c r="B456" s="76" t="s">
        <v>1804</v>
      </c>
      <c r="C456" s="76">
        <v>0</v>
      </c>
      <c r="D456" s="76">
        <v>0</v>
      </c>
      <c r="E456" s="76">
        <v>0</v>
      </c>
      <c r="F456" s="76">
        <v>0</v>
      </c>
      <c r="G456" s="76">
        <v>0</v>
      </c>
    </row>
    <row r="457" spans="1:7" s="268" customFormat="1" ht="12" customHeight="1">
      <c r="A457" s="76">
        <v>511466200</v>
      </c>
      <c r="B457" s="76" t="s">
        <v>1395</v>
      </c>
      <c r="C457" s="269">
        <v>47662.5</v>
      </c>
      <c r="D457" s="269">
        <v>43050</v>
      </c>
      <c r="E457" s="76">
        <v>0</v>
      </c>
      <c r="F457" s="269">
        <v>43050</v>
      </c>
      <c r="G457" s="269">
        <v>90712.5</v>
      </c>
    </row>
    <row r="458" spans="1:7" s="268" customFormat="1" ht="12" customHeight="1">
      <c r="A458" s="76">
        <v>511468200</v>
      </c>
      <c r="B458" s="76" t="s">
        <v>277</v>
      </c>
      <c r="C458" s="76">
        <v>0</v>
      </c>
      <c r="D458" s="76">
        <v>0</v>
      </c>
      <c r="E458" s="76">
        <v>0</v>
      </c>
      <c r="F458" s="76">
        <v>0</v>
      </c>
      <c r="G458" s="76">
        <v>0</v>
      </c>
    </row>
    <row r="459" spans="1:7" s="268" customFormat="1" ht="12" customHeight="1">
      <c r="A459" s="76">
        <v>511470200</v>
      </c>
      <c r="B459" s="76" t="s">
        <v>278</v>
      </c>
      <c r="C459" s="269">
        <v>2186.79</v>
      </c>
      <c r="D459" s="269">
        <v>1975.16</v>
      </c>
      <c r="E459" s="76">
        <v>0</v>
      </c>
      <c r="F459" s="269">
        <v>1975.16</v>
      </c>
      <c r="G459" s="269">
        <v>4161.95</v>
      </c>
    </row>
    <row r="460" spans="1:7" s="268" customFormat="1" ht="12" customHeight="1">
      <c r="A460" s="76">
        <v>511471200</v>
      </c>
      <c r="B460" s="76" t="s">
        <v>279</v>
      </c>
      <c r="C460" s="269">
        <v>2798.38</v>
      </c>
      <c r="D460" s="269">
        <v>2527.5700000000002</v>
      </c>
      <c r="E460" s="76">
        <v>0</v>
      </c>
      <c r="F460" s="269">
        <v>2527.5700000000002</v>
      </c>
      <c r="G460" s="269">
        <v>5325.95</v>
      </c>
    </row>
    <row r="461" spans="1:7" s="268" customFormat="1" ht="12" customHeight="1">
      <c r="A461" s="76">
        <v>511474200</v>
      </c>
      <c r="B461" s="76" t="s">
        <v>1805</v>
      </c>
      <c r="C461" s="76">
        <v>0</v>
      </c>
      <c r="D461" s="76">
        <v>0</v>
      </c>
      <c r="E461" s="76">
        <v>0</v>
      </c>
      <c r="F461" s="76">
        <v>0</v>
      </c>
      <c r="G461" s="76">
        <v>0</v>
      </c>
    </row>
    <row r="462" spans="1:7" s="268" customFormat="1" ht="12" customHeight="1">
      <c r="A462" s="76">
        <v>511475200</v>
      </c>
      <c r="B462" s="76" t="s">
        <v>280</v>
      </c>
      <c r="C462" s="269">
        <v>149860.93</v>
      </c>
      <c r="D462" s="269">
        <v>150110.89000000001</v>
      </c>
      <c r="E462" s="76">
        <v>0</v>
      </c>
      <c r="F462" s="269">
        <v>150110.89000000001</v>
      </c>
      <c r="G462" s="269">
        <v>299971.82</v>
      </c>
    </row>
    <row r="463" spans="1:7" s="268" customFormat="1" ht="12" customHeight="1">
      <c r="A463" s="76">
        <v>511476200</v>
      </c>
      <c r="B463" s="76" t="s">
        <v>281</v>
      </c>
      <c r="C463" s="269">
        <v>62428.01</v>
      </c>
      <c r="D463" s="269">
        <v>59473.97</v>
      </c>
      <c r="E463" s="76">
        <v>0</v>
      </c>
      <c r="F463" s="269">
        <v>59473.97</v>
      </c>
      <c r="G463" s="269">
        <v>121901.98</v>
      </c>
    </row>
    <row r="464" spans="1:7" s="268" customFormat="1" ht="12" customHeight="1">
      <c r="A464" s="76">
        <v>511477200</v>
      </c>
      <c r="B464" s="76" t="s">
        <v>282</v>
      </c>
      <c r="C464" s="269">
        <v>29342.62</v>
      </c>
      <c r="D464" s="269">
        <v>27449.119999999999</v>
      </c>
      <c r="E464" s="269">
        <v>-3786.11</v>
      </c>
      <c r="F464" s="269">
        <v>23663.01</v>
      </c>
      <c r="G464" s="269">
        <v>53005.63</v>
      </c>
    </row>
    <row r="465" spans="1:7" s="268" customFormat="1" ht="12" customHeight="1">
      <c r="A465" s="76">
        <v>511478200</v>
      </c>
      <c r="B465" s="76" t="s">
        <v>1430</v>
      </c>
      <c r="C465" s="269">
        <v>11625</v>
      </c>
      <c r="D465" s="269">
        <v>10500</v>
      </c>
      <c r="E465" s="76">
        <v>-924.66</v>
      </c>
      <c r="F465" s="269">
        <v>9575.34</v>
      </c>
      <c r="G465" s="269">
        <v>21200.34</v>
      </c>
    </row>
    <row r="466" spans="1:7" s="268" customFormat="1" ht="12" customHeight="1">
      <c r="A466" s="76">
        <v>511501100</v>
      </c>
      <c r="B466" s="76" t="s">
        <v>283</v>
      </c>
      <c r="C466" s="269">
        <v>12616.48</v>
      </c>
      <c r="D466" s="269">
        <v>12478.73</v>
      </c>
      <c r="E466" s="76">
        <v>0</v>
      </c>
      <c r="F466" s="269">
        <v>12478.73</v>
      </c>
      <c r="G466" s="269">
        <v>25095.21</v>
      </c>
    </row>
    <row r="467" spans="1:7" s="268" customFormat="1" ht="12" customHeight="1">
      <c r="A467" s="76">
        <v>512101100</v>
      </c>
      <c r="B467" s="76" t="s">
        <v>1527</v>
      </c>
      <c r="C467" s="269">
        <v>69576.960000000006</v>
      </c>
      <c r="D467" s="269">
        <v>75171.12</v>
      </c>
      <c r="E467" s="76">
        <v>-214.84</v>
      </c>
      <c r="F467" s="269">
        <v>74956.28</v>
      </c>
      <c r="G467" s="269">
        <v>144533.24</v>
      </c>
    </row>
    <row r="468" spans="1:7" s="268" customFormat="1" ht="12" customHeight="1">
      <c r="A468" s="76">
        <v>512102100</v>
      </c>
      <c r="B468" s="76" t="s">
        <v>1528</v>
      </c>
      <c r="C468" s="269">
        <v>24272.66</v>
      </c>
      <c r="D468" s="269">
        <v>24758.77</v>
      </c>
      <c r="E468" s="76">
        <v>0</v>
      </c>
      <c r="F468" s="269">
        <v>24758.77</v>
      </c>
      <c r="G468" s="269">
        <v>49031.43</v>
      </c>
    </row>
    <row r="469" spans="1:7" s="268" customFormat="1" ht="12" customHeight="1">
      <c r="A469" s="76">
        <v>512103100</v>
      </c>
      <c r="B469" s="76" t="s">
        <v>1529</v>
      </c>
      <c r="C469" s="269">
        <v>21212.32</v>
      </c>
      <c r="D469" s="269">
        <v>20103.560000000001</v>
      </c>
      <c r="E469" s="76">
        <v>0</v>
      </c>
      <c r="F469" s="269">
        <v>20103.560000000001</v>
      </c>
      <c r="G469" s="269">
        <v>41315.879999999997</v>
      </c>
    </row>
    <row r="470" spans="1:7" s="268" customFormat="1" ht="12" customHeight="1">
      <c r="A470" s="76">
        <v>512104100</v>
      </c>
      <c r="B470" s="76" t="s">
        <v>1530</v>
      </c>
      <c r="C470" s="269">
        <v>18178.27</v>
      </c>
      <c r="D470" s="269">
        <v>16746.88</v>
      </c>
      <c r="E470" s="76">
        <v>0</v>
      </c>
      <c r="F470" s="269">
        <v>16746.88</v>
      </c>
      <c r="G470" s="269">
        <v>34925.15</v>
      </c>
    </row>
    <row r="471" spans="1:7" s="268" customFormat="1" ht="12" customHeight="1">
      <c r="A471" s="76">
        <v>512105100</v>
      </c>
      <c r="B471" s="76" t="s">
        <v>1531</v>
      </c>
      <c r="C471" s="269">
        <v>5362.36</v>
      </c>
      <c r="D471" s="269">
        <v>5362.36</v>
      </c>
      <c r="E471" s="76">
        <v>0</v>
      </c>
      <c r="F471" s="269">
        <v>5362.36</v>
      </c>
      <c r="G471" s="269">
        <v>10724.72</v>
      </c>
    </row>
    <row r="472" spans="1:7" s="268" customFormat="1" ht="12" customHeight="1">
      <c r="A472" s="76">
        <v>512601100</v>
      </c>
      <c r="B472" s="76" t="s">
        <v>1806</v>
      </c>
      <c r="C472" s="76">
        <v>0</v>
      </c>
      <c r="D472" s="76">
        <v>0</v>
      </c>
      <c r="E472" s="76">
        <v>0</v>
      </c>
      <c r="F472" s="76">
        <v>0</v>
      </c>
      <c r="G472" s="76">
        <v>0</v>
      </c>
    </row>
    <row r="473" spans="1:7" s="268" customFormat="1" ht="12" customHeight="1">
      <c r="A473" s="76">
        <v>512701100</v>
      </c>
      <c r="B473" s="76" t="s">
        <v>1807</v>
      </c>
      <c r="C473" s="76">
        <v>0</v>
      </c>
      <c r="D473" s="76">
        <v>0</v>
      </c>
      <c r="E473" s="76">
        <v>0</v>
      </c>
      <c r="F473" s="76">
        <v>0</v>
      </c>
      <c r="G473" s="76">
        <v>0</v>
      </c>
    </row>
    <row r="474" spans="1:7" s="268" customFormat="1" ht="12" customHeight="1">
      <c r="A474" s="76">
        <v>512702100</v>
      </c>
      <c r="B474" s="76" t="s">
        <v>663</v>
      </c>
      <c r="C474" s="76">
        <v>0</v>
      </c>
      <c r="D474" s="76">
        <v>0</v>
      </c>
      <c r="E474" s="76">
        <v>0</v>
      </c>
      <c r="F474" s="76">
        <v>0</v>
      </c>
      <c r="G474" s="76">
        <v>0</v>
      </c>
    </row>
    <row r="475" spans="1:7" s="268" customFormat="1" ht="12" customHeight="1">
      <c r="A475" s="76">
        <v>512703100</v>
      </c>
      <c r="B475" s="76" t="s">
        <v>664</v>
      </c>
      <c r="C475" s="76">
        <v>0</v>
      </c>
      <c r="D475" s="76">
        <v>0</v>
      </c>
      <c r="E475" s="76">
        <v>0</v>
      </c>
      <c r="F475" s="76">
        <v>0</v>
      </c>
      <c r="G475" s="76">
        <v>0</v>
      </c>
    </row>
    <row r="476" spans="1:7" s="268" customFormat="1" ht="12" customHeight="1">
      <c r="A476" s="76">
        <v>512704100</v>
      </c>
      <c r="B476" s="76" t="s">
        <v>665</v>
      </c>
      <c r="C476" s="76">
        <v>0</v>
      </c>
      <c r="D476" s="76">
        <v>0</v>
      </c>
      <c r="E476" s="76">
        <v>0</v>
      </c>
      <c r="F476" s="76">
        <v>0</v>
      </c>
      <c r="G476" s="76">
        <v>0</v>
      </c>
    </row>
    <row r="477" spans="1:7" s="268" customFormat="1" ht="12" customHeight="1">
      <c r="A477" s="76">
        <v>512721100</v>
      </c>
      <c r="B477" s="76" t="s">
        <v>666</v>
      </c>
      <c r="C477" s="76">
        <v>0</v>
      </c>
      <c r="D477" s="76">
        <v>0</v>
      </c>
      <c r="E477" s="76">
        <v>0</v>
      </c>
      <c r="F477" s="76">
        <v>0</v>
      </c>
      <c r="G477" s="76">
        <v>0</v>
      </c>
    </row>
    <row r="478" spans="1:7" s="268" customFormat="1" ht="12" customHeight="1">
      <c r="A478" s="76">
        <v>512722100</v>
      </c>
      <c r="B478" s="76" t="s">
        <v>284</v>
      </c>
      <c r="C478" s="76">
        <v>0</v>
      </c>
      <c r="D478" s="76">
        <v>0</v>
      </c>
      <c r="E478" s="76">
        <v>0</v>
      </c>
      <c r="F478" s="76">
        <v>0</v>
      </c>
      <c r="G478" s="76">
        <v>0</v>
      </c>
    </row>
    <row r="479" spans="1:7" s="268" customFormat="1" ht="12" customHeight="1">
      <c r="A479" s="76">
        <v>512901100</v>
      </c>
      <c r="B479" s="76" t="s">
        <v>285</v>
      </c>
      <c r="C479" s="76">
        <v>0</v>
      </c>
      <c r="D479" s="76">
        <v>0</v>
      </c>
      <c r="E479" s="76">
        <v>0</v>
      </c>
      <c r="F479" s="76">
        <v>0</v>
      </c>
      <c r="G479" s="76">
        <v>0</v>
      </c>
    </row>
    <row r="480" spans="1:7" s="268" customFormat="1" ht="12" customHeight="1">
      <c r="A480" s="76">
        <v>512902100</v>
      </c>
      <c r="B480" s="76" t="s">
        <v>286</v>
      </c>
      <c r="C480" s="76">
        <v>0</v>
      </c>
      <c r="D480" s="269">
        <v>20000</v>
      </c>
      <c r="E480" s="269">
        <v>-20000</v>
      </c>
      <c r="F480" s="76">
        <v>0</v>
      </c>
      <c r="G480" s="76">
        <v>0</v>
      </c>
    </row>
    <row r="481" spans="1:7" s="268" customFormat="1" ht="12" customHeight="1">
      <c r="A481" s="76">
        <v>521101100</v>
      </c>
      <c r="B481" s="76" t="s">
        <v>287</v>
      </c>
      <c r="C481" s="269">
        <v>179385.34</v>
      </c>
      <c r="D481" s="269">
        <v>187916.07</v>
      </c>
      <c r="E481" s="76">
        <v>0</v>
      </c>
      <c r="F481" s="269">
        <v>187916.07</v>
      </c>
      <c r="G481" s="269">
        <v>367301.41</v>
      </c>
    </row>
    <row r="482" spans="1:7" s="268" customFormat="1" ht="12" customHeight="1">
      <c r="A482" s="76">
        <v>521102100</v>
      </c>
      <c r="B482" s="76" t="s">
        <v>288</v>
      </c>
      <c r="C482" s="269">
        <v>22161.03</v>
      </c>
      <c r="D482" s="269">
        <v>23526.3</v>
      </c>
      <c r="E482" s="76">
        <v>0</v>
      </c>
      <c r="F482" s="269">
        <v>23526.3</v>
      </c>
      <c r="G482" s="269">
        <v>45687.33</v>
      </c>
    </row>
    <row r="483" spans="1:7" s="268" customFormat="1" ht="12" customHeight="1">
      <c r="A483" s="76">
        <v>521104100</v>
      </c>
      <c r="B483" s="76" t="s">
        <v>289</v>
      </c>
      <c r="C483" s="269">
        <v>64385.5</v>
      </c>
      <c r="D483" s="269">
        <v>70873</v>
      </c>
      <c r="E483" s="76">
        <v>0</v>
      </c>
      <c r="F483" s="269">
        <v>70873</v>
      </c>
      <c r="G483" s="269">
        <v>135258.5</v>
      </c>
    </row>
    <row r="484" spans="1:7" s="268" customFormat="1" ht="12" customHeight="1">
      <c r="A484" s="76">
        <v>521105100</v>
      </c>
      <c r="B484" s="76" t="s">
        <v>290</v>
      </c>
      <c r="C484" s="269">
        <v>22163.68</v>
      </c>
      <c r="D484" s="269">
        <v>21947</v>
      </c>
      <c r="E484" s="76">
        <v>0</v>
      </c>
      <c r="F484" s="269">
        <v>21947</v>
      </c>
      <c r="G484" s="269">
        <v>44110.68</v>
      </c>
    </row>
    <row r="485" spans="1:7" s="268" customFormat="1" ht="12" customHeight="1">
      <c r="A485" s="76">
        <v>521106100</v>
      </c>
      <c r="B485" s="76" t="s">
        <v>291</v>
      </c>
      <c r="C485" s="269">
        <v>32862.239999999998</v>
      </c>
      <c r="D485" s="269">
        <v>32591.22</v>
      </c>
      <c r="E485" s="76">
        <v>-0.08</v>
      </c>
      <c r="F485" s="269">
        <v>32591.14</v>
      </c>
      <c r="G485" s="269">
        <v>65453.38</v>
      </c>
    </row>
    <row r="486" spans="1:7" s="268" customFormat="1" ht="12" customHeight="1">
      <c r="A486" s="76">
        <v>521107100</v>
      </c>
      <c r="B486" s="76" t="s">
        <v>292</v>
      </c>
      <c r="C486" s="269">
        <v>3063.52</v>
      </c>
      <c r="D486" s="269">
        <v>3117.21</v>
      </c>
      <c r="E486" s="76">
        <v>0</v>
      </c>
      <c r="F486" s="269">
        <v>3117.21</v>
      </c>
      <c r="G486" s="269">
        <v>6180.73</v>
      </c>
    </row>
    <row r="487" spans="1:7" s="268" customFormat="1" ht="12" customHeight="1">
      <c r="A487" s="76">
        <v>521108100</v>
      </c>
      <c r="B487" s="76" t="s">
        <v>293</v>
      </c>
      <c r="C487" s="269">
        <v>1688.8</v>
      </c>
      <c r="D487" s="269">
        <v>1676.19</v>
      </c>
      <c r="E487" s="76">
        <v>0</v>
      </c>
      <c r="F487" s="269">
        <v>1676.19</v>
      </c>
      <c r="G487" s="269">
        <v>3364.99</v>
      </c>
    </row>
    <row r="488" spans="1:7" s="268" customFormat="1" ht="12" customHeight="1">
      <c r="A488" s="76">
        <v>521109100</v>
      </c>
      <c r="B488" s="76" t="s">
        <v>294</v>
      </c>
      <c r="C488" s="269">
        <v>6642.01</v>
      </c>
      <c r="D488" s="269">
        <v>6506.55</v>
      </c>
      <c r="E488" s="76">
        <v>0</v>
      </c>
      <c r="F488" s="269">
        <v>6506.55</v>
      </c>
      <c r="G488" s="269">
        <v>13148.56</v>
      </c>
    </row>
    <row r="489" spans="1:7" s="268" customFormat="1" ht="12" customHeight="1">
      <c r="A489" s="76">
        <v>521110100</v>
      </c>
      <c r="B489" s="76" t="s">
        <v>295</v>
      </c>
      <c r="C489" s="76">
        <v>0</v>
      </c>
      <c r="D489" s="76">
        <v>0</v>
      </c>
      <c r="E489" s="76">
        <v>0</v>
      </c>
      <c r="F489" s="76">
        <v>0</v>
      </c>
      <c r="G489" s="76">
        <v>0</v>
      </c>
    </row>
    <row r="490" spans="1:7" s="268" customFormat="1" ht="12" customHeight="1">
      <c r="A490" s="76">
        <v>521111100</v>
      </c>
      <c r="B490" s="76" t="s">
        <v>296</v>
      </c>
      <c r="C490" s="269">
        <v>11672.38</v>
      </c>
      <c r="D490" s="76">
        <v>861.25</v>
      </c>
      <c r="E490" s="76">
        <v>0</v>
      </c>
      <c r="F490" s="76">
        <v>861.25</v>
      </c>
      <c r="G490" s="269">
        <v>12533.63</v>
      </c>
    </row>
    <row r="491" spans="1:7" s="268" customFormat="1" ht="12" customHeight="1">
      <c r="A491" s="76">
        <v>521112100</v>
      </c>
      <c r="B491" s="76" t="s">
        <v>297</v>
      </c>
      <c r="C491" s="269">
        <v>4205</v>
      </c>
      <c r="D491" s="269">
        <v>4320</v>
      </c>
      <c r="E491" s="76">
        <v>0</v>
      </c>
      <c r="F491" s="269">
        <v>4320</v>
      </c>
      <c r="G491" s="269">
        <v>8525</v>
      </c>
    </row>
    <row r="492" spans="1:7" s="268" customFormat="1" ht="12" customHeight="1">
      <c r="A492" s="76">
        <v>521114100</v>
      </c>
      <c r="B492" s="76" t="s">
        <v>298</v>
      </c>
      <c r="C492" s="269">
        <v>5684.84</v>
      </c>
      <c r="D492" s="269">
        <v>5064.53</v>
      </c>
      <c r="E492" s="76">
        <v>0</v>
      </c>
      <c r="F492" s="269">
        <v>5064.53</v>
      </c>
      <c r="G492" s="269">
        <v>10749.37</v>
      </c>
    </row>
    <row r="493" spans="1:7" s="268" customFormat="1" ht="12" customHeight="1">
      <c r="A493" s="76">
        <v>522101100</v>
      </c>
      <c r="B493" s="76" t="s">
        <v>299</v>
      </c>
      <c r="C493" s="269">
        <v>1978.66</v>
      </c>
      <c r="D493" s="269">
        <v>6182.65</v>
      </c>
      <c r="E493" s="76">
        <v>0</v>
      </c>
      <c r="F493" s="269">
        <v>6182.65</v>
      </c>
      <c r="G493" s="269">
        <v>8161.31</v>
      </c>
    </row>
    <row r="494" spans="1:7" s="268" customFormat="1" ht="12" customHeight="1">
      <c r="A494" s="76">
        <v>522102100</v>
      </c>
      <c r="B494" s="76" t="s">
        <v>300</v>
      </c>
      <c r="C494" s="269">
        <v>14115.2</v>
      </c>
      <c r="D494" s="269">
        <v>7667.75</v>
      </c>
      <c r="E494" s="269">
        <v>-1774.6</v>
      </c>
      <c r="F494" s="269">
        <v>5893.15</v>
      </c>
      <c r="G494" s="269">
        <v>20008.349999999999</v>
      </c>
    </row>
    <row r="495" spans="1:7" s="268" customFormat="1" ht="12" customHeight="1">
      <c r="A495" s="76">
        <v>523101100</v>
      </c>
      <c r="B495" s="76" t="s">
        <v>301</v>
      </c>
      <c r="C495" s="269">
        <v>5870.3</v>
      </c>
      <c r="D495" s="269">
        <v>4663.3100000000004</v>
      </c>
      <c r="E495" s="76">
        <v>0</v>
      </c>
      <c r="F495" s="269">
        <v>4663.3100000000004</v>
      </c>
      <c r="G495" s="269">
        <v>10533.61</v>
      </c>
    </row>
    <row r="496" spans="1:7" s="268" customFormat="1" ht="12" customHeight="1">
      <c r="A496" s="76">
        <v>523102100</v>
      </c>
      <c r="B496" s="76" t="s">
        <v>302</v>
      </c>
      <c r="C496" s="269">
        <v>1270.95</v>
      </c>
      <c r="D496" s="269">
        <v>1169.95</v>
      </c>
      <c r="E496" s="76">
        <v>0</v>
      </c>
      <c r="F496" s="269">
        <v>1169.95</v>
      </c>
      <c r="G496" s="269">
        <v>2440.9</v>
      </c>
    </row>
    <row r="497" spans="1:7" s="268" customFormat="1" ht="12" customHeight="1">
      <c r="A497" s="76">
        <v>523103100</v>
      </c>
      <c r="B497" s="76" t="s">
        <v>303</v>
      </c>
      <c r="C497" s="269">
        <v>58800.18</v>
      </c>
      <c r="D497" s="269">
        <v>60978.93</v>
      </c>
      <c r="E497" s="76">
        <v>0</v>
      </c>
      <c r="F497" s="269">
        <v>60978.93</v>
      </c>
      <c r="G497" s="269">
        <v>119779.11</v>
      </c>
    </row>
    <row r="498" spans="1:7" s="268" customFormat="1" ht="12" customHeight="1">
      <c r="A498" s="76">
        <v>523104100</v>
      </c>
      <c r="B498" s="76" t="s">
        <v>41</v>
      </c>
      <c r="C498" s="269">
        <v>22671.34</v>
      </c>
      <c r="D498" s="269">
        <v>14269.86</v>
      </c>
      <c r="E498" s="76">
        <v>0</v>
      </c>
      <c r="F498" s="269">
        <v>14269.86</v>
      </c>
      <c r="G498" s="269">
        <v>36941.199999999997</v>
      </c>
    </row>
    <row r="499" spans="1:7" s="268" customFormat="1" ht="12" customHeight="1">
      <c r="A499" s="76">
        <v>523105100</v>
      </c>
      <c r="B499" s="76" t="s">
        <v>304</v>
      </c>
      <c r="C499" s="269">
        <v>5000</v>
      </c>
      <c r="D499" s="269">
        <v>5000</v>
      </c>
      <c r="E499" s="76">
        <v>0</v>
      </c>
      <c r="F499" s="269">
        <v>5000</v>
      </c>
      <c r="G499" s="269">
        <v>10000</v>
      </c>
    </row>
    <row r="500" spans="1:7" s="268" customFormat="1" ht="12" customHeight="1">
      <c r="A500" s="76">
        <v>523106100</v>
      </c>
      <c r="B500" s="76" t="s">
        <v>305</v>
      </c>
      <c r="C500" s="76">
        <v>0</v>
      </c>
      <c r="D500" s="269">
        <v>42392.76</v>
      </c>
      <c r="E500" s="76">
        <v>0</v>
      </c>
      <c r="F500" s="269">
        <v>42392.76</v>
      </c>
      <c r="G500" s="269">
        <v>42392.76</v>
      </c>
    </row>
    <row r="501" spans="1:7" s="268" customFormat="1" ht="12" customHeight="1">
      <c r="A501" s="76">
        <v>523108100</v>
      </c>
      <c r="B501" s="76" t="s">
        <v>306</v>
      </c>
      <c r="C501" s="76">
        <v>0</v>
      </c>
      <c r="D501" s="76">
        <v>0</v>
      </c>
      <c r="E501" s="76">
        <v>0</v>
      </c>
      <c r="F501" s="76">
        <v>0</v>
      </c>
      <c r="G501" s="76">
        <v>0</v>
      </c>
    </row>
    <row r="502" spans="1:7" s="268" customFormat="1" ht="12" customHeight="1">
      <c r="A502" s="76">
        <v>529101100</v>
      </c>
      <c r="B502" s="76" t="s">
        <v>1808</v>
      </c>
      <c r="C502" s="76">
        <v>0</v>
      </c>
      <c r="D502" s="76">
        <v>0</v>
      </c>
      <c r="E502" s="76">
        <v>0</v>
      </c>
      <c r="F502" s="76">
        <v>0</v>
      </c>
      <c r="G502" s="76">
        <v>0</v>
      </c>
    </row>
    <row r="503" spans="1:7" s="268" customFormat="1" ht="12" customHeight="1">
      <c r="A503" s="76">
        <v>529102100</v>
      </c>
      <c r="B503" s="76" t="s">
        <v>1809</v>
      </c>
      <c r="C503" s="76">
        <v>0</v>
      </c>
      <c r="D503" s="76">
        <v>0</v>
      </c>
      <c r="E503" s="76">
        <v>0</v>
      </c>
      <c r="F503" s="76">
        <v>0</v>
      </c>
      <c r="G503" s="76">
        <v>0</v>
      </c>
    </row>
    <row r="504" spans="1:7" s="268" customFormat="1" ht="12" customHeight="1">
      <c r="A504" s="76">
        <v>529103100</v>
      </c>
      <c r="B504" s="76" t="s">
        <v>307</v>
      </c>
      <c r="C504" s="269">
        <v>1734.79</v>
      </c>
      <c r="D504" s="269">
        <v>1734.79</v>
      </c>
      <c r="E504" s="76">
        <v>0</v>
      </c>
      <c r="F504" s="269">
        <v>1734.79</v>
      </c>
      <c r="G504" s="269">
        <v>3469.58</v>
      </c>
    </row>
    <row r="505" spans="1:7" s="268" customFormat="1" ht="12" customHeight="1">
      <c r="A505" s="76">
        <v>529104100</v>
      </c>
      <c r="B505" s="76" t="s">
        <v>308</v>
      </c>
      <c r="C505" s="269">
        <v>33087.75</v>
      </c>
      <c r="D505" s="269">
        <v>33087.75</v>
      </c>
      <c r="E505" s="76">
        <v>0</v>
      </c>
      <c r="F505" s="269">
        <v>33087.75</v>
      </c>
      <c r="G505" s="269">
        <v>66175.5</v>
      </c>
    </row>
    <row r="506" spans="1:7" s="268" customFormat="1" ht="12" customHeight="1">
      <c r="A506" s="76">
        <v>529105100</v>
      </c>
      <c r="B506" s="76" t="s">
        <v>1810</v>
      </c>
      <c r="C506" s="76">
        <v>0</v>
      </c>
      <c r="D506" s="76">
        <v>0</v>
      </c>
      <c r="E506" s="76">
        <v>0</v>
      </c>
      <c r="F506" s="76">
        <v>0</v>
      </c>
      <c r="G506" s="76">
        <v>0</v>
      </c>
    </row>
    <row r="507" spans="1:7" s="268" customFormat="1" ht="12" customHeight="1">
      <c r="A507" s="76">
        <v>529106100</v>
      </c>
      <c r="B507" s="76" t="s">
        <v>309</v>
      </c>
      <c r="C507" s="269">
        <v>1592.3</v>
      </c>
      <c r="D507" s="269">
        <v>1174.7</v>
      </c>
      <c r="E507" s="76">
        <v>0</v>
      </c>
      <c r="F507" s="269">
        <v>1174.7</v>
      </c>
      <c r="G507" s="269">
        <v>2767</v>
      </c>
    </row>
    <row r="508" spans="1:7" s="268" customFormat="1" ht="12" customHeight="1">
      <c r="A508" s="76">
        <v>529107100</v>
      </c>
      <c r="B508" s="76" t="s">
        <v>310</v>
      </c>
      <c r="C508" s="269">
        <v>45773.84</v>
      </c>
      <c r="D508" s="269">
        <v>42782.18</v>
      </c>
      <c r="E508" s="76">
        <v>0</v>
      </c>
      <c r="F508" s="269">
        <v>42782.18</v>
      </c>
      <c r="G508" s="269">
        <v>88556.02</v>
      </c>
    </row>
    <row r="509" spans="1:7" s="268" customFormat="1" ht="12" customHeight="1">
      <c r="A509" s="76">
        <v>529108100</v>
      </c>
      <c r="B509" s="76" t="s">
        <v>1811</v>
      </c>
      <c r="C509" s="76">
        <v>0</v>
      </c>
      <c r="D509" s="76">
        <v>0</v>
      </c>
      <c r="E509" s="76">
        <v>0</v>
      </c>
      <c r="F509" s="76">
        <v>0</v>
      </c>
      <c r="G509" s="76">
        <v>0</v>
      </c>
    </row>
    <row r="510" spans="1:7" s="268" customFormat="1" ht="12" customHeight="1">
      <c r="A510" s="76">
        <v>529109100</v>
      </c>
      <c r="B510" s="76" t="s">
        <v>1812</v>
      </c>
      <c r="C510" s="76">
        <v>0</v>
      </c>
      <c r="D510" s="76">
        <v>0</v>
      </c>
      <c r="E510" s="76">
        <v>0</v>
      </c>
      <c r="F510" s="76">
        <v>0</v>
      </c>
      <c r="G510" s="76">
        <v>0</v>
      </c>
    </row>
    <row r="511" spans="1:7" s="268" customFormat="1" ht="12" customHeight="1">
      <c r="A511" s="76">
        <v>530101100</v>
      </c>
      <c r="B511" s="76" t="s">
        <v>311</v>
      </c>
      <c r="C511" s="269">
        <v>6317.24</v>
      </c>
      <c r="D511" s="269">
        <v>6652.45</v>
      </c>
      <c r="E511" s="76">
        <v>0</v>
      </c>
      <c r="F511" s="269">
        <v>6652.45</v>
      </c>
      <c r="G511" s="269">
        <v>12969.69</v>
      </c>
    </row>
    <row r="512" spans="1:7" s="268" customFormat="1" ht="12" customHeight="1">
      <c r="A512" s="76">
        <v>530102100</v>
      </c>
      <c r="B512" s="76" t="s">
        <v>312</v>
      </c>
      <c r="C512" s="269">
        <v>3983.3</v>
      </c>
      <c r="D512" s="269">
        <v>9410.1299999999992</v>
      </c>
      <c r="E512" s="76">
        <v>0</v>
      </c>
      <c r="F512" s="269">
        <v>9410.1299999999992</v>
      </c>
      <c r="G512" s="269">
        <v>13393.43</v>
      </c>
    </row>
    <row r="513" spans="1:7" s="268" customFormat="1" ht="12" customHeight="1">
      <c r="A513" s="76">
        <v>530103100</v>
      </c>
      <c r="B513" s="76" t="s">
        <v>313</v>
      </c>
      <c r="C513" s="269">
        <v>2297.17</v>
      </c>
      <c r="D513" s="269">
        <v>4589.75</v>
      </c>
      <c r="E513" s="76">
        <v>0</v>
      </c>
      <c r="F513" s="269">
        <v>4589.75</v>
      </c>
      <c r="G513" s="269">
        <v>6886.92</v>
      </c>
    </row>
    <row r="514" spans="1:7" s="268" customFormat="1" ht="12" customHeight="1">
      <c r="A514" s="76">
        <v>530104100</v>
      </c>
      <c r="B514" s="76" t="s">
        <v>314</v>
      </c>
      <c r="C514" s="76">
        <v>615.27</v>
      </c>
      <c r="D514" s="269">
        <v>1230</v>
      </c>
      <c r="E514" s="76">
        <v>0</v>
      </c>
      <c r="F514" s="269">
        <v>1230</v>
      </c>
      <c r="G514" s="269">
        <v>1845.27</v>
      </c>
    </row>
    <row r="515" spans="1:7" s="268" customFormat="1" ht="12" customHeight="1">
      <c r="A515" s="76">
        <v>530105100</v>
      </c>
      <c r="B515" s="76" t="s">
        <v>315</v>
      </c>
      <c r="C515" s="76">
        <v>580.15</v>
      </c>
      <c r="D515" s="76">
        <v>131.11000000000001</v>
      </c>
      <c r="E515" s="76">
        <v>0</v>
      </c>
      <c r="F515" s="76">
        <v>131.11000000000001</v>
      </c>
      <c r="G515" s="76">
        <v>711.26</v>
      </c>
    </row>
    <row r="516" spans="1:7" s="268" customFormat="1" ht="12" customHeight="1">
      <c r="A516" s="76">
        <v>530106100</v>
      </c>
      <c r="B516" s="76" t="s">
        <v>316</v>
      </c>
      <c r="C516" s="76">
        <v>50</v>
      </c>
      <c r="D516" s="76">
        <v>0</v>
      </c>
      <c r="E516" s="76">
        <v>0</v>
      </c>
      <c r="F516" s="76">
        <v>0</v>
      </c>
      <c r="G516" s="76">
        <v>50</v>
      </c>
    </row>
    <row r="517" spans="1:7" s="268" customFormat="1" ht="12" customHeight="1">
      <c r="A517" s="76">
        <v>530107100</v>
      </c>
      <c r="B517" s="76" t="s">
        <v>317</v>
      </c>
      <c r="C517" s="269">
        <v>33625.89</v>
      </c>
      <c r="D517" s="269">
        <v>46291.69</v>
      </c>
      <c r="E517" s="76">
        <v>0</v>
      </c>
      <c r="F517" s="269">
        <v>46291.69</v>
      </c>
      <c r="G517" s="269">
        <v>79917.58</v>
      </c>
    </row>
    <row r="518" spans="1:7" s="268" customFormat="1" ht="12" customHeight="1">
      <c r="A518" s="76">
        <v>530108100</v>
      </c>
      <c r="B518" s="76" t="s">
        <v>318</v>
      </c>
      <c r="C518" s="269">
        <v>2314.58</v>
      </c>
      <c r="D518" s="269">
        <v>4814.58</v>
      </c>
      <c r="E518" s="76">
        <v>0</v>
      </c>
      <c r="F518" s="269">
        <v>4814.58</v>
      </c>
      <c r="G518" s="269">
        <v>7129.16</v>
      </c>
    </row>
    <row r="519" spans="1:7" s="268" customFormat="1" ht="12" customHeight="1">
      <c r="A519" s="76">
        <v>530109100</v>
      </c>
      <c r="B519" s="76" t="s">
        <v>319</v>
      </c>
      <c r="C519" s="76">
        <v>0</v>
      </c>
      <c r="D519" s="76">
        <v>0</v>
      </c>
      <c r="E519" s="76">
        <v>0</v>
      </c>
      <c r="F519" s="76">
        <v>0</v>
      </c>
      <c r="G519" s="76">
        <v>0</v>
      </c>
    </row>
    <row r="520" spans="1:7" s="268" customFormat="1" ht="12" customHeight="1">
      <c r="A520" s="76">
        <v>530110100</v>
      </c>
      <c r="B520" s="76" t="s">
        <v>320</v>
      </c>
      <c r="C520" s="76">
        <v>78</v>
      </c>
      <c r="D520" s="76">
        <v>96</v>
      </c>
      <c r="E520" s="76">
        <v>0</v>
      </c>
      <c r="F520" s="76">
        <v>96</v>
      </c>
      <c r="G520" s="76">
        <v>174</v>
      </c>
    </row>
    <row r="521" spans="1:7" s="268" customFormat="1" ht="12" customHeight="1">
      <c r="A521" s="76">
        <v>530111100</v>
      </c>
      <c r="B521" s="76" t="s">
        <v>321</v>
      </c>
      <c r="C521" s="269">
        <v>2140.48</v>
      </c>
      <c r="D521" s="269">
        <v>2043.56</v>
      </c>
      <c r="E521" s="76">
        <v>0</v>
      </c>
      <c r="F521" s="269">
        <v>2043.56</v>
      </c>
      <c r="G521" s="269">
        <v>4184.04</v>
      </c>
    </row>
    <row r="522" spans="1:7" s="268" customFormat="1" ht="12" customHeight="1">
      <c r="A522" s="76">
        <v>530112100</v>
      </c>
      <c r="B522" s="76" t="s">
        <v>322</v>
      </c>
      <c r="C522" s="269">
        <v>9609.61</v>
      </c>
      <c r="D522" s="269">
        <v>8882.7199999999993</v>
      </c>
      <c r="E522" s="76">
        <v>-934.57</v>
      </c>
      <c r="F522" s="269">
        <v>7948.15</v>
      </c>
      <c r="G522" s="269">
        <v>17557.759999999998</v>
      </c>
    </row>
    <row r="523" spans="1:7" s="268" customFormat="1" ht="12" customHeight="1">
      <c r="A523" s="76">
        <v>530113100</v>
      </c>
      <c r="B523" s="76" t="s">
        <v>323</v>
      </c>
      <c r="C523" s="269">
        <v>5000</v>
      </c>
      <c r="D523" s="269">
        <v>2186.87</v>
      </c>
      <c r="E523" s="76">
        <v>0</v>
      </c>
      <c r="F523" s="269">
        <v>2186.87</v>
      </c>
      <c r="G523" s="269">
        <v>7186.87</v>
      </c>
    </row>
    <row r="524" spans="1:7" s="268" customFormat="1" ht="12" customHeight="1">
      <c r="A524" s="76">
        <v>530114100</v>
      </c>
      <c r="B524" s="76" t="s">
        <v>255</v>
      </c>
      <c r="C524" s="76">
        <v>892.5</v>
      </c>
      <c r="D524" s="76">
        <v>958.72</v>
      </c>
      <c r="E524" s="76">
        <v>0</v>
      </c>
      <c r="F524" s="76">
        <v>958.72</v>
      </c>
      <c r="G524" s="269">
        <v>1851.22</v>
      </c>
    </row>
    <row r="525" spans="1:7" s="268" customFormat="1" ht="12" customHeight="1">
      <c r="A525" s="76">
        <v>530115100</v>
      </c>
      <c r="B525" s="76" t="s">
        <v>324</v>
      </c>
      <c r="C525" s="269">
        <v>1883.66</v>
      </c>
      <c r="D525" s="269">
        <v>1393.64</v>
      </c>
      <c r="E525" s="76">
        <v>-52.86</v>
      </c>
      <c r="F525" s="269">
        <v>1340.78</v>
      </c>
      <c r="G525" s="269">
        <v>3224.44</v>
      </c>
    </row>
    <row r="526" spans="1:7" s="268" customFormat="1" ht="12" customHeight="1">
      <c r="A526" s="76">
        <v>530116100</v>
      </c>
      <c r="B526" s="76" t="s">
        <v>325</v>
      </c>
      <c r="C526" s="269">
        <v>20274.09</v>
      </c>
      <c r="D526" s="269">
        <v>25525.83</v>
      </c>
      <c r="E526" s="76">
        <v>0</v>
      </c>
      <c r="F526" s="269">
        <v>25525.83</v>
      </c>
      <c r="G526" s="269">
        <v>45799.92</v>
      </c>
    </row>
    <row r="527" spans="1:7" s="268" customFormat="1" ht="12" customHeight="1">
      <c r="A527" s="76">
        <v>530117100</v>
      </c>
      <c r="B527" s="76" t="s">
        <v>326</v>
      </c>
      <c r="C527" s="76">
        <v>354.21</v>
      </c>
      <c r="D527" s="76">
        <v>402.71</v>
      </c>
      <c r="E527" s="76">
        <v>0</v>
      </c>
      <c r="F527" s="76">
        <v>402.71</v>
      </c>
      <c r="G527" s="76">
        <v>756.92</v>
      </c>
    </row>
    <row r="528" spans="1:7" s="268" customFormat="1" ht="12" customHeight="1">
      <c r="A528" s="76">
        <v>530118100</v>
      </c>
      <c r="B528" s="76" t="s">
        <v>327</v>
      </c>
      <c r="C528" s="269">
        <v>21223.759999999998</v>
      </c>
      <c r="D528" s="76">
        <v>64.66</v>
      </c>
      <c r="E528" s="76">
        <v>0</v>
      </c>
      <c r="F528" s="76">
        <v>64.66</v>
      </c>
      <c r="G528" s="269">
        <v>21288.42</v>
      </c>
    </row>
    <row r="529" spans="1:7" s="268" customFormat="1" ht="12" customHeight="1">
      <c r="A529" s="76">
        <v>530119100</v>
      </c>
      <c r="B529" s="76" t="s">
        <v>328</v>
      </c>
      <c r="C529" s="76">
        <v>201.42</v>
      </c>
      <c r="D529" s="76">
        <v>225.52</v>
      </c>
      <c r="E529" s="76">
        <v>-26.4</v>
      </c>
      <c r="F529" s="76">
        <v>199.12</v>
      </c>
      <c r="G529" s="76">
        <v>400.54</v>
      </c>
    </row>
    <row r="530" spans="1:7" s="268" customFormat="1" ht="12" customHeight="1">
      <c r="A530" s="76">
        <v>530120100</v>
      </c>
      <c r="B530" s="76" t="s">
        <v>329</v>
      </c>
      <c r="C530" s="269">
        <v>2985</v>
      </c>
      <c r="D530" s="269">
        <v>3495.25</v>
      </c>
      <c r="E530" s="76">
        <v>0</v>
      </c>
      <c r="F530" s="269">
        <v>3495.25</v>
      </c>
      <c r="G530" s="269">
        <v>6480.25</v>
      </c>
    </row>
    <row r="531" spans="1:7" s="268" customFormat="1" ht="12" customHeight="1">
      <c r="A531" s="76">
        <v>530121100</v>
      </c>
      <c r="B531" s="76" t="s">
        <v>330</v>
      </c>
      <c r="C531" s="269">
        <v>4000</v>
      </c>
      <c r="D531" s="269">
        <v>5800</v>
      </c>
      <c r="E531" s="76">
        <v>0</v>
      </c>
      <c r="F531" s="269">
        <v>5800</v>
      </c>
      <c r="G531" s="269">
        <v>9800</v>
      </c>
    </row>
    <row r="532" spans="1:7" s="268" customFormat="1" ht="12" customHeight="1">
      <c r="A532" s="76">
        <v>530122100</v>
      </c>
      <c r="B532" s="76" t="s">
        <v>331</v>
      </c>
      <c r="C532" s="269">
        <v>2630.79</v>
      </c>
      <c r="D532" s="269">
        <v>2823.11</v>
      </c>
      <c r="E532" s="76">
        <v>0</v>
      </c>
      <c r="F532" s="269">
        <v>2823.11</v>
      </c>
      <c r="G532" s="269">
        <v>5453.9</v>
      </c>
    </row>
    <row r="533" spans="1:7" s="268" customFormat="1" ht="12" customHeight="1">
      <c r="A533" s="76">
        <v>530123100</v>
      </c>
      <c r="B533" s="76" t="s">
        <v>1813</v>
      </c>
      <c r="C533" s="76">
        <v>0</v>
      </c>
      <c r="D533" s="76">
        <v>0</v>
      </c>
      <c r="E533" s="76">
        <v>0</v>
      </c>
      <c r="F533" s="76">
        <v>0</v>
      </c>
      <c r="G533" s="76">
        <v>0</v>
      </c>
    </row>
    <row r="534" spans="1:7" s="268" customFormat="1" ht="12" customHeight="1">
      <c r="A534" s="76">
        <v>530127100</v>
      </c>
      <c r="B534" s="76" t="s">
        <v>1814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</row>
    <row r="535" spans="1:7" s="268" customFormat="1" ht="12" customHeight="1">
      <c r="A535" s="76">
        <v>530128100</v>
      </c>
      <c r="B535" s="76" t="s">
        <v>1815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</row>
    <row r="536" spans="1:7" s="268" customFormat="1" ht="12" customHeight="1">
      <c r="A536" s="76">
        <v>530129100</v>
      </c>
      <c r="B536" s="76" t="s">
        <v>1816</v>
      </c>
      <c r="C536" s="76">
        <v>0</v>
      </c>
      <c r="D536" s="76">
        <v>0</v>
      </c>
      <c r="E536" s="76">
        <v>0</v>
      </c>
      <c r="F536" s="76">
        <v>0</v>
      </c>
      <c r="G536" s="76">
        <v>0</v>
      </c>
    </row>
    <row r="537" spans="1:7" s="268" customFormat="1" ht="12" customHeight="1">
      <c r="A537" s="76">
        <v>530130100</v>
      </c>
      <c r="B537" s="76" t="s">
        <v>332</v>
      </c>
      <c r="C537" s="76">
        <v>542</v>
      </c>
      <c r="D537" s="269">
        <v>1597.85</v>
      </c>
      <c r="E537" s="76">
        <v>0</v>
      </c>
      <c r="F537" s="269">
        <v>1597.85</v>
      </c>
      <c r="G537" s="269">
        <v>2139.85</v>
      </c>
    </row>
    <row r="538" spans="1:7" s="268" customFormat="1" ht="12" customHeight="1">
      <c r="A538" s="76">
        <v>530131100</v>
      </c>
      <c r="B538" s="76" t="s">
        <v>333</v>
      </c>
      <c r="C538" s="76">
        <v>56.53</v>
      </c>
      <c r="D538" s="76">
        <v>56.53</v>
      </c>
      <c r="E538" s="76">
        <v>0</v>
      </c>
      <c r="F538" s="76">
        <v>56.53</v>
      </c>
      <c r="G538" s="76">
        <v>113.06</v>
      </c>
    </row>
    <row r="539" spans="1:7" s="268" customFormat="1" ht="12" customHeight="1">
      <c r="A539" s="76">
        <v>530132100</v>
      </c>
      <c r="B539" s="76" t="s">
        <v>334</v>
      </c>
      <c r="C539" s="76">
        <v>0</v>
      </c>
      <c r="D539" s="76">
        <v>0</v>
      </c>
      <c r="E539" s="76">
        <v>0</v>
      </c>
      <c r="F539" s="76">
        <v>0</v>
      </c>
      <c r="G539" s="76">
        <v>0</v>
      </c>
    </row>
    <row r="540" spans="1:7" s="268" customFormat="1" ht="12" customHeight="1">
      <c r="A540" s="76">
        <v>530133100</v>
      </c>
      <c r="B540" s="76" t="s">
        <v>716</v>
      </c>
      <c r="C540" s="76">
        <v>0</v>
      </c>
      <c r="D540" s="76">
        <v>0</v>
      </c>
      <c r="E540" s="76">
        <v>0</v>
      </c>
      <c r="F540" s="76">
        <v>0</v>
      </c>
      <c r="G540" s="76">
        <v>0</v>
      </c>
    </row>
    <row r="541" spans="1:7" s="268" customFormat="1" ht="12" customHeight="1">
      <c r="A541" s="76">
        <v>530135100</v>
      </c>
      <c r="B541" s="76" t="s">
        <v>335</v>
      </c>
      <c r="C541" s="76">
        <v>416.67</v>
      </c>
      <c r="D541" s="269">
        <v>3946.1</v>
      </c>
      <c r="E541" s="76">
        <v>0</v>
      </c>
      <c r="F541" s="269">
        <v>3946.1</v>
      </c>
      <c r="G541" s="269">
        <v>4362.7700000000004</v>
      </c>
    </row>
    <row r="542" spans="1:7" s="268" customFormat="1" ht="12" customHeight="1">
      <c r="A542" s="76">
        <v>530136100</v>
      </c>
      <c r="B542" s="76" t="s">
        <v>1199</v>
      </c>
      <c r="C542" s="76">
        <v>0</v>
      </c>
      <c r="D542" s="76">
        <v>0</v>
      </c>
      <c r="E542" s="76">
        <v>0</v>
      </c>
      <c r="F542" s="76">
        <v>0</v>
      </c>
      <c r="G542" s="76">
        <v>0</v>
      </c>
    </row>
    <row r="543" spans="1:7" s="268" customFormat="1" ht="12" customHeight="1">
      <c r="A543" s="76">
        <v>530137100</v>
      </c>
      <c r="B543" s="76" t="s">
        <v>1817</v>
      </c>
      <c r="C543" s="76">
        <v>0</v>
      </c>
      <c r="D543" s="76">
        <v>0</v>
      </c>
      <c r="E543" s="76">
        <v>0</v>
      </c>
      <c r="F543" s="76">
        <v>0</v>
      </c>
      <c r="G543" s="76">
        <v>0</v>
      </c>
    </row>
    <row r="544" spans="1:7" s="268" customFormat="1" ht="12" customHeight="1">
      <c r="A544" s="76">
        <v>530140100</v>
      </c>
      <c r="B544" s="76" t="s">
        <v>1104</v>
      </c>
      <c r="C544" s="76">
        <v>0</v>
      </c>
      <c r="D544" s="76">
        <v>0</v>
      </c>
      <c r="E544" s="76">
        <v>0</v>
      </c>
      <c r="F544" s="76">
        <v>0</v>
      </c>
      <c r="G544" s="76">
        <v>0</v>
      </c>
    </row>
    <row r="545" spans="1:7" s="268" customFormat="1" ht="12" customHeight="1">
      <c r="A545" s="76">
        <v>530141100</v>
      </c>
      <c r="B545" s="76" t="s">
        <v>1200</v>
      </c>
      <c r="C545" s="76">
        <v>0</v>
      </c>
      <c r="D545" s="76">
        <v>0</v>
      </c>
      <c r="E545" s="76">
        <v>0</v>
      </c>
      <c r="F545" s="76">
        <v>0</v>
      </c>
      <c r="G545" s="76">
        <v>0</v>
      </c>
    </row>
    <row r="546" spans="1:7" s="268" customFormat="1" ht="12" customHeight="1">
      <c r="A546" s="76">
        <v>530142100</v>
      </c>
      <c r="B546" s="76" t="s">
        <v>336</v>
      </c>
      <c r="C546" s="76">
        <v>0</v>
      </c>
      <c r="D546" s="76">
        <v>0</v>
      </c>
      <c r="E546" s="76">
        <v>0</v>
      </c>
      <c r="F546" s="76">
        <v>0</v>
      </c>
      <c r="G546" s="76">
        <v>0</v>
      </c>
    </row>
    <row r="547" spans="1:7" s="268" customFormat="1" ht="12" customHeight="1">
      <c r="A547" s="76">
        <v>530143100</v>
      </c>
      <c r="B547" s="76" t="s">
        <v>337</v>
      </c>
      <c r="C547" s="76">
        <v>0</v>
      </c>
      <c r="D547" s="76">
        <v>0</v>
      </c>
      <c r="E547" s="76">
        <v>0</v>
      </c>
      <c r="F547" s="76">
        <v>0</v>
      </c>
      <c r="G547" s="76">
        <v>0</v>
      </c>
    </row>
    <row r="548" spans="1:7" s="268" customFormat="1" ht="12" customHeight="1">
      <c r="A548" s="76">
        <v>530144100</v>
      </c>
      <c r="B548" s="76" t="s">
        <v>1105</v>
      </c>
      <c r="C548" s="269">
        <v>22775.41</v>
      </c>
      <c r="D548" s="269">
        <v>22775.41</v>
      </c>
      <c r="E548" s="76">
        <v>0</v>
      </c>
      <c r="F548" s="269">
        <v>22775.41</v>
      </c>
      <c r="G548" s="269">
        <v>45550.82</v>
      </c>
    </row>
    <row r="549" spans="1:7" s="268" customFormat="1" ht="12" customHeight="1">
      <c r="A549" s="76">
        <v>530145100</v>
      </c>
      <c r="B549" s="76" t="s">
        <v>338</v>
      </c>
      <c r="C549" s="76">
        <v>401.25</v>
      </c>
      <c r="D549" s="269">
        <v>3797.5</v>
      </c>
      <c r="E549" s="76">
        <v>0</v>
      </c>
      <c r="F549" s="269">
        <v>3797.5</v>
      </c>
      <c r="G549" s="269">
        <v>4198.75</v>
      </c>
    </row>
    <row r="550" spans="1:7" s="268" customFormat="1" ht="12" customHeight="1">
      <c r="A550" s="76">
        <v>530146100</v>
      </c>
      <c r="B550" s="76" t="s">
        <v>339</v>
      </c>
      <c r="C550" s="76">
        <v>350</v>
      </c>
      <c r="D550" s="76">
        <v>370.11</v>
      </c>
      <c r="E550" s="76">
        <v>0</v>
      </c>
      <c r="F550" s="76">
        <v>370.11</v>
      </c>
      <c r="G550" s="76">
        <v>720.11</v>
      </c>
    </row>
    <row r="551" spans="1:7" s="268" customFormat="1" ht="12" customHeight="1">
      <c r="A551" s="76">
        <v>530147100</v>
      </c>
      <c r="B551" s="76" t="s">
        <v>1106</v>
      </c>
      <c r="C551" s="76">
        <v>0</v>
      </c>
      <c r="D551" s="76">
        <v>0</v>
      </c>
      <c r="E551" s="76">
        <v>0</v>
      </c>
      <c r="F551" s="76">
        <v>0</v>
      </c>
      <c r="G551" s="76">
        <v>0</v>
      </c>
    </row>
    <row r="552" spans="1:7" s="268" customFormat="1" ht="12" customHeight="1">
      <c r="A552" s="76">
        <v>530148100</v>
      </c>
      <c r="B552" s="76" t="s">
        <v>1818</v>
      </c>
      <c r="C552" s="76">
        <v>0</v>
      </c>
      <c r="D552" s="76">
        <v>0</v>
      </c>
      <c r="E552" s="76">
        <v>0</v>
      </c>
      <c r="F552" s="76">
        <v>0</v>
      </c>
      <c r="G552" s="76">
        <v>0</v>
      </c>
    </row>
    <row r="553" spans="1:7" s="268" customFormat="1" ht="12" customHeight="1">
      <c r="A553" s="76">
        <v>530150100</v>
      </c>
      <c r="B553" s="76" t="s">
        <v>1819</v>
      </c>
      <c r="C553" s="76">
        <v>0</v>
      </c>
      <c r="D553" s="76">
        <v>0</v>
      </c>
      <c r="E553" s="76">
        <v>0</v>
      </c>
      <c r="F553" s="76">
        <v>0</v>
      </c>
      <c r="G553" s="76">
        <v>0</v>
      </c>
    </row>
    <row r="554" spans="1:7" s="268" customFormat="1" ht="12" customHeight="1">
      <c r="A554" s="76">
        <v>530151100</v>
      </c>
      <c r="B554" s="76" t="s">
        <v>340</v>
      </c>
      <c r="C554" s="269">
        <v>4487.4399999999996</v>
      </c>
      <c r="D554" s="269">
        <v>4028.56</v>
      </c>
      <c r="E554" s="76">
        <v>0</v>
      </c>
      <c r="F554" s="269">
        <v>4028.56</v>
      </c>
      <c r="G554" s="269">
        <v>8516</v>
      </c>
    </row>
    <row r="555" spans="1:7" s="268" customFormat="1" ht="12" customHeight="1">
      <c r="A555" s="76">
        <v>530152100</v>
      </c>
      <c r="B555" s="76" t="s">
        <v>1201</v>
      </c>
      <c r="C555" s="76">
        <v>0</v>
      </c>
      <c r="D555" s="76">
        <v>0</v>
      </c>
      <c r="E555" s="76">
        <v>0</v>
      </c>
      <c r="F555" s="76">
        <v>0</v>
      </c>
      <c r="G555" s="76">
        <v>0</v>
      </c>
    </row>
    <row r="556" spans="1:7" s="268" customFormat="1" ht="12" customHeight="1">
      <c r="A556" s="76">
        <v>530153100</v>
      </c>
      <c r="B556" s="76" t="s">
        <v>341</v>
      </c>
      <c r="C556" s="76">
        <v>0</v>
      </c>
      <c r="D556" s="76">
        <v>0</v>
      </c>
      <c r="E556" s="76">
        <v>0</v>
      </c>
      <c r="F556" s="76">
        <v>0</v>
      </c>
      <c r="G556" s="76">
        <v>0</v>
      </c>
    </row>
    <row r="557" spans="1:7" s="268" customFormat="1" ht="12" customHeight="1">
      <c r="A557" s="76">
        <v>540101100</v>
      </c>
      <c r="B557" s="76" t="s">
        <v>342</v>
      </c>
      <c r="C557" s="269">
        <v>468700</v>
      </c>
      <c r="D557" s="269">
        <v>20065.98</v>
      </c>
      <c r="E557" s="269">
        <v>-8541.18</v>
      </c>
      <c r="F557" s="269">
        <v>11524.8</v>
      </c>
      <c r="G557" s="269">
        <v>480224.8</v>
      </c>
    </row>
    <row r="558" spans="1:7" s="268" customFormat="1" ht="12" customHeight="1">
      <c r="A558" s="76">
        <v>540102100</v>
      </c>
      <c r="B558" s="76" t="s">
        <v>343</v>
      </c>
      <c r="C558" s="269">
        <v>20000</v>
      </c>
      <c r="D558" s="269">
        <v>20000</v>
      </c>
      <c r="E558" s="76">
        <v>0</v>
      </c>
      <c r="F558" s="269">
        <v>20000</v>
      </c>
      <c r="G558" s="269">
        <v>40000</v>
      </c>
    </row>
    <row r="559" spans="1:7" s="268" customFormat="1" ht="12" customHeight="1">
      <c r="A559" s="76">
        <v>540103100</v>
      </c>
      <c r="B559" s="76" t="s">
        <v>1310</v>
      </c>
      <c r="C559" s="76">
        <v>0</v>
      </c>
      <c r="D559" s="76">
        <v>0</v>
      </c>
      <c r="E559" s="76">
        <v>0</v>
      </c>
      <c r="F559" s="76">
        <v>0</v>
      </c>
      <c r="G559" s="76">
        <v>0</v>
      </c>
    </row>
    <row r="560" spans="1:7" s="268" customFormat="1" ht="12" customHeight="1">
      <c r="A560" s="76">
        <v>550101100</v>
      </c>
      <c r="B560" s="76" t="s">
        <v>344</v>
      </c>
      <c r="C560" s="269">
        <v>5093</v>
      </c>
      <c r="D560" s="269">
        <v>5106.59</v>
      </c>
      <c r="E560" s="76">
        <v>-13.61</v>
      </c>
      <c r="F560" s="269">
        <v>5092.9799999999996</v>
      </c>
      <c r="G560" s="269">
        <v>10185.98</v>
      </c>
    </row>
    <row r="561" spans="1:7" s="268" customFormat="1" ht="12" customHeight="1">
      <c r="A561" s="76">
        <v>550102100</v>
      </c>
      <c r="B561" s="76" t="s">
        <v>345</v>
      </c>
      <c r="C561" s="269">
        <v>2807.07</v>
      </c>
      <c r="D561" s="269">
        <v>2844.34</v>
      </c>
      <c r="E561" s="76">
        <v>0</v>
      </c>
      <c r="F561" s="269">
        <v>2844.34</v>
      </c>
      <c r="G561" s="269">
        <v>5651.41</v>
      </c>
    </row>
    <row r="562" spans="1:7" s="268" customFormat="1" ht="12" customHeight="1">
      <c r="A562" s="76">
        <v>550103100</v>
      </c>
      <c r="B562" s="76" t="s">
        <v>346</v>
      </c>
      <c r="C562" s="269">
        <v>2743.73</v>
      </c>
      <c r="D562" s="269">
        <v>2669.35</v>
      </c>
      <c r="E562" s="76">
        <v>0</v>
      </c>
      <c r="F562" s="269">
        <v>2669.35</v>
      </c>
      <c r="G562" s="269">
        <v>5413.08</v>
      </c>
    </row>
    <row r="563" spans="1:7" s="268" customFormat="1" ht="12" customHeight="1">
      <c r="A563" s="76">
        <v>550104100</v>
      </c>
      <c r="B563" s="76" t="s">
        <v>347</v>
      </c>
      <c r="C563" s="269">
        <v>6888.21</v>
      </c>
      <c r="D563" s="269">
        <v>6442.64</v>
      </c>
      <c r="E563" s="76">
        <v>0</v>
      </c>
      <c r="F563" s="269">
        <v>6442.64</v>
      </c>
      <c r="G563" s="269">
        <v>13330.85</v>
      </c>
    </row>
    <row r="564" spans="1:7" s="268" customFormat="1" ht="12" customHeight="1">
      <c r="A564" s="76">
        <v>550105100</v>
      </c>
      <c r="B564" s="76" t="s">
        <v>348</v>
      </c>
      <c r="C564" s="269">
        <v>15535.15</v>
      </c>
      <c r="D564" s="269">
        <v>15495.66</v>
      </c>
      <c r="E564" s="76">
        <v>0</v>
      </c>
      <c r="F564" s="269">
        <v>15495.66</v>
      </c>
      <c r="G564" s="269">
        <v>31030.81</v>
      </c>
    </row>
    <row r="565" spans="1:7" s="268" customFormat="1" ht="12" customHeight="1">
      <c r="A565" s="76">
        <v>550106100</v>
      </c>
      <c r="B565" s="76" t="s">
        <v>349</v>
      </c>
      <c r="C565" s="269">
        <v>9817.1299999999992</v>
      </c>
      <c r="D565" s="269">
        <v>9348.9500000000007</v>
      </c>
      <c r="E565" s="76">
        <v>0</v>
      </c>
      <c r="F565" s="269">
        <v>9348.9500000000007</v>
      </c>
      <c r="G565" s="269">
        <v>19166.080000000002</v>
      </c>
    </row>
    <row r="566" spans="1:7" s="268" customFormat="1" ht="12" customHeight="1">
      <c r="A566" s="76">
        <v>550108100</v>
      </c>
      <c r="B566" s="76" t="s">
        <v>350</v>
      </c>
      <c r="C566" s="269">
        <v>35398.379999999997</v>
      </c>
      <c r="D566" s="269">
        <v>35398.379999999997</v>
      </c>
      <c r="E566" s="76">
        <v>0</v>
      </c>
      <c r="F566" s="269">
        <v>35398.379999999997</v>
      </c>
      <c r="G566" s="269">
        <v>70796.759999999995</v>
      </c>
    </row>
    <row r="567" spans="1:7" s="268" customFormat="1" ht="12" customHeight="1">
      <c r="A567" s="76">
        <v>560101100</v>
      </c>
      <c r="B567" s="76" t="s">
        <v>115</v>
      </c>
      <c r="C567" s="76">
        <v>0</v>
      </c>
      <c r="D567" s="76">
        <v>0</v>
      </c>
      <c r="E567" s="76">
        <v>0</v>
      </c>
      <c r="F567" s="76">
        <v>0</v>
      </c>
      <c r="G567" s="76">
        <v>0</v>
      </c>
    </row>
    <row r="568" spans="1:7" s="268" customFormat="1" ht="12" customHeight="1">
      <c r="A568" s="76">
        <v>560102100</v>
      </c>
      <c r="B568" s="76" t="s">
        <v>5</v>
      </c>
      <c r="C568" s="76">
        <v>0</v>
      </c>
      <c r="D568" s="76">
        <v>0</v>
      </c>
      <c r="E568" s="76">
        <v>0</v>
      </c>
      <c r="F568" s="76">
        <v>0</v>
      </c>
      <c r="G568" s="76">
        <v>0</v>
      </c>
    </row>
    <row r="569" spans="1:7" s="268" customFormat="1" ht="12" customHeight="1">
      <c r="A569" s="76">
        <v>560103100</v>
      </c>
      <c r="B569" s="76" t="s">
        <v>1820</v>
      </c>
      <c r="C569" s="76">
        <v>0</v>
      </c>
      <c r="D569" s="76">
        <v>0</v>
      </c>
      <c r="E569" s="76">
        <v>0</v>
      </c>
      <c r="F569" s="76">
        <v>0</v>
      </c>
      <c r="G569" s="76">
        <v>0</v>
      </c>
    </row>
    <row r="570" spans="1:7" s="268" customFormat="1" ht="12" customHeight="1">
      <c r="A570" s="76">
        <v>560104100</v>
      </c>
      <c r="B570" s="76" t="s">
        <v>116</v>
      </c>
      <c r="C570" s="76">
        <v>0</v>
      </c>
      <c r="D570" s="76">
        <v>0</v>
      </c>
      <c r="E570" s="76">
        <v>0</v>
      </c>
      <c r="F570" s="76">
        <v>0</v>
      </c>
      <c r="G570" s="76">
        <v>0</v>
      </c>
    </row>
    <row r="571" spans="1:7" s="268" customFormat="1" ht="12" customHeight="1">
      <c r="A571" s="76">
        <v>560105100</v>
      </c>
      <c r="B571" s="76" t="s">
        <v>117</v>
      </c>
      <c r="C571" s="76">
        <v>0</v>
      </c>
      <c r="D571" s="76">
        <v>0</v>
      </c>
      <c r="E571" s="76">
        <v>0</v>
      </c>
      <c r="F571" s="76">
        <v>0</v>
      </c>
      <c r="G571" s="76">
        <v>0</v>
      </c>
    </row>
    <row r="572" spans="1:7" s="268" customFormat="1" ht="12" customHeight="1">
      <c r="A572" s="76">
        <v>581101100</v>
      </c>
      <c r="B572" s="76" t="s">
        <v>351</v>
      </c>
      <c r="C572" s="269">
        <v>2638.68</v>
      </c>
      <c r="D572" s="269">
        <v>43171.34</v>
      </c>
      <c r="E572" s="269">
        <v>-40685.18</v>
      </c>
      <c r="F572" s="269">
        <v>2486.16</v>
      </c>
      <c r="G572" s="269">
        <v>5124.84</v>
      </c>
    </row>
    <row r="573" spans="1:7" s="268" customFormat="1" ht="12" customHeight="1">
      <c r="A573" s="76">
        <v>581102100</v>
      </c>
      <c r="B573" s="76" t="s">
        <v>352</v>
      </c>
      <c r="C573" s="76">
        <v>481.05</v>
      </c>
      <c r="D573" s="269">
        <v>1390</v>
      </c>
      <c r="E573" s="76">
        <v>-500</v>
      </c>
      <c r="F573" s="76">
        <v>890</v>
      </c>
      <c r="G573" s="269">
        <v>1371.05</v>
      </c>
    </row>
    <row r="574" spans="1:7" s="268" customFormat="1" ht="12" customHeight="1">
      <c r="A574" s="76">
        <v>584101100</v>
      </c>
      <c r="B574" s="76" t="s">
        <v>353</v>
      </c>
      <c r="C574" s="76">
        <v>977.06</v>
      </c>
      <c r="D574" s="76">
        <v>986</v>
      </c>
      <c r="E574" s="76">
        <v>0</v>
      </c>
      <c r="F574" s="76">
        <v>986</v>
      </c>
      <c r="G574" s="269">
        <v>1963.06</v>
      </c>
    </row>
    <row r="575" spans="1:7" s="268" customFormat="1" ht="12" customHeight="1">
      <c r="A575" s="76">
        <v>584102100</v>
      </c>
      <c r="B575" s="76" t="s">
        <v>354</v>
      </c>
      <c r="C575" s="269">
        <v>43844.62</v>
      </c>
      <c r="D575" s="269">
        <v>61050.559999999998</v>
      </c>
      <c r="E575" s="269">
        <v>-3114.28</v>
      </c>
      <c r="F575" s="269">
        <v>57936.28</v>
      </c>
      <c r="G575" s="269">
        <v>101780.9</v>
      </c>
    </row>
    <row r="576" spans="1:7" s="268" customFormat="1" ht="12" customHeight="1">
      <c r="A576" s="76">
        <v>584103100</v>
      </c>
      <c r="B576" s="76" t="s">
        <v>1821</v>
      </c>
      <c r="C576" s="76">
        <v>0</v>
      </c>
      <c r="D576" s="76">
        <v>0</v>
      </c>
      <c r="E576" s="76">
        <v>0</v>
      </c>
      <c r="F576" s="76">
        <v>0</v>
      </c>
      <c r="G576" s="76">
        <v>0</v>
      </c>
    </row>
    <row r="577" spans="1:7" s="268" customFormat="1" ht="12" customHeight="1">
      <c r="A577" s="76">
        <v>584104100</v>
      </c>
      <c r="B577" s="76" t="s">
        <v>889</v>
      </c>
      <c r="C577" s="76">
        <v>0</v>
      </c>
      <c r="D577" s="76">
        <v>0</v>
      </c>
      <c r="E577" s="76">
        <v>0</v>
      </c>
      <c r="F577" s="76">
        <v>0</v>
      </c>
      <c r="G577" s="76">
        <v>0</v>
      </c>
    </row>
    <row r="578" spans="1:7" s="268" customFormat="1" ht="12" customHeight="1">
      <c r="A578" s="76">
        <v>584105100</v>
      </c>
      <c r="B578" s="76" t="s">
        <v>355</v>
      </c>
      <c r="C578" s="269">
        <v>-1585.87</v>
      </c>
      <c r="D578" s="269">
        <v>1420.29</v>
      </c>
      <c r="E578" s="76">
        <v>0</v>
      </c>
      <c r="F578" s="269">
        <v>1420.29</v>
      </c>
      <c r="G578" s="76">
        <v>-165.58</v>
      </c>
    </row>
    <row r="579" spans="1:7" s="268" customFormat="1" ht="12" customHeight="1">
      <c r="A579" s="76">
        <v>584106100</v>
      </c>
      <c r="B579" s="76" t="s">
        <v>356</v>
      </c>
      <c r="C579" s="76">
        <v>0</v>
      </c>
      <c r="D579" s="76">
        <v>0</v>
      </c>
      <c r="E579" s="76">
        <v>0</v>
      </c>
      <c r="F579" s="76">
        <v>0</v>
      </c>
      <c r="G579" s="76">
        <v>0</v>
      </c>
    </row>
    <row r="580" spans="1:7" s="268" customFormat="1" ht="12" customHeight="1">
      <c r="A580" s="76">
        <v>584107100</v>
      </c>
      <c r="B580" s="76" t="s">
        <v>1202</v>
      </c>
      <c r="C580" s="76">
        <v>0</v>
      </c>
      <c r="D580" s="76">
        <v>0</v>
      </c>
      <c r="E580" s="76">
        <v>0</v>
      </c>
      <c r="F580" s="76">
        <v>0</v>
      </c>
      <c r="G580" s="76">
        <v>0</v>
      </c>
    </row>
    <row r="581" spans="1:7" s="268" customFormat="1" ht="12" customHeight="1">
      <c r="A581" s="76">
        <v>600103100</v>
      </c>
      <c r="B581" s="76" t="s">
        <v>357</v>
      </c>
      <c r="C581" s="269">
        <v>3001099.59</v>
      </c>
      <c r="D581" s="269">
        <v>633400.18000000005</v>
      </c>
      <c r="E581" s="269">
        <v>-707419.76</v>
      </c>
      <c r="F581" s="269">
        <v>-74019.58</v>
      </c>
      <c r="G581" s="269">
        <v>2927080.01</v>
      </c>
    </row>
    <row r="582" spans="1:7" s="268" customFormat="1" ht="12" customHeight="1">
      <c r="A582" s="76">
        <v>600105100</v>
      </c>
      <c r="B582" s="76" t="s">
        <v>358</v>
      </c>
      <c r="C582" s="269">
        <v>43113197.439999998</v>
      </c>
      <c r="D582" s="269">
        <v>2083646.42</v>
      </c>
      <c r="E582" s="76">
        <v>0</v>
      </c>
      <c r="F582" s="269">
        <v>2083646.42</v>
      </c>
      <c r="G582" s="269">
        <v>45196843.859999999</v>
      </c>
    </row>
    <row r="583" spans="1:7" s="268" customFormat="1" ht="12" customHeight="1">
      <c r="A583" s="76">
        <v>600603100</v>
      </c>
      <c r="B583" s="76" t="s">
        <v>357</v>
      </c>
      <c r="C583" s="269">
        <v>-3001099.59</v>
      </c>
      <c r="D583" s="269">
        <v>707419.76</v>
      </c>
      <c r="E583" s="269">
        <v>-633400.18000000005</v>
      </c>
      <c r="F583" s="269">
        <v>74019.58</v>
      </c>
      <c r="G583" s="269">
        <v>-2927080.01</v>
      </c>
    </row>
    <row r="584" spans="1:7" s="268" customFormat="1" ht="12" customHeight="1">
      <c r="A584" s="76">
        <v>600605100</v>
      </c>
      <c r="B584" s="76" t="s">
        <v>358</v>
      </c>
      <c r="C584" s="269">
        <v>-43113197.439999998</v>
      </c>
      <c r="D584" s="76">
        <v>0</v>
      </c>
      <c r="E584" s="269">
        <v>-2083646.42</v>
      </c>
      <c r="F584" s="269">
        <v>-2083646.42</v>
      </c>
      <c r="G584" s="269">
        <v>-45196843.859999999</v>
      </c>
    </row>
    <row r="585" spans="1:7" s="268" customFormat="1" ht="12" customHeight="1">
      <c r="A585" s="76">
        <v>600805100</v>
      </c>
      <c r="B585" s="76" t="s">
        <v>359</v>
      </c>
      <c r="C585" s="269">
        <v>974318.62</v>
      </c>
      <c r="D585" s="76">
        <v>0</v>
      </c>
      <c r="E585" s="76">
        <v>0</v>
      </c>
      <c r="F585" s="76">
        <v>0</v>
      </c>
      <c r="G585" s="269">
        <v>974318.62</v>
      </c>
    </row>
    <row r="586" spans="1:7" s="268" customFormat="1" ht="12" customHeight="1">
      <c r="A586" s="76">
        <v>600907100</v>
      </c>
      <c r="B586" s="76" t="s">
        <v>360</v>
      </c>
      <c r="C586" s="269">
        <v>657883376.23000002</v>
      </c>
      <c r="D586" s="269">
        <v>3895006.64</v>
      </c>
      <c r="E586" s="76">
        <v>0</v>
      </c>
      <c r="F586" s="269">
        <v>3895006.64</v>
      </c>
      <c r="G586" s="269">
        <v>661778382.87</v>
      </c>
    </row>
    <row r="587" spans="1:7" s="268" customFormat="1" ht="12" customHeight="1">
      <c r="A587" s="76">
        <v>700104100</v>
      </c>
      <c r="B587" s="76" t="s">
        <v>361</v>
      </c>
      <c r="C587" s="269">
        <v>160542934.84</v>
      </c>
      <c r="D587" s="76">
        <v>0</v>
      </c>
      <c r="E587" s="269">
        <v>-728812.49</v>
      </c>
      <c r="F587" s="269">
        <v>-728812.49</v>
      </c>
      <c r="G587" s="269">
        <v>159814122.34999999</v>
      </c>
    </row>
    <row r="588" spans="1:7" s="268" customFormat="1" ht="12" customHeight="1">
      <c r="A588" s="76">
        <v>700105100</v>
      </c>
      <c r="B588" s="76" t="s">
        <v>362</v>
      </c>
      <c r="C588" s="269">
        <v>317704.09000000003</v>
      </c>
      <c r="D588" s="269">
        <v>44409.66</v>
      </c>
      <c r="E588" s="269">
        <v>-25112.87</v>
      </c>
      <c r="F588" s="269">
        <v>19296.79</v>
      </c>
      <c r="G588" s="269">
        <v>337000.88</v>
      </c>
    </row>
    <row r="589" spans="1:7" s="268" customFormat="1" ht="12" customHeight="1">
      <c r="A589" s="76">
        <v>700106100</v>
      </c>
      <c r="B589" s="76" t="s">
        <v>363</v>
      </c>
      <c r="C589" s="269">
        <v>244814.66</v>
      </c>
      <c r="D589" s="269">
        <v>21442.84</v>
      </c>
      <c r="E589" s="269">
        <v>-4787.49</v>
      </c>
      <c r="F589" s="269">
        <v>16655.349999999999</v>
      </c>
      <c r="G589" s="269">
        <v>261470.01</v>
      </c>
    </row>
    <row r="590" spans="1:7" s="268" customFormat="1" ht="12" customHeight="1">
      <c r="A590" s="76">
        <v>700604100</v>
      </c>
      <c r="B590" s="76" t="s">
        <v>361</v>
      </c>
      <c r="C590" s="269">
        <v>-160542934.84</v>
      </c>
      <c r="D590" s="269">
        <v>728812.49</v>
      </c>
      <c r="E590" s="76">
        <v>0</v>
      </c>
      <c r="F590" s="269">
        <v>728812.49</v>
      </c>
      <c r="G590" s="269">
        <v>-159814122.34999999</v>
      </c>
    </row>
    <row r="591" spans="1:7">
      <c r="A591" s="76">
        <v>700605100</v>
      </c>
      <c r="B591" s="76" t="s">
        <v>364</v>
      </c>
      <c r="C591" s="269">
        <v>-317704.09000000003</v>
      </c>
      <c r="D591" s="269">
        <v>25112.87</v>
      </c>
      <c r="E591" s="269">
        <v>-44409.66</v>
      </c>
      <c r="F591" s="269">
        <v>-19296.79</v>
      </c>
      <c r="G591" s="269">
        <v>-337000.88</v>
      </c>
    </row>
    <row r="592" spans="1:7">
      <c r="A592" s="76">
        <v>700606100</v>
      </c>
      <c r="B592" s="76" t="s">
        <v>365</v>
      </c>
      <c r="C592" s="269">
        <v>-244814.66</v>
      </c>
      <c r="D592" s="269">
        <v>4787.49</v>
      </c>
      <c r="E592" s="269">
        <v>-21442.84</v>
      </c>
      <c r="F592" s="269">
        <v>-16655.349999999999</v>
      </c>
      <c r="G592" s="269">
        <v>-261470.01</v>
      </c>
    </row>
    <row r="593" spans="1:7">
      <c r="A593" s="76">
        <v>700805100</v>
      </c>
      <c r="B593" s="76" t="s">
        <v>359</v>
      </c>
      <c r="C593" s="269">
        <v>-974318.62</v>
      </c>
      <c r="D593" s="76">
        <v>0</v>
      </c>
      <c r="E593" s="76">
        <v>0</v>
      </c>
      <c r="F593" s="76">
        <v>0</v>
      </c>
      <c r="G593" s="269">
        <v>-974318.62</v>
      </c>
    </row>
    <row r="594" spans="1:7">
      <c r="A594" s="76">
        <v>700907100</v>
      </c>
      <c r="B594" s="76" t="s">
        <v>366</v>
      </c>
      <c r="C594" s="269">
        <v>-657883376.23000002</v>
      </c>
      <c r="D594" s="76">
        <v>0</v>
      </c>
      <c r="E594" s="269">
        <v>-3895006.64</v>
      </c>
      <c r="F594" s="269">
        <v>-3895006.64</v>
      </c>
      <c r="G594" s="269">
        <v>-661778382.87</v>
      </c>
    </row>
    <row r="595" spans="1:7">
      <c r="A595" s="76" t="s">
        <v>1822</v>
      </c>
      <c r="B595" s="76" t="s">
        <v>543</v>
      </c>
      <c r="C595" s="76">
        <v>0</v>
      </c>
      <c r="D595" s="76">
        <v>0</v>
      </c>
      <c r="E595" s="76">
        <v>0</v>
      </c>
      <c r="F595" s="76">
        <v>0</v>
      </c>
      <c r="G595" s="76">
        <v>0</v>
      </c>
    </row>
    <row r="596" spans="1:7">
      <c r="A596" s="76"/>
      <c r="B596" s="76" t="s">
        <v>367</v>
      </c>
      <c r="C596" s="76">
        <v>0</v>
      </c>
      <c r="D596" s="269">
        <v>205254479.91</v>
      </c>
      <c r="E596" s="269">
        <v>-205254479.91</v>
      </c>
      <c r="F596" s="76">
        <v>0</v>
      </c>
      <c r="G596" s="7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1"/>
  <sheetViews>
    <sheetView workbookViewId="0">
      <selection sqref="A1:G65536"/>
    </sheetView>
  </sheetViews>
  <sheetFormatPr baseColWidth="10" defaultRowHeight="12.75"/>
  <cols>
    <col min="2" max="2" width="29.85546875" customWidth="1"/>
    <col min="5" max="5" width="16.5703125" customWidth="1"/>
  </cols>
  <sheetData>
    <row r="1" spans="1:7" ht="15">
      <c r="A1" s="270" t="s">
        <v>515</v>
      </c>
      <c r="B1" s="270"/>
      <c r="C1" s="270"/>
      <c r="D1" s="270"/>
      <c r="E1" s="270"/>
      <c r="F1" s="270"/>
      <c r="G1" s="270"/>
    </row>
    <row r="2" spans="1:7" ht="15">
      <c r="A2" s="270" t="s">
        <v>86</v>
      </c>
      <c r="B2" s="270"/>
      <c r="C2" s="270"/>
      <c r="D2" s="270"/>
      <c r="E2" s="270"/>
      <c r="F2" s="270"/>
      <c r="G2" s="270"/>
    </row>
    <row r="3" spans="1:7" ht="15">
      <c r="A3" s="270" t="s">
        <v>1825</v>
      </c>
      <c r="B3" s="270"/>
      <c r="C3" s="270"/>
      <c r="D3" s="270"/>
      <c r="E3" s="270"/>
      <c r="F3" s="270"/>
      <c r="G3" s="270"/>
    </row>
    <row r="4" spans="1:7" ht="15">
      <c r="A4" s="270" t="s">
        <v>87</v>
      </c>
      <c r="B4" s="270" t="s">
        <v>88</v>
      </c>
      <c r="C4" s="270" t="s">
        <v>1639</v>
      </c>
      <c r="D4" s="270" t="s">
        <v>1640</v>
      </c>
      <c r="E4" s="270" t="s">
        <v>1641</v>
      </c>
      <c r="F4" s="270" t="s">
        <v>1642</v>
      </c>
      <c r="G4" s="270" t="s">
        <v>1643</v>
      </c>
    </row>
    <row r="5" spans="1:7" ht="15">
      <c r="A5" s="270">
        <v>1000000</v>
      </c>
      <c r="B5" s="270" t="s">
        <v>516</v>
      </c>
      <c r="C5" s="270">
        <v>0</v>
      </c>
      <c r="D5" s="270">
        <v>0</v>
      </c>
      <c r="E5" s="270">
        <v>0</v>
      </c>
      <c r="F5" s="270">
        <v>0</v>
      </c>
      <c r="G5" s="270">
        <v>0</v>
      </c>
    </row>
    <row r="6" spans="1:7" ht="15">
      <c r="A6" s="270">
        <v>1100000</v>
      </c>
      <c r="B6" s="270" t="s">
        <v>517</v>
      </c>
      <c r="C6" s="270">
        <v>0</v>
      </c>
      <c r="D6" s="271">
        <v>73264.97</v>
      </c>
      <c r="E6" s="271">
        <v>-73264.97</v>
      </c>
      <c r="F6" s="270">
        <v>0</v>
      </c>
      <c r="G6" s="270">
        <v>0</v>
      </c>
    </row>
    <row r="7" spans="1:7" ht="15">
      <c r="A7" s="270">
        <v>1100007</v>
      </c>
      <c r="B7" s="270" t="s">
        <v>518</v>
      </c>
      <c r="C7" s="270">
        <v>0</v>
      </c>
      <c r="D7" s="270">
        <v>0</v>
      </c>
      <c r="E7" s="270">
        <v>0</v>
      </c>
      <c r="F7" s="270">
        <v>0</v>
      </c>
      <c r="G7" s="270">
        <v>0</v>
      </c>
    </row>
    <row r="8" spans="1:7" ht="15">
      <c r="A8" s="270">
        <v>1100008</v>
      </c>
      <c r="B8" s="270" t="s">
        <v>519</v>
      </c>
      <c r="C8" s="270">
        <v>0</v>
      </c>
      <c r="D8" s="270">
        <v>0</v>
      </c>
      <c r="E8" s="270">
        <v>0</v>
      </c>
      <c r="F8" s="270">
        <v>0</v>
      </c>
      <c r="G8" s="270">
        <v>0</v>
      </c>
    </row>
    <row r="9" spans="1:7" ht="15">
      <c r="A9" s="270">
        <v>1100100</v>
      </c>
      <c r="B9" s="270" t="s">
        <v>49</v>
      </c>
      <c r="C9" s="270">
        <v>700</v>
      </c>
      <c r="D9" s="270">
        <v>0</v>
      </c>
      <c r="E9" s="270">
        <v>0</v>
      </c>
      <c r="F9" s="270">
        <v>0</v>
      </c>
      <c r="G9" s="270">
        <v>700</v>
      </c>
    </row>
    <row r="10" spans="1:7" ht="15">
      <c r="A10" s="270">
        <v>1100200</v>
      </c>
      <c r="B10" s="270" t="s">
        <v>520</v>
      </c>
      <c r="C10" s="270">
        <v>0</v>
      </c>
      <c r="D10" s="270">
        <v>0</v>
      </c>
      <c r="E10" s="270">
        <v>0</v>
      </c>
      <c r="F10" s="270">
        <v>0</v>
      </c>
      <c r="G10" s="270">
        <v>0</v>
      </c>
    </row>
    <row r="11" spans="1:7" ht="15">
      <c r="A11" s="270">
        <v>1100500</v>
      </c>
      <c r="B11" s="270" t="s">
        <v>521</v>
      </c>
      <c r="C11" s="270">
        <v>0</v>
      </c>
      <c r="D11" s="270">
        <v>0</v>
      </c>
      <c r="E11" s="270">
        <v>0</v>
      </c>
      <c r="F11" s="270">
        <v>0</v>
      </c>
      <c r="G11" s="270">
        <v>0</v>
      </c>
    </row>
    <row r="12" spans="1:7" ht="15">
      <c r="A12" s="270">
        <v>1100700</v>
      </c>
      <c r="B12" s="270" t="s">
        <v>29</v>
      </c>
      <c r="C12" s="271">
        <v>95891.09</v>
      </c>
      <c r="D12" s="271">
        <v>7650621.7400000002</v>
      </c>
      <c r="E12" s="271">
        <v>-7557191.3799999999</v>
      </c>
      <c r="F12" s="271">
        <v>93430.36</v>
      </c>
      <c r="G12" s="271">
        <v>189321.45</v>
      </c>
    </row>
    <row r="13" spans="1:7" ht="15">
      <c r="A13" s="270">
        <v>1100800</v>
      </c>
      <c r="B13" s="270" t="s">
        <v>522</v>
      </c>
      <c r="C13" s="270">
        <v>920.82</v>
      </c>
      <c r="D13" s="270">
        <v>0</v>
      </c>
      <c r="E13" s="270">
        <v>0</v>
      </c>
      <c r="F13" s="270">
        <v>0</v>
      </c>
      <c r="G13" s="270">
        <v>920.82</v>
      </c>
    </row>
    <row r="14" spans="1:7" ht="15">
      <c r="A14" s="270">
        <v>1110100</v>
      </c>
      <c r="B14" s="270" t="s">
        <v>523</v>
      </c>
      <c r="C14" s="270">
        <v>0</v>
      </c>
      <c r="D14" s="270">
        <v>0</v>
      </c>
      <c r="E14" s="270">
        <v>0</v>
      </c>
      <c r="F14" s="270">
        <v>0</v>
      </c>
      <c r="G14" s="270">
        <v>0</v>
      </c>
    </row>
    <row r="15" spans="1:7" ht="15">
      <c r="A15" s="270">
        <v>1110200</v>
      </c>
      <c r="B15" s="270" t="s">
        <v>524</v>
      </c>
      <c r="C15" s="271">
        <v>835111.38</v>
      </c>
      <c r="D15" s="271">
        <v>4395492.5199999996</v>
      </c>
      <c r="E15" s="271">
        <v>-4057552.45</v>
      </c>
      <c r="F15" s="271">
        <v>337940.07</v>
      </c>
      <c r="G15" s="271">
        <v>1173051.45</v>
      </c>
    </row>
    <row r="16" spans="1:7" ht="15">
      <c r="A16" s="270">
        <v>1110210</v>
      </c>
      <c r="B16" s="270" t="s">
        <v>525</v>
      </c>
      <c r="C16" s="271">
        <v>25183.72</v>
      </c>
      <c r="D16" s="270">
        <v>0</v>
      </c>
      <c r="E16" s="270">
        <v>0</v>
      </c>
      <c r="F16" s="270">
        <v>0</v>
      </c>
      <c r="G16" s="271">
        <v>25183.72</v>
      </c>
    </row>
    <row r="17" spans="1:7" ht="15">
      <c r="A17" s="270">
        <v>1110220</v>
      </c>
      <c r="B17" s="270" t="s">
        <v>526</v>
      </c>
      <c r="C17" s="271">
        <v>384208.79</v>
      </c>
      <c r="D17" s="271">
        <v>561968.13</v>
      </c>
      <c r="E17" s="271">
        <v>-608013.63</v>
      </c>
      <c r="F17" s="271">
        <v>-46045.5</v>
      </c>
      <c r="G17" s="271">
        <v>338163.29</v>
      </c>
    </row>
    <row r="18" spans="1:7" ht="15">
      <c r="A18" s="270">
        <v>1110230</v>
      </c>
      <c r="B18" s="270" t="s">
        <v>527</v>
      </c>
      <c r="C18" s="270">
        <v>0</v>
      </c>
      <c r="D18" s="270">
        <v>0</v>
      </c>
      <c r="E18" s="270">
        <v>0</v>
      </c>
      <c r="F18" s="270">
        <v>0</v>
      </c>
      <c r="G18" s="270">
        <v>0</v>
      </c>
    </row>
    <row r="19" spans="1:7" ht="15">
      <c r="A19" s="270">
        <v>1110500</v>
      </c>
      <c r="B19" s="270" t="s">
        <v>528</v>
      </c>
      <c r="C19" s="271">
        <v>225268.31</v>
      </c>
      <c r="D19" s="271">
        <v>486703.5</v>
      </c>
      <c r="E19" s="271">
        <v>-12915.06</v>
      </c>
      <c r="F19" s="271">
        <v>473788.44</v>
      </c>
      <c r="G19" s="271">
        <v>699056.75</v>
      </c>
    </row>
    <row r="20" spans="1:7" ht="15">
      <c r="A20" s="270">
        <v>1110600</v>
      </c>
      <c r="B20" s="270" t="s">
        <v>529</v>
      </c>
      <c r="C20" s="271">
        <v>137326.45000000001</v>
      </c>
      <c r="D20" s="271">
        <v>626097.31000000006</v>
      </c>
      <c r="E20" s="271">
        <v>-543176.04</v>
      </c>
      <c r="F20" s="271">
        <v>82921.27</v>
      </c>
      <c r="G20" s="271">
        <v>220247.72</v>
      </c>
    </row>
    <row r="21" spans="1:7" ht="15">
      <c r="A21" s="270">
        <v>1111000</v>
      </c>
      <c r="B21" s="270" t="s">
        <v>30</v>
      </c>
      <c r="C21" s="271">
        <v>26810.27</v>
      </c>
      <c r="D21" s="271">
        <v>6397233</v>
      </c>
      <c r="E21" s="271">
        <v>-6354578.6299999999</v>
      </c>
      <c r="F21" s="271">
        <v>42654.37</v>
      </c>
      <c r="G21" s="271">
        <v>69464.639999999999</v>
      </c>
    </row>
    <row r="22" spans="1:7" ht="15">
      <c r="A22" s="270">
        <v>1111100</v>
      </c>
      <c r="B22" s="270" t="s">
        <v>530</v>
      </c>
      <c r="C22" s="271">
        <v>2162934.5299999998</v>
      </c>
      <c r="D22" s="271">
        <v>4867725.88</v>
      </c>
      <c r="E22" s="271">
        <v>-5809506.29</v>
      </c>
      <c r="F22" s="271">
        <v>-941780.41</v>
      </c>
      <c r="G22" s="271">
        <v>1221154.1200000001</v>
      </c>
    </row>
    <row r="23" spans="1:7" ht="15">
      <c r="A23" s="270">
        <v>1111200</v>
      </c>
      <c r="B23" s="270" t="s">
        <v>531</v>
      </c>
      <c r="C23" s="271">
        <v>29549.07</v>
      </c>
      <c r="D23" s="270">
        <v>0</v>
      </c>
      <c r="E23" s="271">
        <v>-25834</v>
      </c>
      <c r="F23" s="271">
        <v>-25834</v>
      </c>
      <c r="G23" s="271">
        <v>3715.07</v>
      </c>
    </row>
    <row r="24" spans="1:7" ht="15">
      <c r="A24" s="270">
        <v>1111300</v>
      </c>
      <c r="B24" s="270" t="s">
        <v>1154</v>
      </c>
      <c r="C24" s="271">
        <v>882648.34</v>
      </c>
      <c r="D24" s="271">
        <v>1135981.8799999999</v>
      </c>
      <c r="E24" s="271">
        <v>-986108.45</v>
      </c>
      <c r="F24" s="271">
        <v>149873.43</v>
      </c>
      <c r="G24" s="271">
        <v>1032521.77</v>
      </c>
    </row>
    <row r="25" spans="1:7" ht="15">
      <c r="A25" s="270">
        <v>1111400</v>
      </c>
      <c r="B25" s="270" t="s">
        <v>1155</v>
      </c>
      <c r="C25" s="271">
        <v>96306.61</v>
      </c>
      <c r="D25" s="271">
        <v>96071.88</v>
      </c>
      <c r="E25" s="271">
        <v>-65014.15</v>
      </c>
      <c r="F25" s="271">
        <v>31057.73</v>
      </c>
      <c r="G25" s="271">
        <v>127364.34</v>
      </c>
    </row>
    <row r="26" spans="1:7" ht="15">
      <c r="A26" s="270">
        <v>1112000</v>
      </c>
      <c r="B26" s="270" t="s">
        <v>85</v>
      </c>
      <c r="C26" s="271">
        <v>1902.01</v>
      </c>
      <c r="D26" s="270">
        <v>0</v>
      </c>
      <c r="E26" s="270">
        <v>0</v>
      </c>
      <c r="F26" s="270">
        <v>0</v>
      </c>
      <c r="G26" s="271">
        <v>1902.01</v>
      </c>
    </row>
    <row r="27" spans="1:7" ht="15">
      <c r="A27" s="270">
        <v>1115000</v>
      </c>
      <c r="B27" s="270" t="s">
        <v>532</v>
      </c>
      <c r="C27" s="271">
        <v>6496.65</v>
      </c>
      <c r="D27" s="270">
        <v>0</v>
      </c>
      <c r="E27" s="270">
        <v>0</v>
      </c>
      <c r="F27" s="270">
        <v>0</v>
      </c>
      <c r="G27" s="271">
        <v>6496.65</v>
      </c>
    </row>
    <row r="28" spans="1:7" ht="15">
      <c r="A28" s="270">
        <v>1116000</v>
      </c>
      <c r="B28" s="270" t="s">
        <v>533</v>
      </c>
      <c r="C28" s="271">
        <v>2623.5</v>
      </c>
      <c r="D28" s="270">
        <v>0</v>
      </c>
      <c r="E28" s="270">
        <v>0</v>
      </c>
      <c r="F28" s="270">
        <v>0</v>
      </c>
      <c r="G28" s="271">
        <v>2623.5</v>
      </c>
    </row>
    <row r="29" spans="1:7" ht="15">
      <c r="A29" s="270">
        <v>1117000</v>
      </c>
      <c r="B29" s="270" t="s">
        <v>1156</v>
      </c>
      <c r="C29" s="271">
        <v>100001.22</v>
      </c>
      <c r="D29" s="270">
        <v>0</v>
      </c>
      <c r="E29" s="270">
        <v>0</v>
      </c>
      <c r="F29" s="270">
        <v>0</v>
      </c>
      <c r="G29" s="271">
        <v>100001.22</v>
      </c>
    </row>
    <row r="30" spans="1:7" ht="15">
      <c r="A30" s="270">
        <v>1150000</v>
      </c>
      <c r="B30" s="270" t="s">
        <v>534</v>
      </c>
      <c r="C30" s="270">
        <v>0</v>
      </c>
      <c r="D30" s="270">
        <v>0</v>
      </c>
      <c r="E30" s="270">
        <v>0</v>
      </c>
      <c r="F30" s="270">
        <v>0</v>
      </c>
      <c r="G30" s="270">
        <v>0</v>
      </c>
    </row>
    <row r="31" spans="1:7" ht="15">
      <c r="A31" s="270">
        <v>1150100</v>
      </c>
      <c r="B31" s="270" t="s">
        <v>535</v>
      </c>
      <c r="C31" s="271">
        <v>437586.59</v>
      </c>
      <c r="D31" s="271">
        <v>731192.2</v>
      </c>
      <c r="E31" s="271">
        <v>-745214.56</v>
      </c>
      <c r="F31" s="271">
        <v>-14022.36</v>
      </c>
      <c r="G31" s="271">
        <v>423564.23</v>
      </c>
    </row>
    <row r="32" spans="1:7" ht="15">
      <c r="A32" s="270">
        <v>1150110</v>
      </c>
      <c r="B32" s="270" t="s">
        <v>536</v>
      </c>
      <c r="C32" s="271">
        <v>40659.919999999998</v>
      </c>
      <c r="D32" s="271">
        <v>34830.019999999997</v>
      </c>
      <c r="E32" s="271">
        <v>-34165.4</v>
      </c>
      <c r="F32" s="270">
        <v>664.62</v>
      </c>
      <c r="G32" s="271">
        <v>41324.54</v>
      </c>
    </row>
    <row r="33" spans="1:7" ht="15">
      <c r="A33" s="270">
        <v>1150120</v>
      </c>
      <c r="B33" s="270" t="s">
        <v>1257</v>
      </c>
      <c r="C33" s="271">
        <v>1073129.1000000001</v>
      </c>
      <c r="D33" s="271">
        <v>19598.2</v>
      </c>
      <c r="E33" s="271">
        <v>-49945.88</v>
      </c>
      <c r="F33" s="271">
        <v>-30347.68</v>
      </c>
      <c r="G33" s="271">
        <v>1042781.42</v>
      </c>
    </row>
    <row r="34" spans="1:7" ht="15">
      <c r="A34" s="270">
        <v>1150201</v>
      </c>
      <c r="B34" s="270" t="s">
        <v>537</v>
      </c>
      <c r="C34" s="270">
        <v>0</v>
      </c>
      <c r="D34" s="270">
        <v>0</v>
      </c>
      <c r="E34" s="270">
        <v>0</v>
      </c>
      <c r="F34" s="270">
        <v>0</v>
      </c>
      <c r="G34" s="270">
        <v>0</v>
      </c>
    </row>
    <row r="35" spans="1:7" ht="15">
      <c r="A35" s="270">
        <v>1150300</v>
      </c>
      <c r="B35" s="270" t="s">
        <v>538</v>
      </c>
      <c r="C35" s="270">
        <v>0</v>
      </c>
      <c r="D35" s="270">
        <v>810</v>
      </c>
      <c r="E35" s="270">
        <v>-810</v>
      </c>
      <c r="F35" s="270">
        <v>0</v>
      </c>
      <c r="G35" s="270">
        <v>0</v>
      </c>
    </row>
    <row r="36" spans="1:7" ht="15">
      <c r="A36" s="270">
        <v>1150305</v>
      </c>
      <c r="B36" s="270" t="s">
        <v>539</v>
      </c>
      <c r="C36" s="270">
        <v>0</v>
      </c>
      <c r="D36" s="270">
        <v>0</v>
      </c>
      <c r="E36" s="270">
        <v>0</v>
      </c>
      <c r="F36" s="270">
        <v>0</v>
      </c>
      <c r="G36" s="270">
        <v>0</v>
      </c>
    </row>
    <row r="37" spans="1:7" ht="15">
      <c r="A37" s="270">
        <v>1150310</v>
      </c>
      <c r="B37" s="270" t="s">
        <v>540</v>
      </c>
      <c r="C37" s="270">
        <v>0</v>
      </c>
      <c r="D37" s="270">
        <v>0</v>
      </c>
      <c r="E37" s="270">
        <v>0</v>
      </c>
      <c r="F37" s="270">
        <v>0</v>
      </c>
      <c r="G37" s="270">
        <v>0</v>
      </c>
    </row>
    <row r="38" spans="1:7" ht="15">
      <c r="A38" s="270">
        <v>1150400</v>
      </c>
      <c r="B38" s="270" t="s">
        <v>541</v>
      </c>
      <c r="C38" s="270">
        <v>0</v>
      </c>
      <c r="D38" s="270">
        <v>0</v>
      </c>
      <c r="E38" s="270">
        <v>0</v>
      </c>
      <c r="F38" s="270">
        <v>0</v>
      </c>
      <c r="G38" s="270">
        <v>0</v>
      </c>
    </row>
    <row r="39" spans="1:7" ht="15">
      <c r="A39" s="270">
        <v>1150500</v>
      </c>
      <c r="B39" s="270" t="s">
        <v>542</v>
      </c>
      <c r="C39" s="270">
        <v>0</v>
      </c>
      <c r="D39" s="270">
        <v>0</v>
      </c>
      <c r="E39" s="270">
        <v>0</v>
      </c>
      <c r="F39" s="270">
        <v>0</v>
      </c>
      <c r="G39" s="270">
        <v>0</v>
      </c>
    </row>
    <row r="40" spans="1:7" ht="15">
      <c r="A40" s="270">
        <v>1150502</v>
      </c>
      <c r="B40" s="270" t="s">
        <v>543</v>
      </c>
      <c r="C40" s="270">
        <v>0</v>
      </c>
      <c r="D40" s="270">
        <v>0</v>
      </c>
      <c r="E40" s="270">
        <v>0</v>
      </c>
      <c r="F40" s="270">
        <v>0</v>
      </c>
      <c r="G40" s="270">
        <v>0</v>
      </c>
    </row>
    <row r="41" spans="1:7" ht="15">
      <c r="A41" s="270">
        <v>1150600</v>
      </c>
      <c r="B41" s="270" t="s">
        <v>544</v>
      </c>
      <c r="C41" s="270">
        <v>0.2</v>
      </c>
      <c r="D41" s="271">
        <v>20289.45</v>
      </c>
      <c r="E41" s="271">
        <v>-20289.650000000001</v>
      </c>
      <c r="F41" s="270">
        <v>-0.2</v>
      </c>
      <c r="G41" s="270">
        <v>0</v>
      </c>
    </row>
    <row r="42" spans="1:7" ht="15">
      <c r="A42" s="270">
        <v>1150709</v>
      </c>
      <c r="B42" s="270" t="s">
        <v>545</v>
      </c>
      <c r="C42" s="270">
        <v>0</v>
      </c>
      <c r="D42" s="270">
        <v>219.14</v>
      </c>
      <c r="E42" s="270">
        <v>-219.14</v>
      </c>
      <c r="F42" s="270">
        <v>0</v>
      </c>
      <c r="G42" s="270">
        <v>0</v>
      </c>
    </row>
    <row r="43" spans="1:7" ht="15">
      <c r="A43" s="270">
        <v>1150710</v>
      </c>
      <c r="B43" s="270" t="s">
        <v>546</v>
      </c>
      <c r="C43" s="271">
        <v>214704.36</v>
      </c>
      <c r="D43" s="271">
        <v>28337.09</v>
      </c>
      <c r="E43" s="271">
        <v>-35639.32</v>
      </c>
      <c r="F43" s="271">
        <v>-7302.23</v>
      </c>
      <c r="G43" s="271">
        <v>207402.13</v>
      </c>
    </row>
    <row r="44" spans="1:7" ht="15">
      <c r="A44" s="270">
        <v>1150711</v>
      </c>
      <c r="B44" s="270" t="s">
        <v>547</v>
      </c>
      <c r="C44" s="271">
        <v>268067.78000000003</v>
      </c>
      <c r="D44" s="271">
        <v>33496.76</v>
      </c>
      <c r="E44" s="271">
        <v>-41073.06</v>
      </c>
      <c r="F44" s="271">
        <v>-7576.3</v>
      </c>
      <c r="G44" s="271">
        <v>260491.48</v>
      </c>
    </row>
    <row r="45" spans="1:7" ht="15">
      <c r="A45" s="270">
        <v>1150712</v>
      </c>
      <c r="B45" s="270" t="s">
        <v>548</v>
      </c>
      <c r="C45" s="271">
        <v>253214.73</v>
      </c>
      <c r="D45" s="271">
        <v>27935.45</v>
      </c>
      <c r="E45" s="271">
        <v>-38748.01</v>
      </c>
      <c r="F45" s="271">
        <v>-10812.56</v>
      </c>
      <c r="G45" s="271">
        <v>242402.17</v>
      </c>
    </row>
    <row r="46" spans="1:7" ht="15">
      <c r="A46" s="270">
        <v>1150800</v>
      </c>
      <c r="B46" s="270" t="s">
        <v>549</v>
      </c>
      <c r="C46" s="270">
        <v>0</v>
      </c>
      <c r="D46" s="271">
        <v>23240.33</v>
      </c>
      <c r="E46" s="271">
        <v>-4630.07</v>
      </c>
      <c r="F46" s="271">
        <v>18610.259999999998</v>
      </c>
      <c r="G46" s="271">
        <v>18610.259999999998</v>
      </c>
    </row>
    <row r="47" spans="1:7" ht="15">
      <c r="A47" s="270">
        <v>1150801</v>
      </c>
      <c r="B47" s="270" t="s">
        <v>550</v>
      </c>
      <c r="C47" s="271">
        <v>23090.83</v>
      </c>
      <c r="D47" s="271">
        <v>10353</v>
      </c>
      <c r="E47" s="270">
        <v>0</v>
      </c>
      <c r="F47" s="271">
        <v>10353</v>
      </c>
      <c r="G47" s="271">
        <v>33443.83</v>
      </c>
    </row>
    <row r="48" spans="1:7" ht="15">
      <c r="A48" s="270">
        <v>1150802</v>
      </c>
      <c r="B48" s="270" t="s">
        <v>551</v>
      </c>
      <c r="C48" s="271">
        <v>33737.53</v>
      </c>
      <c r="D48" s="271">
        <v>15010.47</v>
      </c>
      <c r="E48" s="271">
        <v>-15010.47</v>
      </c>
      <c r="F48" s="270">
        <v>0</v>
      </c>
      <c r="G48" s="271">
        <v>33737.53</v>
      </c>
    </row>
    <row r="49" spans="1:7" ht="15">
      <c r="A49" s="270">
        <v>1150900</v>
      </c>
      <c r="B49" s="270" t="s">
        <v>552</v>
      </c>
      <c r="C49" s="270">
        <v>0</v>
      </c>
      <c r="D49" s="270">
        <v>0</v>
      </c>
      <c r="E49" s="270">
        <v>0</v>
      </c>
      <c r="F49" s="270">
        <v>0</v>
      </c>
      <c r="G49" s="270">
        <v>0</v>
      </c>
    </row>
    <row r="50" spans="1:7" ht="15">
      <c r="A50" s="270">
        <v>1151000</v>
      </c>
      <c r="B50" s="270" t="s">
        <v>553</v>
      </c>
      <c r="C50" s="271">
        <v>230617.60000000001</v>
      </c>
      <c r="D50" s="271">
        <v>8749.65</v>
      </c>
      <c r="E50" s="271">
        <v>-7428.02</v>
      </c>
      <c r="F50" s="271">
        <v>1321.63</v>
      </c>
      <c r="G50" s="271">
        <v>231939.23</v>
      </c>
    </row>
    <row r="51" spans="1:7" ht="15">
      <c r="A51" s="270">
        <v>1410000</v>
      </c>
      <c r="B51" s="270" t="s">
        <v>554</v>
      </c>
      <c r="C51" s="271">
        <v>10046300.68</v>
      </c>
      <c r="D51" s="271">
        <v>94537.49</v>
      </c>
      <c r="E51" s="271">
        <v>-340626.43</v>
      </c>
      <c r="F51" s="271">
        <v>-246088.94</v>
      </c>
      <c r="G51" s="271">
        <v>9800211.7400000002</v>
      </c>
    </row>
    <row r="52" spans="1:7" ht="15">
      <c r="A52" s="270">
        <v>1413020</v>
      </c>
      <c r="B52" s="270" t="s">
        <v>555</v>
      </c>
      <c r="C52" s="270">
        <v>0</v>
      </c>
      <c r="D52" s="270">
        <v>0</v>
      </c>
      <c r="E52" s="270">
        <v>0</v>
      </c>
      <c r="F52" s="270">
        <v>0</v>
      </c>
      <c r="G52" s="270">
        <v>0</v>
      </c>
    </row>
    <row r="53" spans="1:7" ht="15">
      <c r="A53" s="270">
        <v>1420000</v>
      </c>
      <c r="B53" s="270" t="s">
        <v>54</v>
      </c>
      <c r="C53" s="271">
        <v>112984636.38</v>
      </c>
      <c r="D53" s="271">
        <v>1182049.5900000001</v>
      </c>
      <c r="E53" s="271">
        <v>-728210.74</v>
      </c>
      <c r="F53" s="271">
        <v>453838.85</v>
      </c>
      <c r="G53" s="271">
        <v>113438475.23</v>
      </c>
    </row>
    <row r="54" spans="1:7" ht="15">
      <c r="A54" s="270">
        <v>1430000</v>
      </c>
      <c r="B54" s="270" t="s">
        <v>556</v>
      </c>
      <c r="C54" s="271">
        <v>77953.8</v>
      </c>
      <c r="D54" s="271">
        <v>1176014.03</v>
      </c>
      <c r="E54" s="271">
        <v>-1253967.83</v>
      </c>
      <c r="F54" s="271">
        <v>-77953.8</v>
      </c>
      <c r="G54" s="270">
        <v>0</v>
      </c>
    </row>
    <row r="55" spans="1:7" ht="15">
      <c r="A55" s="270">
        <v>1432000</v>
      </c>
      <c r="B55" s="270" t="s">
        <v>557</v>
      </c>
      <c r="C55" s="271">
        <v>97867.83</v>
      </c>
      <c r="D55" s="271">
        <v>2470</v>
      </c>
      <c r="E55" s="271">
        <v>-15835</v>
      </c>
      <c r="F55" s="271">
        <v>-13365</v>
      </c>
      <c r="G55" s="271">
        <v>84502.83</v>
      </c>
    </row>
    <row r="56" spans="1:7" ht="15">
      <c r="A56" s="270">
        <v>1433100</v>
      </c>
      <c r="B56" s="270" t="s">
        <v>20</v>
      </c>
      <c r="C56" s="271">
        <v>362260.47999999998</v>
      </c>
      <c r="D56" s="270">
        <v>0</v>
      </c>
      <c r="E56" s="270">
        <v>0</v>
      </c>
      <c r="F56" s="270">
        <v>0</v>
      </c>
      <c r="G56" s="271">
        <v>362260.47999999998</v>
      </c>
    </row>
    <row r="57" spans="1:7" ht="15">
      <c r="A57" s="270">
        <v>1433200</v>
      </c>
      <c r="B57" s="270" t="s">
        <v>33</v>
      </c>
      <c r="C57" s="271">
        <v>797654.91</v>
      </c>
      <c r="D57" s="270">
        <v>0</v>
      </c>
      <c r="E57" s="270">
        <v>0</v>
      </c>
      <c r="F57" s="270">
        <v>0</v>
      </c>
      <c r="G57" s="271">
        <v>797654.91</v>
      </c>
    </row>
    <row r="58" spans="1:7" ht="15">
      <c r="A58" s="270">
        <v>1434000</v>
      </c>
      <c r="B58" s="270" t="s">
        <v>558</v>
      </c>
      <c r="C58" s="270">
        <v>0</v>
      </c>
      <c r="D58" s="270">
        <v>0</v>
      </c>
      <c r="E58" s="270">
        <v>0</v>
      </c>
      <c r="F58" s="270">
        <v>0</v>
      </c>
      <c r="G58" s="270">
        <v>0</v>
      </c>
    </row>
    <row r="59" spans="1:7" ht="15">
      <c r="A59" s="270">
        <v>1434200</v>
      </c>
      <c r="B59" s="270" t="s">
        <v>559</v>
      </c>
      <c r="C59" s="270">
        <v>0</v>
      </c>
      <c r="D59" s="270">
        <v>0</v>
      </c>
      <c r="E59" s="270">
        <v>0</v>
      </c>
      <c r="F59" s="270">
        <v>0</v>
      </c>
      <c r="G59" s="270">
        <v>0</v>
      </c>
    </row>
    <row r="60" spans="1:7" ht="15">
      <c r="A60" s="270">
        <v>1434300</v>
      </c>
      <c r="B60" s="270" t="s">
        <v>560</v>
      </c>
      <c r="C60" s="270">
        <v>0</v>
      </c>
      <c r="D60" s="270">
        <v>0</v>
      </c>
      <c r="E60" s="270">
        <v>0</v>
      </c>
      <c r="F60" s="270">
        <v>0</v>
      </c>
      <c r="G60" s="270">
        <v>0</v>
      </c>
    </row>
    <row r="61" spans="1:7" ht="15">
      <c r="A61" s="270">
        <v>1434400</v>
      </c>
      <c r="B61" s="270" t="s">
        <v>561</v>
      </c>
      <c r="C61" s="270">
        <v>0</v>
      </c>
      <c r="D61" s="270">
        <v>0</v>
      </c>
      <c r="E61" s="270">
        <v>0</v>
      </c>
      <c r="F61" s="270">
        <v>0</v>
      </c>
      <c r="G61" s="270">
        <v>0</v>
      </c>
    </row>
    <row r="62" spans="1:7" ht="15">
      <c r="A62" s="270">
        <v>1440000</v>
      </c>
      <c r="B62" s="270" t="s">
        <v>562</v>
      </c>
      <c r="C62" s="270">
        <v>0</v>
      </c>
      <c r="D62" s="270">
        <v>0</v>
      </c>
      <c r="E62" s="270">
        <v>0</v>
      </c>
      <c r="F62" s="270">
        <v>0</v>
      </c>
      <c r="G62" s="270">
        <v>0</v>
      </c>
    </row>
    <row r="63" spans="1:7" ht="15">
      <c r="A63" s="270">
        <v>1510300</v>
      </c>
      <c r="B63" s="270" t="s">
        <v>6</v>
      </c>
      <c r="C63" s="271">
        <v>217548.38</v>
      </c>
      <c r="D63" s="270">
        <v>0</v>
      </c>
      <c r="E63" s="270">
        <v>0</v>
      </c>
      <c r="F63" s="270">
        <v>0</v>
      </c>
      <c r="G63" s="271">
        <v>217548.38</v>
      </c>
    </row>
    <row r="64" spans="1:7" ht="15">
      <c r="A64" s="270">
        <v>1520100</v>
      </c>
      <c r="B64" s="270" t="s">
        <v>563</v>
      </c>
      <c r="C64" s="271">
        <v>40508.51</v>
      </c>
      <c r="D64" s="270">
        <v>0</v>
      </c>
      <c r="E64" s="270">
        <v>0</v>
      </c>
      <c r="F64" s="270">
        <v>0</v>
      </c>
      <c r="G64" s="271">
        <v>40508.51</v>
      </c>
    </row>
    <row r="65" spans="1:7" ht="15">
      <c r="A65" s="270">
        <v>1520200</v>
      </c>
      <c r="B65" s="270" t="s">
        <v>116</v>
      </c>
      <c r="C65" s="271">
        <v>275885.58</v>
      </c>
      <c r="D65" s="270">
        <v>0</v>
      </c>
      <c r="E65" s="270">
        <v>0</v>
      </c>
      <c r="F65" s="270">
        <v>0</v>
      </c>
      <c r="G65" s="271">
        <v>275885.58</v>
      </c>
    </row>
    <row r="66" spans="1:7" ht="15">
      <c r="A66" s="270">
        <v>1520300</v>
      </c>
      <c r="B66" s="270" t="s">
        <v>5</v>
      </c>
      <c r="C66" s="271">
        <v>36757.32</v>
      </c>
      <c r="D66" s="270">
        <v>0</v>
      </c>
      <c r="E66" s="270">
        <v>0</v>
      </c>
      <c r="F66" s="270">
        <v>0</v>
      </c>
      <c r="G66" s="271">
        <v>36757.32</v>
      </c>
    </row>
    <row r="67" spans="1:7" ht="15">
      <c r="A67" s="270">
        <v>1520500</v>
      </c>
      <c r="B67" s="270" t="s">
        <v>7</v>
      </c>
      <c r="C67" s="271">
        <v>53277.14</v>
      </c>
      <c r="D67" s="270">
        <v>0</v>
      </c>
      <c r="E67" s="270">
        <v>0</v>
      </c>
      <c r="F67" s="270">
        <v>0</v>
      </c>
      <c r="G67" s="271">
        <v>53277.14</v>
      </c>
    </row>
    <row r="68" spans="1:7" ht="15">
      <c r="A68" s="270">
        <v>1520600</v>
      </c>
      <c r="B68" s="270" t="s">
        <v>8</v>
      </c>
      <c r="C68" s="271">
        <v>218081.93</v>
      </c>
      <c r="D68" s="270">
        <v>0</v>
      </c>
      <c r="E68" s="270">
        <v>0</v>
      </c>
      <c r="F68" s="270">
        <v>0</v>
      </c>
      <c r="G68" s="271">
        <v>218081.93</v>
      </c>
    </row>
    <row r="69" spans="1:7" ht="15">
      <c r="A69" s="270">
        <v>1520700</v>
      </c>
      <c r="B69" s="270" t="s">
        <v>119</v>
      </c>
      <c r="C69" s="271">
        <v>225231.22</v>
      </c>
      <c r="D69" s="270">
        <v>0</v>
      </c>
      <c r="E69" s="270">
        <v>0</v>
      </c>
      <c r="F69" s="270">
        <v>0</v>
      </c>
      <c r="G69" s="271">
        <v>225231.22</v>
      </c>
    </row>
    <row r="70" spans="1:7" ht="15">
      <c r="A70" s="270">
        <v>1530200</v>
      </c>
      <c r="B70" s="270" t="s">
        <v>564</v>
      </c>
      <c r="C70" s="271">
        <v>-25236.27</v>
      </c>
      <c r="D70" s="270">
        <v>0</v>
      </c>
      <c r="E70" s="270">
        <v>-425.77</v>
      </c>
      <c r="F70" s="270">
        <v>-425.77</v>
      </c>
      <c r="G70" s="271">
        <v>-25662.04</v>
      </c>
    </row>
    <row r="71" spans="1:7" ht="15">
      <c r="A71" s="270">
        <v>1530300</v>
      </c>
      <c r="B71" s="270" t="s">
        <v>565</v>
      </c>
      <c r="C71" s="271">
        <v>-193190.47</v>
      </c>
      <c r="D71" s="270">
        <v>0</v>
      </c>
      <c r="E71" s="271">
        <v>-5499.37</v>
      </c>
      <c r="F71" s="271">
        <v>-5499.37</v>
      </c>
      <c r="G71" s="271">
        <v>-198689.84</v>
      </c>
    </row>
    <row r="72" spans="1:7" ht="15">
      <c r="A72" s="270">
        <v>1530400</v>
      </c>
      <c r="B72" s="270" t="s">
        <v>566</v>
      </c>
      <c r="C72" s="271">
        <v>-34340.800000000003</v>
      </c>
      <c r="D72" s="270">
        <v>0</v>
      </c>
      <c r="E72" s="270">
        <v>-144.4</v>
      </c>
      <c r="F72" s="270">
        <v>-144.4</v>
      </c>
      <c r="G72" s="271">
        <v>-34485.199999999997</v>
      </c>
    </row>
    <row r="73" spans="1:7" ht="15">
      <c r="A73" s="270">
        <v>1530600</v>
      </c>
      <c r="B73" s="270" t="s">
        <v>567</v>
      </c>
      <c r="C73" s="271">
        <v>-46229.56</v>
      </c>
      <c r="D73" s="270">
        <v>0</v>
      </c>
      <c r="E73" s="270">
        <v>-369.74</v>
      </c>
      <c r="F73" s="270">
        <v>-369.74</v>
      </c>
      <c r="G73" s="271">
        <v>-46599.3</v>
      </c>
    </row>
    <row r="74" spans="1:7" ht="15">
      <c r="A74" s="270">
        <v>1530700</v>
      </c>
      <c r="B74" s="270" t="s">
        <v>568</v>
      </c>
      <c r="C74" s="271">
        <v>-141072.31</v>
      </c>
      <c r="D74" s="270">
        <v>0</v>
      </c>
      <c r="E74" s="271">
        <v>-3448.05</v>
      </c>
      <c r="F74" s="271">
        <v>-3448.05</v>
      </c>
      <c r="G74" s="271">
        <v>-144520.35999999999</v>
      </c>
    </row>
    <row r="75" spans="1:7" ht="15">
      <c r="A75" s="270">
        <v>1530800</v>
      </c>
      <c r="B75" s="270" t="s">
        <v>569</v>
      </c>
      <c r="C75" s="271">
        <v>-193000.04</v>
      </c>
      <c r="D75" s="270">
        <v>0</v>
      </c>
      <c r="E75" s="271">
        <v>-1954.89</v>
      </c>
      <c r="F75" s="271">
        <v>-1954.89</v>
      </c>
      <c r="G75" s="271">
        <v>-194954.93</v>
      </c>
    </row>
    <row r="76" spans="1:7" ht="15">
      <c r="A76" s="270">
        <v>1530900</v>
      </c>
      <c r="B76" s="270" t="s">
        <v>570</v>
      </c>
      <c r="C76" s="271">
        <v>-152948.49</v>
      </c>
      <c r="D76" s="270">
        <v>0</v>
      </c>
      <c r="E76" s="271">
        <v>-6053.62</v>
      </c>
      <c r="F76" s="271">
        <v>-6053.62</v>
      </c>
      <c r="G76" s="271">
        <v>-159002.10999999999</v>
      </c>
    </row>
    <row r="77" spans="1:7" ht="15">
      <c r="A77" s="270">
        <v>1550000</v>
      </c>
      <c r="B77" s="270" t="s">
        <v>571</v>
      </c>
      <c r="C77" s="270">
        <v>0</v>
      </c>
      <c r="D77" s="270">
        <v>0</v>
      </c>
      <c r="E77" s="270">
        <v>0</v>
      </c>
      <c r="F77" s="270">
        <v>0</v>
      </c>
      <c r="G77" s="270">
        <v>0</v>
      </c>
    </row>
    <row r="78" spans="1:7" ht="15">
      <c r="A78" s="270">
        <v>1550105</v>
      </c>
      <c r="B78" s="270" t="s">
        <v>572</v>
      </c>
      <c r="C78" s="270">
        <v>0</v>
      </c>
      <c r="D78" s="271">
        <v>11231857.76</v>
      </c>
      <c r="E78" s="271">
        <v>-11231857.76</v>
      </c>
      <c r="F78" s="270">
        <v>0</v>
      </c>
      <c r="G78" s="270">
        <v>0</v>
      </c>
    </row>
    <row r="79" spans="1:7" ht="15">
      <c r="A79" s="270">
        <v>1550200</v>
      </c>
      <c r="B79" s="270" t="s">
        <v>573</v>
      </c>
      <c r="C79" s="271">
        <v>12408.14</v>
      </c>
      <c r="D79" s="270">
        <v>0</v>
      </c>
      <c r="E79" s="270">
        <v>0</v>
      </c>
      <c r="F79" s="270">
        <v>0</v>
      </c>
      <c r="G79" s="271">
        <v>12408.14</v>
      </c>
    </row>
    <row r="80" spans="1:7" ht="15">
      <c r="A80" s="270">
        <v>1550300</v>
      </c>
      <c r="B80" s="270" t="s">
        <v>574</v>
      </c>
      <c r="C80" s="271">
        <v>190254.11</v>
      </c>
      <c r="D80" s="271">
        <v>16683.599999999999</v>
      </c>
      <c r="E80" s="270">
        <v>0</v>
      </c>
      <c r="F80" s="271">
        <v>16683.599999999999</v>
      </c>
      <c r="G80" s="271">
        <v>206937.71</v>
      </c>
    </row>
    <row r="81" spans="1:7" ht="15">
      <c r="A81" s="270">
        <v>1550305</v>
      </c>
      <c r="B81" s="270" t="s">
        <v>575</v>
      </c>
      <c r="C81" s="271">
        <v>310604.92</v>
      </c>
      <c r="D81" s="270">
        <v>0</v>
      </c>
      <c r="E81" s="270">
        <v>0</v>
      </c>
      <c r="F81" s="270">
        <v>0</v>
      </c>
      <c r="G81" s="271">
        <v>310604.92</v>
      </c>
    </row>
    <row r="82" spans="1:7" ht="15">
      <c r="A82" s="270">
        <v>1550400</v>
      </c>
      <c r="B82" s="270" t="s">
        <v>131</v>
      </c>
      <c r="C82" s="271">
        <v>2180.0300000000002</v>
      </c>
      <c r="D82" s="270">
        <v>0</v>
      </c>
      <c r="E82" s="270">
        <v>-218</v>
      </c>
      <c r="F82" s="270">
        <v>-218</v>
      </c>
      <c r="G82" s="271">
        <v>1962.03</v>
      </c>
    </row>
    <row r="83" spans="1:7" ht="15">
      <c r="A83" s="270">
        <v>1550600</v>
      </c>
      <c r="B83" s="270" t="s">
        <v>576</v>
      </c>
      <c r="C83" s="271">
        <v>198729.75</v>
      </c>
      <c r="D83" s="271">
        <v>11978.57</v>
      </c>
      <c r="E83" s="271">
        <v>-32294.720000000001</v>
      </c>
      <c r="F83" s="271">
        <v>-20316.150000000001</v>
      </c>
      <c r="G83" s="271">
        <v>178413.6</v>
      </c>
    </row>
    <row r="84" spans="1:7" ht="15">
      <c r="A84" s="270">
        <v>1552000</v>
      </c>
      <c r="B84" s="270" t="s">
        <v>577</v>
      </c>
      <c r="C84" s="270">
        <v>0</v>
      </c>
      <c r="D84" s="270">
        <v>0</v>
      </c>
      <c r="E84" s="270">
        <v>0</v>
      </c>
      <c r="F84" s="270">
        <v>0</v>
      </c>
      <c r="G84" s="270">
        <v>0</v>
      </c>
    </row>
    <row r="85" spans="1:7" ht="15">
      <c r="A85" s="270">
        <v>2610100</v>
      </c>
      <c r="B85" s="270" t="s">
        <v>578</v>
      </c>
      <c r="C85" s="271">
        <v>-379881.1</v>
      </c>
      <c r="D85" s="271">
        <v>306292.01</v>
      </c>
      <c r="E85" s="271">
        <v>-382558.43</v>
      </c>
      <c r="F85" s="271">
        <v>-76266.42</v>
      </c>
      <c r="G85" s="271">
        <v>-456147.52</v>
      </c>
    </row>
    <row r="86" spans="1:7" ht="15">
      <c r="A86" s="270">
        <v>2610104</v>
      </c>
      <c r="B86" s="270" t="s">
        <v>579</v>
      </c>
      <c r="C86" s="270">
        <v>0</v>
      </c>
      <c r="D86" s="270">
        <v>0</v>
      </c>
      <c r="E86" s="270">
        <v>0</v>
      </c>
      <c r="F86" s="270">
        <v>0</v>
      </c>
      <c r="G86" s="270">
        <v>0</v>
      </c>
    </row>
    <row r="87" spans="1:7" ht="15">
      <c r="A87" s="270">
        <v>2610105</v>
      </c>
      <c r="B87" s="270" t="s">
        <v>580</v>
      </c>
      <c r="C87" s="271">
        <v>-894849.14</v>
      </c>
      <c r="D87" s="270">
        <v>0</v>
      </c>
      <c r="E87" s="271">
        <v>-51185.01</v>
      </c>
      <c r="F87" s="271">
        <v>-51185.01</v>
      </c>
      <c r="G87" s="271">
        <v>-946034.15</v>
      </c>
    </row>
    <row r="88" spans="1:7" ht="15">
      <c r="A88" s="270">
        <v>2610106</v>
      </c>
      <c r="B88" s="270" t="s">
        <v>581</v>
      </c>
      <c r="C88" s="271">
        <v>-109478.37</v>
      </c>
      <c r="D88" s="270">
        <v>0</v>
      </c>
      <c r="E88" s="271">
        <v>-5597.9</v>
      </c>
      <c r="F88" s="271">
        <v>-5597.9</v>
      </c>
      <c r="G88" s="271">
        <v>-115076.27</v>
      </c>
    </row>
    <row r="89" spans="1:7" ht="15">
      <c r="A89" s="270">
        <v>2610200</v>
      </c>
      <c r="B89" s="270" t="s">
        <v>582</v>
      </c>
      <c r="C89" s="270">
        <v>0</v>
      </c>
      <c r="D89" s="270">
        <v>0</v>
      </c>
      <c r="E89" s="270">
        <v>0</v>
      </c>
      <c r="F89" s="270">
        <v>0</v>
      </c>
      <c r="G89" s="270">
        <v>0</v>
      </c>
    </row>
    <row r="90" spans="1:7" ht="15">
      <c r="A90" s="270">
        <v>2610210</v>
      </c>
      <c r="B90" s="270" t="s">
        <v>583</v>
      </c>
      <c r="C90" s="270">
        <v>0</v>
      </c>
      <c r="D90" s="270">
        <v>0</v>
      </c>
      <c r="E90" s="270">
        <v>0</v>
      </c>
      <c r="F90" s="270">
        <v>0</v>
      </c>
      <c r="G90" s="270">
        <v>0</v>
      </c>
    </row>
    <row r="91" spans="1:7" ht="15">
      <c r="A91" s="270">
        <v>2610300</v>
      </c>
      <c r="B91" s="270" t="s">
        <v>584</v>
      </c>
      <c r="C91" s="270">
        <v>0</v>
      </c>
      <c r="D91" s="270">
        <v>0</v>
      </c>
      <c r="E91" s="270">
        <v>0</v>
      </c>
      <c r="F91" s="270">
        <v>0</v>
      </c>
      <c r="G91" s="270">
        <v>0</v>
      </c>
    </row>
    <row r="92" spans="1:7" ht="15">
      <c r="A92" s="270">
        <v>2610305</v>
      </c>
      <c r="B92" s="270" t="s">
        <v>585</v>
      </c>
      <c r="C92" s="270">
        <v>0</v>
      </c>
      <c r="D92" s="270">
        <v>0</v>
      </c>
      <c r="E92" s="270">
        <v>0</v>
      </c>
      <c r="F92" s="270">
        <v>0</v>
      </c>
      <c r="G92" s="270">
        <v>0</v>
      </c>
    </row>
    <row r="93" spans="1:7" ht="15">
      <c r="A93" s="270">
        <v>2610310</v>
      </c>
      <c r="B93" s="270" t="s">
        <v>586</v>
      </c>
      <c r="C93" s="271">
        <v>-6065930</v>
      </c>
      <c r="D93" s="271">
        <v>95300.05</v>
      </c>
      <c r="E93" s="271">
        <v>-1000</v>
      </c>
      <c r="F93" s="271">
        <v>94300.05</v>
      </c>
      <c r="G93" s="271">
        <v>-5971629.9500000002</v>
      </c>
    </row>
    <row r="94" spans="1:7" ht="15">
      <c r="A94" s="270">
        <v>2610340</v>
      </c>
      <c r="B94" s="270" t="s">
        <v>587</v>
      </c>
      <c r="C94" s="271">
        <v>-7148.22</v>
      </c>
      <c r="D94" s="271">
        <v>9041.1</v>
      </c>
      <c r="E94" s="271">
        <v>-8136.99</v>
      </c>
      <c r="F94" s="270">
        <v>904.11</v>
      </c>
      <c r="G94" s="271">
        <v>-6244.11</v>
      </c>
    </row>
    <row r="95" spans="1:7" ht="15">
      <c r="A95" s="270">
        <v>2610360</v>
      </c>
      <c r="B95" s="270" t="s">
        <v>588</v>
      </c>
      <c r="C95" s="270">
        <v>0</v>
      </c>
      <c r="D95" s="270">
        <v>0</v>
      </c>
      <c r="E95" s="270">
        <v>0</v>
      </c>
      <c r="F95" s="270">
        <v>0</v>
      </c>
      <c r="G95" s="270">
        <v>0</v>
      </c>
    </row>
    <row r="96" spans="1:7" ht="15">
      <c r="A96" s="270">
        <v>2610380</v>
      </c>
      <c r="B96" s="270" t="s">
        <v>589</v>
      </c>
      <c r="C96" s="271">
        <v>-12222.28</v>
      </c>
      <c r="D96" s="271">
        <v>23680.84</v>
      </c>
      <c r="E96" s="271">
        <v>-21389.14</v>
      </c>
      <c r="F96" s="271">
        <v>2291.6999999999998</v>
      </c>
      <c r="G96" s="271">
        <v>-9930.58</v>
      </c>
    </row>
    <row r="97" spans="1:7" ht="15">
      <c r="A97" s="270">
        <v>2610405</v>
      </c>
      <c r="B97" s="270" t="s">
        <v>590</v>
      </c>
      <c r="C97" s="271">
        <v>-176870.69</v>
      </c>
      <c r="D97" s="271">
        <v>145777.1</v>
      </c>
      <c r="E97" s="271">
        <v>-105163.91</v>
      </c>
      <c r="F97" s="271">
        <v>40613.19</v>
      </c>
      <c r="G97" s="271">
        <v>-136257.5</v>
      </c>
    </row>
    <row r="98" spans="1:7" ht="15">
      <c r="A98" s="270">
        <v>2610410</v>
      </c>
      <c r="B98" s="270" t="s">
        <v>591</v>
      </c>
      <c r="C98" s="271">
        <v>-72726.31</v>
      </c>
      <c r="D98" s="271">
        <v>195992.12</v>
      </c>
      <c r="E98" s="271">
        <v>-180341.19</v>
      </c>
      <c r="F98" s="271">
        <v>15650.93</v>
      </c>
      <c r="G98" s="271">
        <v>-57075.38</v>
      </c>
    </row>
    <row r="99" spans="1:7" ht="15">
      <c r="A99" s="270">
        <v>2610440</v>
      </c>
      <c r="B99" s="270" t="s">
        <v>592</v>
      </c>
      <c r="C99" s="271">
        <v>-18591.93</v>
      </c>
      <c r="D99" s="271">
        <v>55299.54</v>
      </c>
      <c r="E99" s="271">
        <v>-50843.75</v>
      </c>
      <c r="F99" s="271">
        <v>4455.79</v>
      </c>
      <c r="G99" s="271">
        <v>-14136.14</v>
      </c>
    </row>
    <row r="100" spans="1:7" ht="15">
      <c r="A100" s="270">
        <v>2610455</v>
      </c>
      <c r="B100" s="270" t="s">
        <v>593</v>
      </c>
      <c r="C100" s="271">
        <v>-17425</v>
      </c>
      <c r="D100" s="270">
        <v>0</v>
      </c>
      <c r="E100" s="271">
        <v>-28700</v>
      </c>
      <c r="F100" s="271">
        <v>-28700</v>
      </c>
      <c r="G100" s="271">
        <v>-46125</v>
      </c>
    </row>
    <row r="101" spans="1:7" ht="15">
      <c r="A101" s="270">
        <v>2610460</v>
      </c>
      <c r="B101" s="270" t="s">
        <v>594</v>
      </c>
      <c r="C101" s="270">
        <v>0</v>
      </c>
      <c r="D101" s="270">
        <v>0</v>
      </c>
      <c r="E101" s="270">
        <v>0</v>
      </c>
      <c r="F101" s="270">
        <v>0</v>
      </c>
      <c r="G101" s="270">
        <v>0</v>
      </c>
    </row>
    <row r="102" spans="1:7" ht="15">
      <c r="A102" s="270">
        <v>2610470</v>
      </c>
      <c r="B102" s="270" t="s">
        <v>595</v>
      </c>
      <c r="C102" s="270">
        <v>0</v>
      </c>
      <c r="D102" s="270">
        <v>0</v>
      </c>
      <c r="E102" s="270">
        <v>0</v>
      </c>
      <c r="F102" s="270">
        <v>0</v>
      </c>
      <c r="G102" s="270">
        <v>0</v>
      </c>
    </row>
    <row r="103" spans="1:7" ht="15">
      <c r="A103" s="270">
        <v>2610475</v>
      </c>
      <c r="B103" s="270" t="s">
        <v>596</v>
      </c>
      <c r="C103" s="270">
        <v>0</v>
      </c>
      <c r="D103" s="270">
        <v>0</v>
      </c>
      <c r="E103" s="270">
        <v>0</v>
      </c>
      <c r="F103" s="270">
        <v>0</v>
      </c>
      <c r="G103" s="270">
        <v>0</v>
      </c>
    </row>
    <row r="104" spans="1:7" ht="15">
      <c r="A104" s="270">
        <v>2610480</v>
      </c>
      <c r="B104" s="270" t="s">
        <v>597</v>
      </c>
      <c r="C104" s="270">
        <v>0</v>
      </c>
      <c r="D104" s="270">
        <v>0</v>
      </c>
      <c r="E104" s="270">
        <v>0</v>
      </c>
      <c r="F104" s="270">
        <v>0</v>
      </c>
      <c r="G104" s="270">
        <v>0</v>
      </c>
    </row>
    <row r="105" spans="1:7" ht="15">
      <c r="A105" s="270">
        <v>2610485</v>
      </c>
      <c r="B105" s="270" t="s">
        <v>598</v>
      </c>
      <c r="C105" s="270">
        <v>0</v>
      </c>
      <c r="D105" s="270">
        <v>0</v>
      </c>
      <c r="E105" s="270">
        <v>0</v>
      </c>
      <c r="F105" s="270">
        <v>0</v>
      </c>
      <c r="G105" s="270">
        <v>0</v>
      </c>
    </row>
    <row r="106" spans="1:7" ht="15">
      <c r="A106" s="270">
        <v>2610486</v>
      </c>
      <c r="B106" s="270" t="s">
        <v>599</v>
      </c>
      <c r="C106" s="271">
        <v>-88580.03</v>
      </c>
      <c r="D106" s="270">
        <v>0</v>
      </c>
      <c r="E106" s="271">
        <v>-17843.84</v>
      </c>
      <c r="F106" s="271">
        <v>-17843.84</v>
      </c>
      <c r="G106" s="271">
        <v>-106423.87</v>
      </c>
    </row>
    <row r="107" spans="1:7" ht="15">
      <c r="A107" s="270">
        <v>2610490</v>
      </c>
      <c r="B107" s="270" t="s">
        <v>600</v>
      </c>
      <c r="C107" s="271">
        <v>-15921.6</v>
      </c>
      <c r="D107" s="270">
        <v>0</v>
      </c>
      <c r="E107" s="271">
        <v>-8031.52</v>
      </c>
      <c r="F107" s="271">
        <v>-8031.52</v>
      </c>
      <c r="G107" s="271">
        <v>-23953.119999999999</v>
      </c>
    </row>
    <row r="108" spans="1:7" ht="15">
      <c r="A108" s="270">
        <v>2610500</v>
      </c>
      <c r="B108" s="270" t="s">
        <v>601</v>
      </c>
      <c r="C108" s="271">
        <v>-11760.29</v>
      </c>
      <c r="D108" s="271">
        <v>11760.29</v>
      </c>
      <c r="E108" s="271">
        <v>-6015.89</v>
      </c>
      <c r="F108" s="271">
        <v>5744.4</v>
      </c>
      <c r="G108" s="271">
        <v>-6015.89</v>
      </c>
    </row>
    <row r="109" spans="1:7" ht="15">
      <c r="A109" s="270">
        <v>2610816</v>
      </c>
      <c r="B109" s="270" t="s">
        <v>602</v>
      </c>
      <c r="C109" s="270">
        <v>-198.36</v>
      </c>
      <c r="D109" s="270">
        <v>198.36</v>
      </c>
      <c r="E109" s="270">
        <v>-201.36</v>
      </c>
      <c r="F109" s="270">
        <v>-3</v>
      </c>
      <c r="G109" s="270">
        <v>-201.36</v>
      </c>
    </row>
    <row r="110" spans="1:7" ht="15">
      <c r="A110" s="270">
        <v>2610900</v>
      </c>
      <c r="B110" s="270" t="s">
        <v>603</v>
      </c>
      <c r="C110" s="271">
        <v>-1726.87</v>
      </c>
      <c r="D110" s="271">
        <v>14131.41</v>
      </c>
      <c r="E110" s="271">
        <v>-12404.54</v>
      </c>
      <c r="F110" s="271">
        <v>1726.87</v>
      </c>
      <c r="G110" s="270">
        <v>0</v>
      </c>
    </row>
    <row r="111" spans="1:7" ht="15">
      <c r="A111" s="270">
        <v>2611000</v>
      </c>
      <c r="B111" s="270" t="s">
        <v>604</v>
      </c>
      <c r="C111" s="270">
        <v>0</v>
      </c>
      <c r="D111" s="270">
        <v>0</v>
      </c>
      <c r="E111" s="270">
        <v>0</v>
      </c>
      <c r="F111" s="270">
        <v>0</v>
      </c>
      <c r="G111" s="270">
        <v>0</v>
      </c>
    </row>
    <row r="112" spans="1:7" ht="15">
      <c r="A112" s="270">
        <v>2611100</v>
      </c>
      <c r="B112" s="270" t="s">
        <v>605</v>
      </c>
      <c r="C112" s="271">
        <v>1780.89</v>
      </c>
      <c r="D112" s="271">
        <v>53134.61</v>
      </c>
      <c r="E112" s="271">
        <v>-51851.29</v>
      </c>
      <c r="F112" s="271">
        <v>1283.32</v>
      </c>
      <c r="G112" s="271">
        <v>3064.21</v>
      </c>
    </row>
    <row r="113" spans="1:7" ht="15">
      <c r="A113" s="270">
        <v>2611150</v>
      </c>
      <c r="B113" s="270" t="s">
        <v>606</v>
      </c>
      <c r="C113" s="271">
        <v>-5808.44</v>
      </c>
      <c r="D113" s="271">
        <v>10314.58</v>
      </c>
      <c r="E113" s="271">
        <v>-9350.82</v>
      </c>
      <c r="F113" s="270">
        <v>963.76</v>
      </c>
      <c r="G113" s="271">
        <v>-4844.68</v>
      </c>
    </row>
    <row r="114" spans="1:7" ht="15">
      <c r="A114" s="270">
        <v>2611200</v>
      </c>
      <c r="B114" s="270" t="s">
        <v>607</v>
      </c>
      <c r="C114" s="270">
        <v>512.09</v>
      </c>
      <c r="D114" s="271">
        <v>41100.04</v>
      </c>
      <c r="E114" s="271">
        <v>-40054.379999999997</v>
      </c>
      <c r="F114" s="271">
        <v>1045.6600000000001</v>
      </c>
      <c r="G114" s="271">
        <v>1557.75</v>
      </c>
    </row>
    <row r="115" spans="1:7" ht="15">
      <c r="A115" s="270">
        <v>2611300</v>
      </c>
      <c r="B115" s="270" t="s">
        <v>608</v>
      </c>
      <c r="C115" s="271">
        <v>-118909.59</v>
      </c>
      <c r="D115" s="271">
        <v>18194.14</v>
      </c>
      <c r="E115" s="271">
        <v>-21677.98</v>
      </c>
      <c r="F115" s="271">
        <v>-3483.84</v>
      </c>
      <c r="G115" s="271">
        <v>-122393.43</v>
      </c>
    </row>
    <row r="116" spans="1:7" ht="15">
      <c r="A116" s="270">
        <v>2611500</v>
      </c>
      <c r="B116" s="270" t="s">
        <v>609</v>
      </c>
      <c r="C116" s="271">
        <v>-75152.179999999993</v>
      </c>
      <c r="D116" s="271">
        <v>136541.54</v>
      </c>
      <c r="E116" s="271">
        <v>-132596.23000000001</v>
      </c>
      <c r="F116" s="271">
        <v>3945.31</v>
      </c>
      <c r="G116" s="271">
        <v>-71206.87</v>
      </c>
    </row>
    <row r="117" spans="1:7" ht="15">
      <c r="A117" s="270">
        <v>2611550</v>
      </c>
      <c r="B117" s="270" t="s">
        <v>610</v>
      </c>
      <c r="C117" s="271">
        <v>-47400.88</v>
      </c>
      <c r="D117" s="271">
        <v>16874.63</v>
      </c>
      <c r="E117" s="271">
        <v>-18924.46</v>
      </c>
      <c r="F117" s="271">
        <v>-2049.83</v>
      </c>
      <c r="G117" s="271">
        <v>-49450.71</v>
      </c>
    </row>
    <row r="118" spans="1:7" ht="15">
      <c r="A118" s="270">
        <v>2611800</v>
      </c>
      <c r="B118" s="270" t="s">
        <v>611</v>
      </c>
      <c r="C118" s="270">
        <v>-145.32</v>
      </c>
      <c r="D118" s="271">
        <v>18430.7</v>
      </c>
      <c r="E118" s="271">
        <v>-19926.419999999998</v>
      </c>
      <c r="F118" s="271">
        <v>-1495.72</v>
      </c>
      <c r="G118" s="271">
        <v>-1641.04</v>
      </c>
    </row>
    <row r="119" spans="1:7" ht="15">
      <c r="A119" s="270">
        <v>2611900</v>
      </c>
      <c r="B119" s="270" t="s">
        <v>612</v>
      </c>
      <c r="C119" s="270">
        <v>-310.66000000000003</v>
      </c>
      <c r="D119" s="271">
        <v>6040.49</v>
      </c>
      <c r="E119" s="271">
        <v>-6439.23</v>
      </c>
      <c r="F119" s="270">
        <v>-398.74</v>
      </c>
      <c r="G119" s="270">
        <v>-709.4</v>
      </c>
    </row>
    <row r="120" spans="1:7" ht="15">
      <c r="A120" s="270">
        <v>2612000</v>
      </c>
      <c r="B120" s="270" t="s">
        <v>613</v>
      </c>
      <c r="C120" s="270">
        <v>-336.3</v>
      </c>
      <c r="D120" s="271">
        <v>4471.08</v>
      </c>
      <c r="E120" s="271">
        <v>-4767.8599999999997</v>
      </c>
      <c r="F120" s="270">
        <v>-296.77999999999997</v>
      </c>
      <c r="G120" s="270">
        <v>-633.08000000000004</v>
      </c>
    </row>
    <row r="121" spans="1:7" ht="15">
      <c r="A121" s="270">
        <v>2612100</v>
      </c>
      <c r="B121" s="270" t="s">
        <v>614</v>
      </c>
      <c r="C121" s="270">
        <v>0</v>
      </c>
      <c r="D121" s="270">
        <v>0</v>
      </c>
      <c r="E121" s="270">
        <v>0</v>
      </c>
      <c r="F121" s="270">
        <v>0</v>
      </c>
      <c r="G121" s="270">
        <v>0</v>
      </c>
    </row>
    <row r="122" spans="1:7" ht="15">
      <c r="A122" s="270">
        <v>2612300</v>
      </c>
      <c r="B122" s="270" t="s">
        <v>615</v>
      </c>
      <c r="C122" s="270">
        <v>-310.52</v>
      </c>
      <c r="D122" s="270">
        <v>0</v>
      </c>
      <c r="E122" s="270">
        <v>-275.36</v>
      </c>
      <c r="F122" s="270">
        <v>-275.36</v>
      </c>
      <c r="G122" s="270">
        <v>-585.88</v>
      </c>
    </row>
    <row r="123" spans="1:7" ht="15">
      <c r="A123" s="270">
        <v>2612400</v>
      </c>
      <c r="B123" s="270" t="s">
        <v>616</v>
      </c>
      <c r="C123" s="271">
        <v>-14391.02</v>
      </c>
      <c r="D123" s="271">
        <v>1323.28</v>
      </c>
      <c r="E123" s="270">
        <v>0</v>
      </c>
      <c r="F123" s="271">
        <v>1323.28</v>
      </c>
      <c r="G123" s="271">
        <v>-13067.74</v>
      </c>
    </row>
    <row r="124" spans="1:7" ht="15">
      <c r="A124" s="270">
        <v>2612500</v>
      </c>
      <c r="B124" s="270" t="s">
        <v>1309</v>
      </c>
      <c r="C124" s="271">
        <v>-323055</v>
      </c>
      <c r="D124" s="270">
        <v>0</v>
      </c>
      <c r="E124" s="270">
        <v>0</v>
      </c>
      <c r="F124" s="270">
        <v>0</v>
      </c>
      <c r="G124" s="271">
        <v>-323055</v>
      </c>
    </row>
    <row r="125" spans="1:7" ht="15">
      <c r="A125" s="270">
        <v>2613100</v>
      </c>
      <c r="B125" s="270" t="s">
        <v>617</v>
      </c>
      <c r="C125" s="270">
        <v>0</v>
      </c>
      <c r="D125" s="270">
        <v>0</v>
      </c>
      <c r="E125" s="270">
        <v>0</v>
      </c>
      <c r="F125" s="270">
        <v>0</v>
      </c>
      <c r="G125" s="270">
        <v>0</v>
      </c>
    </row>
    <row r="126" spans="1:7" ht="15">
      <c r="A126" s="270">
        <v>2613200</v>
      </c>
      <c r="B126" s="270" t="s">
        <v>618</v>
      </c>
      <c r="C126" s="271">
        <v>-9000</v>
      </c>
      <c r="D126" s="271">
        <v>367182.86</v>
      </c>
      <c r="E126" s="271">
        <v>-358182.86</v>
      </c>
      <c r="F126" s="271">
        <v>9000</v>
      </c>
      <c r="G126" s="270">
        <v>0</v>
      </c>
    </row>
    <row r="127" spans="1:7" ht="15">
      <c r="A127" s="270">
        <v>2613300</v>
      </c>
      <c r="B127" s="270" t="s">
        <v>619</v>
      </c>
      <c r="C127" s="270">
        <v>0</v>
      </c>
      <c r="D127" s="271">
        <v>492034.71</v>
      </c>
      <c r="E127" s="271">
        <v>-492034.71</v>
      </c>
      <c r="F127" s="270">
        <v>0</v>
      </c>
      <c r="G127" s="270">
        <v>0</v>
      </c>
    </row>
    <row r="128" spans="1:7" ht="15">
      <c r="A128" s="270">
        <v>2613400</v>
      </c>
      <c r="B128" s="270" t="s">
        <v>620</v>
      </c>
      <c r="C128" s="270">
        <v>0</v>
      </c>
      <c r="D128" s="271">
        <v>584899.09</v>
      </c>
      <c r="E128" s="271">
        <v>-584899.09</v>
      </c>
      <c r="F128" s="270">
        <v>0</v>
      </c>
      <c r="G128" s="270">
        <v>0</v>
      </c>
    </row>
    <row r="129" spans="1:7" ht="15">
      <c r="A129" s="270">
        <v>2614000</v>
      </c>
      <c r="B129" s="270" t="s">
        <v>621</v>
      </c>
      <c r="C129" s="271">
        <v>-2540.5700000000002</v>
      </c>
      <c r="D129" s="270">
        <v>0</v>
      </c>
      <c r="E129" s="270">
        <v>0</v>
      </c>
      <c r="F129" s="270">
        <v>0</v>
      </c>
      <c r="G129" s="271">
        <v>-2540.5700000000002</v>
      </c>
    </row>
    <row r="130" spans="1:7" ht="15">
      <c r="A130" s="270">
        <v>2614100</v>
      </c>
      <c r="B130" s="270" t="s">
        <v>622</v>
      </c>
      <c r="C130" s="270">
        <v>-497.63</v>
      </c>
      <c r="D130" s="270">
        <v>0</v>
      </c>
      <c r="E130" s="270">
        <v>-497.63</v>
      </c>
      <c r="F130" s="270">
        <v>-497.63</v>
      </c>
      <c r="G130" s="270">
        <v>-995.26</v>
      </c>
    </row>
    <row r="131" spans="1:7" ht="15">
      <c r="A131" s="270">
        <v>2614110</v>
      </c>
      <c r="B131" s="270" t="s">
        <v>623</v>
      </c>
      <c r="C131" s="270">
        <v>0</v>
      </c>
      <c r="D131" s="270">
        <v>0</v>
      </c>
      <c r="E131" s="270">
        <v>0</v>
      </c>
      <c r="F131" s="270">
        <v>0</v>
      </c>
      <c r="G131" s="270">
        <v>0</v>
      </c>
    </row>
    <row r="132" spans="1:7" ht="15">
      <c r="A132" s="270">
        <v>2614140</v>
      </c>
      <c r="B132" s="270" t="s">
        <v>198</v>
      </c>
      <c r="C132" s="270">
        <v>0</v>
      </c>
      <c r="D132" s="270">
        <v>0</v>
      </c>
      <c r="E132" s="270">
        <v>0</v>
      </c>
      <c r="F132" s="270">
        <v>0</v>
      </c>
      <c r="G132" s="270">
        <v>0</v>
      </c>
    </row>
    <row r="133" spans="1:7" ht="15">
      <c r="A133" s="270">
        <v>2615000</v>
      </c>
      <c r="B133" s="270" t="s">
        <v>624</v>
      </c>
      <c r="C133" s="271">
        <v>-648713.25</v>
      </c>
      <c r="D133" s="271">
        <v>22693.8</v>
      </c>
      <c r="E133" s="271">
        <v>-31043.81</v>
      </c>
      <c r="F133" s="271">
        <v>-8350.01</v>
      </c>
      <c r="G133" s="271">
        <v>-657063.26</v>
      </c>
    </row>
    <row r="134" spans="1:7" ht="15">
      <c r="A134" s="270">
        <v>2616000</v>
      </c>
      <c r="B134" s="270" t="s">
        <v>625</v>
      </c>
      <c r="C134" s="271">
        <v>-66468.08</v>
      </c>
      <c r="D134" s="270">
        <v>0</v>
      </c>
      <c r="E134" s="270">
        <v>0</v>
      </c>
      <c r="F134" s="270">
        <v>0</v>
      </c>
      <c r="G134" s="271">
        <v>-66468.08</v>
      </c>
    </row>
    <row r="135" spans="1:7" ht="15">
      <c r="A135" s="270">
        <v>2641000</v>
      </c>
      <c r="B135" s="270" t="s">
        <v>17</v>
      </c>
      <c r="C135" s="271">
        <v>-23635000</v>
      </c>
      <c r="D135" s="271">
        <v>3350000</v>
      </c>
      <c r="E135" s="271">
        <v>-2351000</v>
      </c>
      <c r="F135" s="271">
        <v>999000</v>
      </c>
      <c r="G135" s="271">
        <v>-22636000</v>
      </c>
    </row>
    <row r="136" spans="1:7" ht="15">
      <c r="A136" s="270">
        <v>2642000</v>
      </c>
      <c r="B136" s="270" t="s">
        <v>26</v>
      </c>
      <c r="C136" s="271">
        <v>-37857000</v>
      </c>
      <c r="D136" s="270">
        <v>0</v>
      </c>
      <c r="E136" s="271">
        <v>-1100000</v>
      </c>
      <c r="F136" s="271">
        <v>-1100000</v>
      </c>
      <c r="G136" s="271">
        <v>-38957000</v>
      </c>
    </row>
    <row r="137" spans="1:7" ht="15">
      <c r="A137" s="270">
        <v>2670000</v>
      </c>
      <c r="B137" s="270" t="s">
        <v>626</v>
      </c>
      <c r="C137" s="271">
        <v>-2000000</v>
      </c>
      <c r="D137" s="270">
        <v>0</v>
      </c>
      <c r="E137" s="270">
        <v>0</v>
      </c>
      <c r="F137" s="270">
        <v>0</v>
      </c>
      <c r="G137" s="271">
        <v>-2000000</v>
      </c>
    </row>
    <row r="138" spans="1:7" ht="15">
      <c r="A138" s="270">
        <v>2680100</v>
      </c>
      <c r="B138" s="270" t="s">
        <v>627</v>
      </c>
      <c r="C138" s="271">
        <v>-2841.25</v>
      </c>
      <c r="D138" s="271">
        <v>12072.36</v>
      </c>
      <c r="E138" s="271">
        <v>-19916.97</v>
      </c>
      <c r="F138" s="271">
        <v>-7844.61</v>
      </c>
      <c r="G138" s="271">
        <v>-10685.86</v>
      </c>
    </row>
    <row r="139" spans="1:7" ht="15">
      <c r="A139" s="270">
        <v>2680200</v>
      </c>
      <c r="B139" s="270" t="s">
        <v>628</v>
      </c>
      <c r="C139" s="271">
        <v>-8536.56</v>
      </c>
      <c r="D139" s="271">
        <v>16165.99</v>
      </c>
      <c r="E139" s="271">
        <v>-11151.22</v>
      </c>
      <c r="F139" s="271">
        <v>5014.7700000000004</v>
      </c>
      <c r="G139" s="271">
        <v>-3521.79</v>
      </c>
    </row>
    <row r="140" spans="1:7" ht="15">
      <c r="A140" s="270">
        <v>2690000</v>
      </c>
      <c r="B140" s="270" t="s">
        <v>629</v>
      </c>
      <c r="C140" s="270">
        <v>0</v>
      </c>
      <c r="D140" s="270">
        <v>0</v>
      </c>
      <c r="E140" s="270">
        <v>0</v>
      </c>
      <c r="F140" s="270">
        <v>0</v>
      </c>
      <c r="G140" s="270">
        <v>0</v>
      </c>
    </row>
    <row r="141" spans="1:7" ht="15">
      <c r="A141" s="270">
        <v>2710000</v>
      </c>
      <c r="B141" s="270" t="s">
        <v>630</v>
      </c>
      <c r="C141" s="271">
        <v>-5000000</v>
      </c>
      <c r="D141" s="270">
        <v>0</v>
      </c>
      <c r="E141" s="270">
        <v>0</v>
      </c>
      <c r="F141" s="270">
        <v>0</v>
      </c>
      <c r="G141" s="271">
        <v>-5000000</v>
      </c>
    </row>
    <row r="142" spans="1:7" ht="15">
      <c r="A142" s="270">
        <v>2715000</v>
      </c>
      <c r="B142" s="270" t="s">
        <v>631</v>
      </c>
      <c r="C142" s="271">
        <v>-10500000</v>
      </c>
      <c r="D142" s="271">
        <v>2000000</v>
      </c>
      <c r="E142" s="271">
        <v>-2000000</v>
      </c>
      <c r="F142" s="270">
        <v>0</v>
      </c>
      <c r="G142" s="271">
        <v>-10500000</v>
      </c>
    </row>
    <row r="143" spans="1:7" ht="15">
      <c r="A143" s="270">
        <v>2717000</v>
      </c>
      <c r="B143" s="270" t="s">
        <v>632</v>
      </c>
      <c r="C143" s="270">
        <v>0</v>
      </c>
      <c r="D143" s="270">
        <v>0</v>
      </c>
      <c r="E143" s="270">
        <v>0</v>
      </c>
      <c r="F143" s="270">
        <v>0</v>
      </c>
      <c r="G143" s="270">
        <v>0</v>
      </c>
    </row>
    <row r="144" spans="1:7" ht="15">
      <c r="A144" s="270">
        <v>2720000</v>
      </c>
      <c r="B144" s="270" t="s">
        <v>633</v>
      </c>
      <c r="C144" s="271">
        <v>-10000000</v>
      </c>
      <c r="D144" s="270">
        <v>0</v>
      </c>
      <c r="E144" s="270">
        <v>0</v>
      </c>
      <c r="F144" s="270">
        <v>0</v>
      </c>
      <c r="G144" s="271">
        <v>-10000000</v>
      </c>
    </row>
    <row r="145" spans="1:7" ht="15">
      <c r="A145" s="270">
        <v>2722000</v>
      </c>
      <c r="B145" s="270" t="s">
        <v>634</v>
      </c>
      <c r="C145" s="270">
        <v>0</v>
      </c>
      <c r="D145" s="270">
        <v>0</v>
      </c>
      <c r="E145" s="270">
        <v>0</v>
      </c>
      <c r="F145" s="270">
        <v>0</v>
      </c>
      <c r="G145" s="270">
        <v>0</v>
      </c>
    </row>
    <row r="146" spans="1:7" ht="15">
      <c r="A146" s="270">
        <v>2723000</v>
      </c>
      <c r="B146" s="270" t="s">
        <v>70</v>
      </c>
      <c r="C146" s="270">
        <v>0</v>
      </c>
      <c r="D146" s="270">
        <v>0</v>
      </c>
      <c r="E146" s="270">
        <v>0</v>
      </c>
      <c r="F146" s="270">
        <v>0</v>
      </c>
      <c r="G146" s="270">
        <v>0</v>
      </c>
    </row>
    <row r="147" spans="1:7" ht="15">
      <c r="A147" s="270">
        <v>2724000</v>
      </c>
      <c r="B147" s="270" t="s">
        <v>635</v>
      </c>
      <c r="C147" s="270">
        <v>0</v>
      </c>
      <c r="D147" s="270">
        <v>0</v>
      </c>
      <c r="E147" s="270">
        <v>0</v>
      </c>
      <c r="F147" s="270">
        <v>0</v>
      </c>
      <c r="G147" s="270">
        <v>0</v>
      </c>
    </row>
    <row r="148" spans="1:7" ht="15">
      <c r="A148" s="270">
        <v>2725000</v>
      </c>
      <c r="B148" s="270" t="s">
        <v>636</v>
      </c>
      <c r="C148" s="270">
        <v>0</v>
      </c>
      <c r="D148" s="270">
        <v>0</v>
      </c>
      <c r="E148" s="270">
        <v>0</v>
      </c>
      <c r="F148" s="270">
        <v>0</v>
      </c>
      <c r="G148" s="270">
        <v>0</v>
      </c>
    </row>
    <row r="149" spans="1:7" ht="15">
      <c r="A149" s="270">
        <v>2726000</v>
      </c>
      <c r="B149" s="270" t="s">
        <v>637</v>
      </c>
      <c r="C149" s="271">
        <v>-7142860</v>
      </c>
      <c r="D149" s="270">
        <v>0</v>
      </c>
      <c r="E149" s="270">
        <v>0</v>
      </c>
      <c r="F149" s="270">
        <v>0</v>
      </c>
      <c r="G149" s="271">
        <v>-7142860</v>
      </c>
    </row>
    <row r="150" spans="1:7" ht="15">
      <c r="A150" s="270">
        <v>2727000</v>
      </c>
      <c r="B150" s="270" t="s">
        <v>638</v>
      </c>
      <c r="C150" s="271">
        <v>-3443250</v>
      </c>
      <c r="D150" s="270">
        <v>0</v>
      </c>
      <c r="E150" s="270">
        <v>0</v>
      </c>
      <c r="F150" s="270">
        <v>0</v>
      </c>
      <c r="G150" s="271">
        <v>-3443250</v>
      </c>
    </row>
    <row r="151" spans="1:7" ht="15">
      <c r="A151" s="270">
        <v>2810000</v>
      </c>
      <c r="B151" s="270" t="s">
        <v>65</v>
      </c>
      <c r="C151" s="271">
        <v>-88480.95</v>
      </c>
      <c r="D151" s="271">
        <v>6122.73</v>
      </c>
      <c r="E151" s="270">
        <v>0</v>
      </c>
      <c r="F151" s="271">
        <v>6122.73</v>
      </c>
      <c r="G151" s="271">
        <v>-82358.22</v>
      </c>
    </row>
    <row r="152" spans="1:7" ht="15">
      <c r="A152" s="270">
        <v>3680100</v>
      </c>
      <c r="B152" s="270" t="s">
        <v>639</v>
      </c>
      <c r="C152" s="271">
        <v>-12000</v>
      </c>
      <c r="D152" s="270">
        <v>0</v>
      </c>
      <c r="E152" s="270">
        <v>0</v>
      </c>
      <c r="F152" s="270">
        <v>0</v>
      </c>
      <c r="G152" s="271">
        <v>-12000</v>
      </c>
    </row>
    <row r="153" spans="1:7" ht="15">
      <c r="A153" s="270">
        <v>3680200</v>
      </c>
      <c r="B153" s="270" t="s">
        <v>640</v>
      </c>
      <c r="C153" s="271">
        <v>-25874.3</v>
      </c>
      <c r="D153" s="270">
        <v>0</v>
      </c>
      <c r="E153" s="270">
        <v>0</v>
      </c>
      <c r="F153" s="270">
        <v>0</v>
      </c>
      <c r="G153" s="271">
        <v>-25874.3</v>
      </c>
    </row>
    <row r="154" spans="1:7" ht="15">
      <c r="A154" s="270">
        <v>3681100</v>
      </c>
      <c r="B154" s="270" t="s">
        <v>641</v>
      </c>
      <c r="C154" s="271">
        <v>-5787000</v>
      </c>
      <c r="D154" s="270">
        <v>0</v>
      </c>
      <c r="E154" s="270">
        <v>0</v>
      </c>
      <c r="F154" s="270">
        <v>0</v>
      </c>
      <c r="G154" s="271">
        <v>-5787000</v>
      </c>
    </row>
    <row r="155" spans="1:7" ht="15">
      <c r="A155" s="270">
        <v>3682100</v>
      </c>
      <c r="B155" s="270" t="s">
        <v>642</v>
      </c>
      <c r="C155" s="271">
        <v>-1159800</v>
      </c>
      <c r="D155" s="270">
        <v>0</v>
      </c>
      <c r="E155" s="270">
        <v>0</v>
      </c>
      <c r="F155" s="270">
        <v>0</v>
      </c>
      <c r="G155" s="271">
        <v>-1159800</v>
      </c>
    </row>
    <row r="156" spans="1:7" ht="15">
      <c r="A156" s="270">
        <v>3682300</v>
      </c>
      <c r="B156" s="270" t="s">
        <v>643</v>
      </c>
      <c r="C156" s="271">
        <v>-1800000</v>
      </c>
      <c r="D156" s="270">
        <v>0</v>
      </c>
      <c r="E156" s="270">
        <v>0</v>
      </c>
      <c r="F156" s="270">
        <v>0</v>
      </c>
      <c r="G156" s="271">
        <v>-1800000</v>
      </c>
    </row>
    <row r="157" spans="1:7" ht="15">
      <c r="A157" s="270">
        <v>3683200</v>
      </c>
      <c r="B157" s="270" t="s">
        <v>644</v>
      </c>
      <c r="C157" s="271">
        <v>-14301367.550000001</v>
      </c>
      <c r="D157" s="270">
        <v>0</v>
      </c>
      <c r="E157" s="270">
        <v>0</v>
      </c>
      <c r="F157" s="270">
        <v>0</v>
      </c>
      <c r="G157" s="271">
        <v>-14301367.550000001</v>
      </c>
    </row>
    <row r="158" spans="1:7" ht="15">
      <c r="A158" s="270">
        <v>3684100</v>
      </c>
      <c r="B158" s="270" t="s">
        <v>32</v>
      </c>
      <c r="C158" s="270">
        <v>0</v>
      </c>
      <c r="D158" s="270">
        <v>0</v>
      </c>
      <c r="E158" s="270">
        <v>0</v>
      </c>
      <c r="F158" s="270">
        <v>0</v>
      </c>
      <c r="G158" s="270">
        <v>0</v>
      </c>
    </row>
    <row r="159" spans="1:7" ht="15">
      <c r="A159" s="270">
        <v>3684200</v>
      </c>
      <c r="B159" s="270" t="s">
        <v>83</v>
      </c>
      <c r="C159" s="271">
        <v>-797654.91</v>
      </c>
      <c r="D159" s="270">
        <v>0</v>
      </c>
      <c r="E159" s="270">
        <v>0</v>
      </c>
      <c r="F159" s="270">
        <v>0</v>
      </c>
      <c r="G159" s="271">
        <v>-797654.91</v>
      </c>
    </row>
    <row r="160" spans="1:7" ht="15">
      <c r="A160" s="270">
        <v>4024000</v>
      </c>
      <c r="B160" s="270" t="s">
        <v>645</v>
      </c>
      <c r="C160" s="270">
        <v>-301.11</v>
      </c>
      <c r="D160" s="270">
        <v>0</v>
      </c>
      <c r="E160" s="270">
        <v>-161.74</v>
      </c>
      <c r="F160" s="270">
        <v>-161.74</v>
      </c>
      <c r="G160" s="270">
        <v>-462.85</v>
      </c>
    </row>
    <row r="161" spans="1:7" ht="15">
      <c r="A161" s="270">
        <v>4025000</v>
      </c>
      <c r="B161" s="270" t="s">
        <v>646</v>
      </c>
      <c r="C161" s="270">
        <v>0</v>
      </c>
      <c r="D161" s="270">
        <v>0</v>
      </c>
      <c r="E161" s="270">
        <v>0</v>
      </c>
      <c r="F161" s="270">
        <v>0</v>
      </c>
      <c r="G161" s="270">
        <v>0</v>
      </c>
    </row>
    <row r="162" spans="1:7" ht="15">
      <c r="A162" s="270">
        <v>4921005</v>
      </c>
      <c r="B162" s="270" t="s">
        <v>647</v>
      </c>
      <c r="C162" s="271">
        <v>-806424.2</v>
      </c>
      <c r="D162" s="270">
        <v>0</v>
      </c>
      <c r="E162" s="271">
        <v>-730802.82</v>
      </c>
      <c r="F162" s="271">
        <v>-730802.82</v>
      </c>
      <c r="G162" s="271">
        <v>-1537227.02</v>
      </c>
    </row>
    <row r="163" spans="1:7" ht="15">
      <c r="A163" s="270">
        <v>4923005</v>
      </c>
      <c r="B163" s="270" t="s">
        <v>648</v>
      </c>
      <c r="C163" s="270">
        <v>0</v>
      </c>
      <c r="D163" s="270">
        <v>0</v>
      </c>
      <c r="E163" s="270">
        <v>0</v>
      </c>
      <c r="F163" s="270">
        <v>0</v>
      </c>
      <c r="G163" s="270">
        <v>0</v>
      </c>
    </row>
    <row r="164" spans="1:7" ht="15">
      <c r="A164" s="270">
        <v>4923309</v>
      </c>
      <c r="B164" s="270" t="s">
        <v>649</v>
      </c>
      <c r="C164" s="270">
        <v>0</v>
      </c>
      <c r="D164" s="270">
        <v>0</v>
      </c>
      <c r="E164" s="270">
        <v>0</v>
      </c>
      <c r="F164" s="270">
        <v>0</v>
      </c>
      <c r="G164" s="270">
        <v>0</v>
      </c>
    </row>
    <row r="165" spans="1:7" ht="15">
      <c r="A165" s="270">
        <v>4923310</v>
      </c>
      <c r="B165" s="270" t="s">
        <v>650</v>
      </c>
      <c r="C165" s="271">
        <v>-30488.07</v>
      </c>
      <c r="D165" s="270">
        <v>0</v>
      </c>
      <c r="E165" s="271">
        <v>-27257.39</v>
      </c>
      <c r="F165" s="271">
        <v>-27257.39</v>
      </c>
      <c r="G165" s="271">
        <v>-57745.46</v>
      </c>
    </row>
    <row r="166" spans="1:7" ht="15">
      <c r="A166" s="270">
        <v>4923311</v>
      </c>
      <c r="B166" s="270" t="s">
        <v>651</v>
      </c>
      <c r="C166" s="271">
        <v>-35375.57</v>
      </c>
      <c r="D166" s="270">
        <v>0</v>
      </c>
      <c r="E166" s="271">
        <v>-31772.46</v>
      </c>
      <c r="F166" s="271">
        <v>-31772.46</v>
      </c>
      <c r="G166" s="271">
        <v>-67148.03</v>
      </c>
    </row>
    <row r="167" spans="1:7" ht="15">
      <c r="A167" s="270">
        <v>4923312</v>
      </c>
      <c r="B167" s="270" t="s">
        <v>652</v>
      </c>
      <c r="C167" s="271">
        <v>-29436.41</v>
      </c>
      <c r="D167" s="270">
        <v>0</v>
      </c>
      <c r="E167" s="271">
        <v>-26421.79</v>
      </c>
      <c r="F167" s="271">
        <v>-26421.79</v>
      </c>
      <c r="G167" s="271">
        <v>-55858.2</v>
      </c>
    </row>
    <row r="168" spans="1:7" ht="15">
      <c r="A168" s="270">
        <v>4924005</v>
      </c>
      <c r="B168" s="270" t="s">
        <v>653</v>
      </c>
      <c r="C168" s="270">
        <v>0</v>
      </c>
      <c r="D168" s="270">
        <v>0</v>
      </c>
      <c r="E168" s="270">
        <v>0</v>
      </c>
      <c r="F168" s="270">
        <v>0</v>
      </c>
      <c r="G168" s="270">
        <v>0</v>
      </c>
    </row>
    <row r="169" spans="1:7" ht="15">
      <c r="A169" s="270">
        <v>4924105</v>
      </c>
      <c r="B169" s="270" t="s">
        <v>654</v>
      </c>
      <c r="C169" s="271">
        <v>-13446.75</v>
      </c>
      <c r="D169" s="270">
        <v>0</v>
      </c>
      <c r="E169" s="271">
        <v>-15000.6</v>
      </c>
      <c r="F169" s="271">
        <v>-15000.6</v>
      </c>
      <c r="G169" s="271">
        <v>-28447.35</v>
      </c>
    </row>
    <row r="170" spans="1:7" ht="15">
      <c r="A170" s="270">
        <v>4925005</v>
      </c>
      <c r="B170" s="270" t="s">
        <v>655</v>
      </c>
      <c r="C170" s="270">
        <v>-740</v>
      </c>
      <c r="D170" s="270">
        <v>0</v>
      </c>
      <c r="E170" s="270">
        <v>-790</v>
      </c>
      <c r="F170" s="270">
        <v>-790</v>
      </c>
      <c r="G170" s="271">
        <v>-1530</v>
      </c>
    </row>
    <row r="171" spans="1:7" ht="15">
      <c r="A171" s="270">
        <v>4926105</v>
      </c>
      <c r="B171" s="270" t="s">
        <v>656</v>
      </c>
      <c r="C171" s="271">
        <v>-4108.1499999999996</v>
      </c>
      <c r="D171" s="270">
        <v>0</v>
      </c>
      <c r="E171" s="271">
        <v>-4387.6099999999997</v>
      </c>
      <c r="F171" s="271">
        <v>-4387.6099999999997</v>
      </c>
      <c r="G171" s="271">
        <v>-8495.76</v>
      </c>
    </row>
    <row r="172" spans="1:7" ht="15">
      <c r="A172" s="270">
        <v>4926205</v>
      </c>
      <c r="B172" s="270" t="s">
        <v>657</v>
      </c>
      <c r="C172" s="270">
        <v>-740</v>
      </c>
      <c r="D172" s="270">
        <v>0</v>
      </c>
      <c r="E172" s="270">
        <v>-800</v>
      </c>
      <c r="F172" s="270">
        <v>-800</v>
      </c>
      <c r="G172" s="271">
        <v>-1540</v>
      </c>
    </row>
    <row r="173" spans="1:7" ht="15">
      <c r="A173" s="270">
        <v>4926305</v>
      </c>
      <c r="B173" s="270" t="s">
        <v>658</v>
      </c>
      <c r="C173" s="270">
        <v>0</v>
      </c>
      <c r="D173" s="270">
        <v>0</v>
      </c>
      <c r="E173" s="270">
        <v>0</v>
      </c>
      <c r="F173" s="270">
        <v>0</v>
      </c>
      <c r="G173" s="270">
        <v>0</v>
      </c>
    </row>
    <row r="174" spans="1:7" ht="15">
      <c r="A174" s="270">
        <v>4927005</v>
      </c>
      <c r="B174" s="270" t="s">
        <v>659</v>
      </c>
      <c r="C174" s="270">
        <v>0</v>
      </c>
      <c r="D174" s="270">
        <v>0</v>
      </c>
      <c r="E174" s="270">
        <v>0</v>
      </c>
      <c r="F174" s="270">
        <v>0</v>
      </c>
      <c r="G174" s="270">
        <v>0</v>
      </c>
    </row>
    <row r="175" spans="1:7" ht="15">
      <c r="A175" s="270">
        <v>4928005</v>
      </c>
      <c r="B175" s="270" t="s">
        <v>660</v>
      </c>
      <c r="C175" s="270">
        <v>-997.69</v>
      </c>
      <c r="D175" s="271">
        <v>1768.77</v>
      </c>
      <c r="E175" s="271">
        <v>-1564.69</v>
      </c>
      <c r="F175" s="270">
        <v>204.08</v>
      </c>
      <c r="G175" s="270">
        <v>-793.61</v>
      </c>
    </row>
    <row r="176" spans="1:7" ht="15">
      <c r="A176" s="270">
        <v>4928105</v>
      </c>
      <c r="B176" s="270" t="s">
        <v>661</v>
      </c>
      <c r="C176" s="271">
        <v>-17340.259999999998</v>
      </c>
      <c r="D176" s="271">
        <v>22693.8</v>
      </c>
      <c r="E176" s="271">
        <v>-15310.27</v>
      </c>
      <c r="F176" s="271">
        <v>7383.53</v>
      </c>
      <c r="G176" s="271">
        <v>-9956.73</v>
      </c>
    </row>
    <row r="177" spans="1:7" ht="15">
      <c r="A177" s="270">
        <v>4932005</v>
      </c>
      <c r="B177" s="270" t="s">
        <v>662</v>
      </c>
      <c r="C177" s="270">
        <v>0</v>
      </c>
      <c r="D177" s="270">
        <v>0</v>
      </c>
      <c r="E177" s="270">
        <v>0</v>
      </c>
      <c r="F177" s="270">
        <v>0</v>
      </c>
      <c r="G177" s="270">
        <v>0</v>
      </c>
    </row>
    <row r="178" spans="1:7" ht="15">
      <c r="A178" s="270">
        <v>4932010</v>
      </c>
      <c r="B178" s="270" t="s">
        <v>663</v>
      </c>
      <c r="C178" s="270">
        <v>0</v>
      </c>
      <c r="D178" s="270">
        <v>0</v>
      </c>
      <c r="E178" s="270">
        <v>0</v>
      </c>
      <c r="F178" s="270">
        <v>0</v>
      </c>
      <c r="G178" s="270">
        <v>0</v>
      </c>
    </row>
    <row r="179" spans="1:7" ht="15">
      <c r="A179" s="270">
        <v>4932015</v>
      </c>
      <c r="B179" s="270" t="s">
        <v>664</v>
      </c>
      <c r="C179" s="270">
        <v>0</v>
      </c>
      <c r="D179" s="270">
        <v>0</v>
      </c>
      <c r="E179" s="270">
        <v>0</v>
      </c>
      <c r="F179" s="270">
        <v>0</v>
      </c>
      <c r="G179" s="270">
        <v>0</v>
      </c>
    </row>
    <row r="180" spans="1:7" ht="15">
      <c r="A180" s="270">
        <v>4932020</v>
      </c>
      <c r="B180" s="270" t="s">
        <v>665</v>
      </c>
      <c r="C180" s="270">
        <v>0</v>
      </c>
      <c r="D180" s="270">
        <v>0</v>
      </c>
      <c r="E180" s="270">
        <v>0</v>
      </c>
      <c r="F180" s="270">
        <v>0</v>
      </c>
      <c r="G180" s="270">
        <v>0</v>
      </c>
    </row>
    <row r="181" spans="1:7" ht="15">
      <c r="A181" s="270">
        <v>4932025</v>
      </c>
      <c r="B181" s="270" t="s">
        <v>666</v>
      </c>
      <c r="C181" s="270">
        <v>0</v>
      </c>
      <c r="D181" s="270">
        <v>0</v>
      </c>
      <c r="E181" s="270">
        <v>0</v>
      </c>
      <c r="F181" s="270">
        <v>0</v>
      </c>
      <c r="G181" s="270">
        <v>0</v>
      </c>
    </row>
    <row r="182" spans="1:7" ht="15">
      <c r="A182" s="270">
        <v>4932030</v>
      </c>
      <c r="B182" s="270" t="s">
        <v>667</v>
      </c>
      <c r="C182" s="270">
        <v>100</v>
      </c>
      <c r="D182" s="270">
        <v>50</v>
      </c>
      <c r="E182" s="270">
        <v>0</v>
      </c>
      <c r="F182" s="270">
        <v>50</v>
      </c>
      <c r="G182" s="270">
        <v>150</v>
      </c>
    </row>
    <row r="183" spans="1:7" ht="15">
      <c r="A183" s="270">
        <v>4934005</v>
      </c>
      <c r="B183" s="270" t="s">
        <v>668</v>
      </c>
      <c r="C183" s="270">
        <v>0</v>
      </c>
      <c r="D183" s="270">
        <v>0</v>
      </c>
      <c r="E183" s="270">
        <v>0</v>
      </c>
      <c r="F183" s="270">
        <v>0</v>
      </c>
      <c r="G183" s="270">
        <v>0</v>
      </c>
    </row>
    <row r="184" spans="1:7" ht="15">
      <c r="A184" s="270">
        <v>4935004</v>
      </c>
      <c r="B184" s="270" t="s">
        <v>669</v>
      </c>
      <c r="C184" s="270">
        <v>0</v>
      </c>
      <c r="D184" s="270">
        <v>0</v>
      </c>
      <c r="E184" s="270">
        <v>0</v>
      </c>
      <c r="F184" s="270">
        <v>0</v>
      </c>
      <c r="G184" s="270">
        <v>0</v>
      </c>
    </row>
    <row r="185" spans="1:7" ht="15">
      <c r="A185" s="270">
        <v>4935005</v>
      </c>
      <c r="B185" s="270" t="s">
        <v>670</v>
      </c>
      <c r="C185" s="270">
        <v>-12.08</v>
      </c>
      <c r="D185" s="271">
        <v>3082.35</v>
      </c>
      <c r="E185" s="271">
        <v>-8836.7800000000007</v>
      </c>
      <c r="F185" s="271">
        <v>-5754.43</v>
      </c>
      <c r="G185" s="271">
        <v>-5766.51</v>
      </c>
    </row>
    <row r="186" spans="1:7" ht="15">
      <c r="A186" s="270">
        <v>4935006</v>
      </c>
      <c r="B186" s="270" t="s">
        <v>257</v>
      </c>
      <c r="C186" s="270">
        <v>0</v>
      </c>
      <c r="D186" s="270">
        <v>0</v>
      </c>
      <c r="E186" s="270">
        <v>0</v>
      </c>
      <c r="F186" s="270">
        <v>0</v>
      </c>
      <c r="G186" s="270">
        <v>0</v>
      </c>
    </row>
    <row r="187" spans="1:7" ht="15">
      <c r="A187" s="270">
        <v>4935007</v>
      </c>
      <c r="B187" s="270" t="s">
        <v>671</v>
      </c>
      <c r="C187" s="271">
        <v>-13265.75</v>
      </c>
      <c r="D187" s="270">
        <v>0</v>
      </c>
      <c r="E187" s="271">
        <v>-13285.28</v>
      </c>
      <c r="F187" s="271">
        <v>-13285.28</v>
      </c>
      <c r="G187" s="271">
        <v>-26551.03</v>
      </c>
    </row>
    <row r="188" spans="1:7" ht="15">
      <c r="A188" s="270">
        <v>4935010</v>
      </c>
      <c r="B188" s="270" t="s">
        <v>672</v>
      </c>
      <c r="C188" s="270">
        <v>-672.73</v>
      </c>
      <c r="D188" s="270">
        <v>0</v>
      </c>
      <c r="E188" s="270">
        <v>0</v>
      </c>
      <c r="F188" s="270">
        <v>0</v>
      </c>
      <c r="G188" s="270">
        <v>-672.73</v>
      </c>
    </row>
    <row r="189" spans="1:7" ht="15">
      <c r="A189" s="270">
        <v>4935015</v>
      </c>
      <c r="B189" s="270" t="s">
        <v>673</v>
      </c>
      <c r="C189" s="270">
        <v>0</v>
      </c>
      <c r="D189" s="270">
        <v>0</v>
      </c>
      <c r="E189" s="270">
        <v>0</v>
      </c>
      <c r="F189" s="270">
        <v>0</v>
      </c>
      <c r="G189" s="270">
        <v>0</v>
      </c>
    </row>
    <row r="190" spans="1:7" ht="15">
      <c r="A190" s="270">
        <v>4936005</v>
      </c>
      <c r="B190" s="270" t="s">
        <v>674</v>
      </c>
      <c r="C190" s="271">
        <v>123658.62</v>
      </c>
      <c r="D190" s="271">
        <v>105167.27</v>
      </c>
      <c r="E190" s="270">
        <v>-24.48</v>
      </c>
      <c r="F190" s="271">
        <v>105142.79</v>
      </c>
      <c r="G190" s="271">
        <v>228801.41</v>
      </c>
    </row>
    <row r="191" spans="1:7" ht="15">
      <c r="A191" s="270">
        <v>4936006</v>
      </c>
      <c r="B191" s="270" t="s">
        <v>675</v>
      </c>
      <c r="C191" s="271">
        <v>197417.25</v>
      </c>
      <c r="D191" s="271">
        <v>180562.84</v>
      </c>
      <c r="E191" s="270">
        <v>-25.05</v>
      </c>
      <c r="F191" s="271">
        <v>180537.79</v>
      </c>
      <c r="G191" s="271">
        <v>377955.04</v>
      </c>
    </row>
    <row r="192" spans="1:7" ht="15">
      <c r="A192" s="270">
        <v>4936007</v>
      </c>
      <c r="B192" s="270" t="s">
        <v>676</v>
      </c>
      <c r="C192" s="271">
        <v>8611.18</v>
      </c>
      <c r="D192" s="271">
        <v>8438.36</v>
      </c>
      <c r="E192" s="270">
        <v>-300.38</v>
      </c>
      <c r="F192" s="271">
        <v>8137.98</v>
      </c>
      <c r="G192" s="271">
        <v>16749.16</v>
      </c>
    </row>
    <row r="193" spans="1:7" ht="15">
      <c r="A193" s="270">
        <v>4936009</v>
      </c>
      <c r="B193" s="270" t="s">
        <v>677</v>
      </c>
      <c r="C193" s="270">
        <v>0</v>
      </c>
      <c r="D193" s="270">
        <v>0</v>
      </c>
      <c r="E193" s="270">
        <v>0</v>
      </c>
      <c r="F193" s="270">
        <v>0</v>
      </c>
      <c r="G193" s="270">
        <v>0</v>
      </c>
    </row>
    <row r="194" spans="1:7" ht="15">
      <c r="A194" s="270">
        <v>4936011</v>
      </c>
      <c r="B194" s="270" t="s">
        <v>678</v>
      </c>
      <c r="C194" s="271">
        <v>23069.81</v>
      </c>
      <c r="D194" s="271">
        <v>21389.14</v>
      </c>
      <c r="E194" s="270">
        <v>-0.28999999999999998</v>
      </c>
      <c r="F194" s="271">
        <v>21388.85</v>
      </c>
      <c r="G194" s="271">
        <v>44458.66</v>
      </c>
    </row>
    <row r="195" spans="1:7" ht="15">
      <c r="A195" s="270">
        <v>4936016</v>
      </c>
      <c r="B195" s="270" t="s">
        <v>679</v>
      </c>
      <c r="C195" s="271">
        <v>56086.01</v>
      </c>
      <c r="D195" s="271">
        <v>51385.35</v>
      </c>
      <c r="E195" s="271">
        <v>-1262.51</v>
      </c>
      <c r="F195" s="271">
        <v>50122.84</v>
      </c>
      <c r="G195" s="271">
        <v>106208.85</v>
      </c>
    </row>
    <row r="196" spans="1:7" ht="15">
      <c r="A196" s="270">
        <v>4936018</v>
      </c>
      <c r="B196" s="270" t="s">
        <v>680</v>
      </c>
      <c r="C196" s="270">
        <v>0</v>
      </c>
      <c r="D196" s="270">
        <v>0</v>
      </c>
      <c r="E196" s="270">
        <v>0</v>
      </c>
      <c r="F196" s="270">
        <v>0</v>
      </c>
      <c r="G196" s="270">
        <v>0</v>
      </c>
    </row>
    <row r="197" spans="1:7" ht="15">
      <c r="A197" s="270">
        <v>4936024</v>
      </c>
      <c r="B197" s="270" t="s">
        <v>681</v>
      </c>
      <c r="C197" s="271">
        <v>31775</v>
      </c>
      <c r="D197" s="271">
        <v>28700</v>
      </c>
      <c r="E197" s="270">
        <v>0</v>
      </c>
      <c r="F197" s="271">
        <v>28700</v>
      </c>
      <c r="G197" s="271">
        <v>60475</v>
      </c>
    </row>
    <row r="198" spans="1:7" ht="15">
      <c r="A198" s="270">
        <v>4936025</v>
      </c>
      <c r="B198" s="270" t="s">
        <v>682</v>
      </c>
      <c r="C198" s="270">
        <v>0</v>
      </c>
      <c r="D198" s="270">
        <v>0</v>
      </c>
      <c r="E198" s="270">
        <v>0</v>
      </c>
      <c r="F198" s="270">
        <v>0</v>
      </c>
      <c r="G198" s="270">
        <v>0</v>
      </c>
    </row>
    <row r="199" spans="1:7" ht="15">
      <c r="A199" s="270">
        <v>4936026</v>
      </c>
      <c r="B199" s="270" t="s">
        <v>683</v>
      </c>
      <c r="C199" s="270">
        <v>0</v>
      </c>
      <c r="D199" s="270">
        <v>0</v>
      </c>
      <c r="E199" s="270">
        <v>0</v>
      </c>
      <c r="F199" s="270">
        <v>0</v>
      </c>
      <c r="G199" s="270">
        <v>0</v>
      </c>
    </row>
    <row r="200" spans="1:7" ht="15">
      <c r="A200" s="270">
        <v>4936027</v>
      </c>
      <c r="B200" s="270" t="s">
        <v>684</v>
      </c>
      <c r="C200" s="270">
        <v>0</v>
      </c>
      <c r="D200" s="270">
        <v>0</v>
      </c>
      <c r="E200" s="270">
        <v>0</v>
      </c>
      <c r="F200" s="270">
        <v>0</v>
      </c>
      <c r="G200" s="270">
        <v>0</v>
      </c>
    </row>
    <row r="201" spans="1:7" ht="15">
      <c r="A201" s="270">
        <v>4936028</v>
      </c>
      <c r="B201" s="270" t="s">
        <v>685</v>
      </c>
      <c r="C201" s="270">
        <v>0</v>
      </c>
      <c r="D201" s="270">
        <v>0</v>
      </c>
      <c r="E201" s="270">
        <v>0</v>
      </c>
      <c r="F201" s="270">
        <v>0</v>
      </c>
      <c r="G201" s="270">
        <v>0</v>
      </c>
    </row>
    <row r="202" spans="1:7" ht="15">
      <c r="A202" s="270">
        <v>4936029</v>
      </c>
      <c r="B202" s="270" t="s">
        <v>686</v>
      </c>
      <c r="C202" s="271">
        <v>19755.68</v>
      </c>
      <c r="D202" s="271">
        <v>17843.84</v>
      </c>
      <c r="E202" s="270">
        <v>0</v>
      </c>
      <c r="F202" s="271">
        <v>17843.84</v>
      </c>
      <c r="G202" s="271">
        <v>37599.519999999997</v>
      </c>
    </row>
    <row r="203" spans="1:7" ht="15">
      <c r="A203" s="270">
        <v>4936030</v>
      </c>
      <c r="B203" s="270" t="s">
        <v>687</v>
      </c>
      <c r="C203" s="271">
        <v>8892.0400000000009</v>
      </c>
      <c r="D203" s="271">
        <v>8031.52</v>
      </c>
      <c r="E203" s="270">
        <v>0</v>
      </c>
      <c r="F203" s="271">
        <v>8031.52</v>
      </c>
      <c r="G203" s="271">
        <v>16923.560000000001</v>
      </c>
    </row>
    <row r="204" spans="1:7" ht="15">
      <c r="A204" s="270">
        <v>4936051</v>
      </c>
      <c r="B204" s="270" t="s">
        <v>283</v>
      </c>
      <c r="C204" s="271">
        <v>-1662.54</v>
      </c>
      <c r="D204" s="270">
        <v>599.03</v>
      </c>
      <c r="E204" s="270">
        <v>0</v>
      </c>
      <c r="F204" s="270">
        <v>599.03</v>
      </c>
      <c r="G204" s="271">
        <v>-1063.51</v>
      </c>
    </row>
    <row r="205" spans="1:7" ht="15">
      <c r="A205" s="270">
        <v>4937002</v>
      </c>
      <c r="B205" s="270" t="s">
        <v>1826</v>
      </c>
      <c r="C205" s="271">
        <v>3723.3</v>
      </c>
      <c r="D205" s="271">
        <v>15075.46</v>
      </c>
      <c r="E205" s="271">
        <v>-10000</v>
      </c>
      <c r="F205" s="271">
        <v>5075.46</v>
      </c>
      <c r="G205" s="271">
        <v>8798.76</v>
      </c>
    </row>
    <row r="206" spans="1:7" ht="15">
      <c r="A206" s="270">
        <v>4937003</v>
      </c>
      <c r="B206" s="270" t="s">
        <v>1532</v>
      </c>
      <c r="C206" s="271">
        <v>7220.45</v>
      </c>
      <c r="D206" s="271">
        <v>6195.45</v>
      </c>
      <c r="E206" s="270">
        <v>0</v>
      </c>
      <c r="F206" s="271">
        <v>6195.45</v>
      </c>
      <c r="G206" s="271">
        <v>13415.9</v>
      </c>
    </row>
    <row r="207" spans="1:7" ht="15">
      <c r="A207" s="270">
        <v>4937004</v>
      </c>
      <c r="B207" s="270" t="s">
        <v>1533</v>
      </c>
      <c r="C207" s="271">
        <v>6320.1</v>
      </c>
      <c r="D207" s="271">
        <v>5227.95</v>
      </c>
      <c r="E207" s="270">
        <v>0</v>
      </c>
      <c r="F207" s="271">
        <v>5227.95</v>
      </c>
      <c r="G207" s="271">
        <v>11548.05</v>
      </c>
    </row>
    <row r="208" spans="1:7" ht="15">
      <c r="A208" s="270">
        <v>4937005</v>
      </c>
      <c r="B208" s="270" t="s">
        <v>1534</v>
      </c>
      <c r="C208" s="271">
        <v>3852.35</v>
      </c>
      <c r="D208" s="271">
        <v>3352.35</v>
      </c>
      <c r="E208" s="270">
        <v>0</v>
      </c>
      <c r="F208" s="271">
        <v>3352.35</v>
      </c>
      <c r="G208" s="271">
        <v>7204.7</v>
      </c>
    </row>
    <row r="209" spans="1:7" ht="15">
      <c r="A209" s="270">
        <v>4938200</v>
      </c>
      <c r="B209" s="270" t="s">
        <v>285</v>
      </c>
      <c r="C209" s="270">
        <v>0</v>
      </c>
      <c r="D209" s="270">
        <v>0</v>
      </c>
      <c r="E209" s="270">
        <v>0</v>
      </c>
      <c r="F209" s="270">
        <v>0</v>
      </c>
      <c r="G209" s="270">
        <v>0</v>
      </c>
    </row>
    <row r="210" spans="1:7" ht="15">
      <c r="A210" s="270">
        <v>4939200</v>
      </c>
      <c r="B210" s="270" t="s">
        <v>688</v>
      </c>
      <c r="C210" s="270">
        <v>0</v>
      </c>
      <c r="D210" s="270">
        <v>0</v>
      </c>
      <c r="E210" s="270">
        <v>0</v>
      </c>
      <c r="F210" s="270">
        <v>0</v>
      </c>
      <c r="G210" s="270">
        <v>0</v>
      </c>
    </row>
    <row r="211" spans="1:7" ht="15">
      <c r="A211" s="270">
        <v>5100002</v>
      </c>
      <c r="B211" s="270" t="s">
        <v>689</v>
      </c>
      <c r="C211" s="270">
        <v>497.63</v>
      </c>
      <c r="D211" s="270">
        <v>497.63</v>
      </c>
      <c r="E211" s="270">
        <v>0</v>
      </c>
      <c r="F211" s="270">
        <v>497.63</v>
      </c>
      <c r="G211" s="270">
        <v>995.26</v>
      </c>
    </row>
    <row r="212" spans="1:7" ht="15">
      <c r="A212" s="270">
        <v>5100003</v>
      </c>
      <c r="B212" s="270" t="s">
        <v>690</v>
      </c>
      <c r="C212" s="270">
        <v>-112.22</v>
      </c>
      <c r="D212" s="271">
        <v>14960.77</v>
      </c>
      <c r="E212" s="271">
        <v>-13354.44</v>
      </c>
      <c r="F212" s="271">
        <v>1606.33</v>
      </c>
      <c r="G212" s="271">
        <v>1494.11</v>
      </c>
    </row>
    <row r="213" spans="1:7" ht="15">
      <c r="A213" s="270">
        <v>5100004</v>
      </c>
      <c r="B213" s="270" t="s">
        <v>691</v>
      </c>
      <c r="C213" s="271">
        <v>1611.1</v>
      </c>
      <c r="D213" s="271">
        <v>1386.9</v>
      </c>
      <c r="E213" s="270">
        <v>0</v>
      </c>
      <c r="F213" s="271">
        <v>1386.9</v>
      </c>
      <c r="G213" s="271">
        <v>2998</v>
      </c>
    </row>
    <row r="214" spans="1:7" ht="15">
      <c r="A214" s="270">
        <v>5100005</v>
      </c>
      <c r="B214" s="270" t="s">
        <v>692</v>
      </c>
      <c r="C214" s="271">
        <v>1272.46</v>
      </c>
      <c r="D214" s="271">
        <v>1454.64</v>
      </c>
      <c r="E214" s="270">
        <v>0</v>
      </c>
      <c r="F214" s="271">
        <v>1454.64</v>
      </c>
      <c r="G214" s="271">
        <v>2727.1</v>
      </c>
    </row>
    <row r="215" spans="1:7" ht="15">
      <c r="A215" s="270">
        <v>5100006</v>
      </c>
      <c r="B215" s="270" t="s">
        <v>693</v>
      </c>
      <c r="C215" s="270">
        <v>0</v>
      </c>
      <c r="D215" s="270">
        <v>0</v>
      </c>
      <c r="E215" s="270">
        <v>0</v>
      </c>
      <c r="F215" s="270">
        <v>0</v>
      </c>
      <c r="G215" s="270">
        <v>0</v>
      </c>
    </row>
    <row r="216" spans="1:7" ht="15">
      <c r="A216" s="270">
        <v>5100007</v>
      </c>
      <c r="B216" s="270" t="s">
        <v>694</v>
      </c>
      <c r="C216" s="270">
        <v>25</v>
      </c>
      <c r="D216" s="271">
        <v>2123</v>
      </c>
      <c r="E216" s="270">
        <v>0</v>
      </c>
      <c r="F216" s="271">
        <v>2123</v>
      </c>
      <c r="G216" s="271">
        <v>2148</v>
      </c>
    </row>
    <row r="217" spans="1:7" ht="15">
      <c r="A217" s="270">
        <v>5100008</v>
      </c>
      <c r="B217" s="270" t="s">
        <v>695</v>
      </c>
      <c r="C217" s="270">
        <v>0</v>
      </c>
      <c r="D217" s="270">
        <v>650</v>
      </c>
      <c r="E217" s="270">
        <v>0</v>
      </c>
      <c r="F217" s="270">
        <v>650</v>
      </c>
      <c r="G217" s="270">
        <v>650</v>
      </c>
    </row>
    <row r="218" spans="1:7" ht="15">
      <c r="A218" s="270">
        <v>5100009</v>
      </c>
      <c r="B218" s="270" t="s">
        <v>696</v>
      </c>
      <c r="C218" s="270">
        <v>0</v>
      </c>
      <c r="D218" s="270">
        <v>0</v>
      </c>
      <c r="E218" s="270">
        <v>0</v>
      </c>
      <c r="F218" s="270">
        <v>0</v>
      </c>
      <c r="G218" s="270">
        <v>0</v>
      </c>
    </row>
    <row r="219" spans="1:7" ht="15">
      <c r="A219" s="270">
        <v>5100010</v>
      </c>
      <c r="B219" s="270" t="s">
        <v>697</v>
      </c>
      <c r="C219" s="270">
        <v>210</v>
      </c>
      <c r="D219" s="270">
        <v>53.99</v>
      </c>
      <c r="E219" s="270">
        <v>-210</v>
      </c>
      <c r="F219" s="270">
        <v>-156.01</v>
      </c>
      <c r="G219" s="270">
        <v>53.99</v>
      </c>
    </row>
    <row r="220" spans="1:7" ht="15">
      <c r="A220" s="270">
        <v>5100011</v>
      </c>
      <c r="B220" s="270" t="s">
        <v>698</v>
      </c>
      <c r="C220" s="271">
        <v>2977.18</v>
      </c>
      <c r="D220" s="271">
        <v>2977.18</v>
      </c>
      <c r="E220" s="270">
        <v>0</v>
      </c>
      <c r="F220" s="271">
        <v>2977.18</v>
      </c>
      <c r="G220" s="271">
        <v>5954.36</v>
      </c>
    </row>
    <row r="221" spans="1:7" ht="15">
      <c r="A221" s="270">
        <v>5100012</v>
      </c>
      <c r="B221" s="270" t="s">
        <v>699</v>
      </c>
      <c r="C221" s="271">
        <v>2491.86</v>
      </c>
      <c r="D221" s="271">
        <v>2491.86</v>
      </c>
      <c r="E221" s="270">
        <v>0</v>
      </c>
      <c r="F221" s="271">
        <v>2491.86</v>
      </c>
      <c r="G221" s="271">
        <v>4983.72</v>
      </c>
    </row>
    <row r="222" spans="1:7" ht="15">
      <c r="A222" s="270">
        <v>5100013</v>
      </c>
      <c r="B222" s="270" t="s">
        <v>700</v>
      </c>
      <c r="C222" s="271">
        <v>5499.65</v>
      </c>
      <c r="D222" s="271">
        <v>5499.37</v>
      </c>
      <c r="E222" s="270">
        <v>0</v>
      </c>
      <c r="F222" s="271">
        <v>5499.37</v>
      </c>
      <c r="G222" s="271">
        <v>10999.02</v>
      </c>
    </row>
    <row r="223" spans="1:7" ht="15">
      <c r="A223" s="270">
        <v>5100014</v>
      </c>
      <c r="B223" s="270" t="s">
        <v>701</v>
      </c>
      <c r="C223" s="270">
        <v>270.83999999999997</v>
      </c>
      <c r="D223" s="270">
        <v>144.4</v>
      </c>
      <c r="E223" s="270">
        <v>0</v>
      </c>
      <c r="F223" s="270">
        <v>144.4</v>
      </c>
      <c r="G223" s="270">
        <v>415.24</v>
      </c>
    </row>
    <row r="224" spans="1:7" ht="15">
      <c r="A224" s="270">
        <v>5100016</v>
      </c>
      <c r="B224" s="270" t="s">
        <v>564</v>
      </c>
      <c r="C224" s="270">
        <v>425.75</v>
      </c>
      <c r="D224" s="270">
        <v>425.77</v>
      </c>
      <c r="E224" s="270">
        <v>0</v>
      </c>
      <c r="F224" s="270">
        <v>425.77</v>
      </c>
      <c r="G224" s="270">
        <v>851.52</v>
      </c>
    </row>
    <row r="225" spans="1:7" ht="15">
      <c r="A225" s="270">
        <v>5100020</v>
      </c>
      <c r="B225" s="270" t="s">
        <v>702</v>
      </c>
      <c r="C225" s="271">
        <v>1246.6400000000001</v>
      </c>
      <c r="D225" s="271">
        <v>1277.1600000000001</v>
      </c>
      <c r="E225" s="270">
        <v>0</v>
      </c>
      <c r="F225" s="271">
        <v>1277.1600000000001</v>
      </c>
      <c r="G225" s="271">
        <v>2523.8000000000002</v>
      </c>
    </row>
    <row r="226" spans="1:7" ht="15">
      <c r="A226" s="270">
        <v>5100021</v>
      </c>
      <c r="B226" s="270" t="s">
        <v>327</v>
      </c>
      <c r="C226" s="271">
        <v>4497.68</v>
      </c>
      <c r="D226" s="271">
        <v>4162.09</v>
      </c>
      <c r="E226" s="271">
        <v>-2470</v>
      </c>
      <c r="F226" s="271">
        <v>1692.09</v>
      </c>
      <c r="G226" s="271">
        <v>6189.77</v>
      </c>
    </row>
    <row r="227" spans="1:7" ht="15">
      <c r="A227" s="270">
        <v>5100022</v>
      </c>
      <c r="B227" s="270" t="s">
        <v>703</v>
      </c>
      <c r="C227" s="270">
        <v>235.76</v>
      </c>
      <c r="D227" s="270">
        <v>500</v>
      </c>
      <c r="E227" s="270">
        <v>0</v>
      </c>
      <c r="F227" s="270">
        <v>500</v>
      </c>
      <c r="G227" s="270">
        <v>735.76</v>
      </c>
    </row>
    <row r="228" spans="1:7" ht="15">
      <c r="A228" s="270">
        <v>5100023</v>
      </c>
      <c r="B228" s="270" t="s">
        <v>704</v>
      </c>
      <c r="C228" s="270">
        <v>252.31</v>
      </c>
      <c r="D228" s="270">
        <v>402.01</v>
      </c>
      <c r="E228" s="270">
        <v>0</v>
      </c>
      <c r="F228" s="270">
        <v>402.01</v>
      </c>
      <c r="G228" s="270">
        <v>654.32000000000005</v>
      </c>
    </row>
    <row r="229" spans="1:7" ht="15">
      <c r="A229" s="270">
        <v>5100024</v>
      </c>
      <c r="B229" s="270" t="s">
        <v>705</v>
      </c>
      <c r="C229" s="270">
        <v>0</v>
      </c>
      <c r="D229" s="270">
        <v>0</v>
      </c>
      <c r="E229" s="270">
        <v>0</v>
      </c>
      <c r="F229" s="270">
        <v>0</v>
      </c>
      <c r="G229" s="270">
        <v>0</v>
      </c>
    </row>
    <row r="230" spans="1:7" ht="15">
      <c r="A230" s="270">
        <v>5100025</v>
      </c>
      <c r="B230" s="270" t="s">
        <v>706</v>
      </c>
      <c r="C230" s="270">
        <v>218</v>
      </c>
      <c r="D230" s="270">
        <v>218</v>
      </c>
      <c r="E230" s="270">
        <v>0</v>
      </c>
      <c r="F230" s="270">
        <v>218</v>
      </c>
      <c r="G230" s="270">
        <v>436</v>
      </c>
    </row>
    <row r="231" spans="1:7" ht="15">
      <c r="A231" s="270">
        <v>5100026</v>
      </c>
      <c r="B231" s="270" t="s">
        <v>707</v>
      </c>
      <c r="C231" s="270">
        <v>0</v>
      </c>
      <c r="D231" s="270">
        <v>0</v>
      </c>
      <c r="E231" s="270">
        <v>0</v>
      </c>
      <c r="F231" s="270">
        <v>0</v>
      </c>
      <c r="G231" s="270">
        <v>0</v>
      </c>
    </row>
    <row r="232" spans="1:7" ht="15">
      <c r="A232" s="270">
        <v>5100029</v>
      </c>
      <c r="B232" s="270" t="s">
        <v>708</v>
      </c>
      <c r="C232" s="270">
        <v>0</v>
      </c>
      <c r="D232" s="271">
        <v>50000</v>
      </c>
      <c r="E232" s="270">
        <v>0</v>
      </c>
      <c r="F232" s="271">
        <v>50000</v>
      </c>
      <c r="G232" s="271">
        <v>50000</v>
      </c>
    </row>
    <row r="233" spans="1:7" ht="15">
      <c r="A233" s="270">
        <v>5100030</v>
      </c>
      <c r="B233" s="270" t="s">
        <v>307</v>
      </c>
      <c r="C233" s="271">
        <v>2553</v>
      </c>
      <c r="D233" s="271">
        <v>2732.8</v>
      </c>
      <c r="E233" s="270">
        <v>0</v>
      </c>
      <c r="F233" s="271">
        <v>2732.8</v>
      </c>
      <c r="G233" s="271">
        <v>5285.8</v>
      </c>
    </row>
    <row r="234" spans="1:7" ht="15">
      <c r="A234" s="270">
        <v>5100031</v>
      </c>
      <c r="B234" s="270" t="s">
        <v>709</v>
      </c>
      <c r="C234" s="271">
        <v>1500</v>
      </c>
      <c r="D234" s="271">
        <v>1680</v>
      </c>
      <c r="E234" s="270">
        <v>0</v>
      </c>
      <c r="F234" s="271">
        <v>1680</v>
      </c>
      <c r="G234" s="271">
        <v>3180</v>
      </c>
    </row>
    <row r="235" spans="1:7" ht="15">
      <c r="A235" s="270">
        <v>5100032</v>
      </c>
      <c r="B235" s="270" t="s">
        <v>305</v>
      </c>
      <c r="C235" s="271">
        <v>96043.82</v>
      </c>
      <c r="D235" s="271">
        <v>51185.01</v>
      </c>
      <c r="E235" s="270">
        <v>0</v>
      </c>
      <c r="F235" s="271">
        <v>51185.01</v>
      </c>
      <c r="G235" s="271">
        <v>147228.82999999999</v>
      </c>
    </row>
    <row r="236" spans="1:7" ht="15">
      <c r="A236" s="270">
        <v>5100033</v>
      </c>
      <c r="B236" s="270" t="s">
        <v>710</v>
      </c>
      <c r="C236" s="271">
        <v>1166.68</v>
      </c>
      <c r="D236" s="271">
        <v>1166.68</v>
      </c>
      <c r="E236" s="270">
        <v>0</v>
      </c>
      <c r="F236" s="271">
        <v>1166.68</v>
      </c>
      <c r="G236" s="271">
        <v>2333.36</v>
      </c>
    </row>
    <row r="237" spans="1:7" ht="15">
      <c r="A237" s="270">
        <v>5100034</v>
      </c>
      <c r="B237" s="270" t="s">
        <v>711</v>
      </c>
      <c r="C237" s="270">
        <v>0</v>
      </c>
      <c r="D237" s="270">
        <v>0</v>
      </c>
      <c r="E237" s="270">
        <v>0</v>
      </c>
      <c r="F237" s="270">
        <v>0</v>
      </c>
      <c r="G237" s="270">
        <v>0</v>
      </c>
    </row>
    <row r="238" spans="1:7" ht="15">
      <c r="A238" s="270">
        <v>5100035</v>
      </c>
      <c r="B238" s="270" t="s">
        <v>712</v>
      </c>
      <c r="C238" s="270">
        <v>0</v>
      </c>
      <c r="D238" s="271">
        <v>1160.72</v>
      </c>
      <c r="E238" s="270">
        <v>0</v>
      </c>
      <c r="F238" s="271">
        <v>1160.72</v>
      </c>
      <c r="G238" s="271">
        <v>1160.72</v>
      </c>
    </row>
    <row r="239" spans="1:7" ht="15">
      <c r="A239" s="270">
        <v>5100036</v>
      </c>
      <c r="B239" s="270" t="s">
        <v>713</v>
      </c>
      <c r="C239" s="270">
        <v>0</v>
      </c>
      <c r="D239" s="270">
        <v>226.09</v>
      </c>
      <c r="E239" s="270">
        <v>0</v>
      </c>
      <c r="F239" s="270">
        <v>226.09</v>
      </c>
      <c r="G239" s="270">
        <v>226.09</v>
      </c>
    </row>
    <row r="240" spans="1:7" ht="15">
      <c r="A240" s="270">
        <v>5100037</v>
      </c>
      <c r="B240" s="270" t="s">
        <v>714</v>
      </c>
      <c r="C240" s="271">
        <v>1099.48</v>
      </c>
      <c r="D240" s="271">
        <v>5474.07</v>
      </c>
      <c r="E240" s="270">
        <v>0</v>
      </c>
      <c r="F240" s="271">
        <v>5474.07</v>
      </c>
      <c r="G240" s="271">
        <v>6573.55</v>
      </c>
    </row>
    <row r="241" spans="1:7" ht="15">
      <c r="A241" s="270">
        <v>5100038</v>
      </c>
      <c r="B241" s="270" t="s">
        <v>715</v>
      </c>
      <c r="C241" s="270">
        <v>958.33</v>
      </c>
      <c r="D241" s="270">
        <v>958.33</v>
      </c>
      <c r="E241" s="270">
        <v>0</v>
      </c>
      <c r="F241" s="270">
        <v>958.33</v>
      </c>
      <c r="G241" s="271">
        <v>1916.66</v>
      </c>
    </row>
    <row r="242" spans="1:7" ht="15">
      <c r="A242" s="270">
        <v>5100039</v>
      </c>
      <c r="B242" s="270" t="s">
        <v>318</v>
      </c>
      <c r="C242" s="271">
        <v>1200</v>
      </c>
      <c r="D242" s="271">
        <v>1600</v>
      </c>
      <c r="E242" s="270">
        <v>0</v>
      </c>
      <c r="F242" s="271">
        <v>1600</v>
      </c>
      <c r="G242" s="271">
        <v>2800</v>
      </c>
    </row>
    <row r="243" spans="1:7" ht="15">
      <c r="A243" s="270">
        <v>5100040</v>
      </c>
      <c r="B243" s="270" t="s">
        <v>716</v>
      </c>
      <c r="C243" s="270">
        <v>0</v>
      </c>
      <c r="D243" s="270">
        <v>0</v>
      </c>
      <c r="E243" s="270">
        <v>0</v>
      </c>
      <c r="F243" s="270">
        <v>0</v>
      </c>
      <c r="G243" s="270">
        <v>0</v>
      </c>
    </row>
    <row r="244" spans="1:7" ht="15">
      <c r="A244" s="270">
        <v>5100041</v>
      </c>
      <c r="B244" s="270" t="s">
        <v>717</v>
      </c>
      <c r="C244" s="270">
        <v>0</v>
      </c>
      <c r="D244" s="270">
        <v>0</v>
      </c>
      <c r="E244" s="270">
        <v>0</v>
      </c>
      <c r="F244" s="270">
        <v>0</v>
      </c>
      <c r="G244" s="270">
        <v>0</v>
      </c>
    </row>
    <row r="245" spans="1:7" ht="15">
      <c r="A245" s="270">
        <v>5100042</v>
      </c>
      <c r="B245" s="270" t="s">
        <v>320</v>
      </c>
      <c r="C245" s="270">
        <v>367.59</v>
      </c>
      <c r="D245" s="270">
        <v>597.67999999999995</v>
      </c>
      <c r="E245" s="270">
        <v>0</v>
      </c>
      <c r="F245" s="270">
        <v>597.67999999999995</v>
      </c>
      <c r="G245" s="270">
        <v>965.27</v>
      </c>
    </row>
    <row r="246" spans="1:7" ht="15">
      <c r="A246" s="270">
        <v>5100043</v>
      </c>
      <c r="B246" s="270" t="s">
        <v>718</v>
      </c>
      <c r="C246" s="271">
        <v>1654.89</v>
      </c>
      <c r="D246" s="270">
        <v>957.52</v>
      </c>
      <c r="E246" s="270">
        <v>0</v>
      </c>
      <c r="F246" s="270">
        <v>957.52</v>
      </c>
      <c r="G246" s="271">
        <v>2612.41</v>
      </c>
    </row>
    <row r="247" spans="1:7" ht="15">
      <c r="A247" s="270">
        <v>5100044</v>
      </c>
      <c r="B247" s="270" t="s">
        <v>719</v>
      </c>
      <c r="C247" s="270">
        <v>0</v>
      </c>
      <c r="D247" s="270">
        <v>0</v>
      </c>
      <c r="E247" s="270">
        <v>0</v>
      </c>
      <c r="F247" s="270">
        <v>0</v>
      </c>
      <c r="G247" s="270">
        <v>0</v>
      </c>
    </row>
    <row r="248" spans="1:7" ht="15">
      <c r="A248" s="270">
        <v>5100045</v>
      </c>
      <c r="B248" s="270" t="s">
        <v>720</v>
      </c>
      <c r="C248" s="271">
        <v>1903.48</v>
      </c>
      <c r="D248" s="271">
        <v>1864.24</v>
      </c>
      <c r="E248" s="270">
        <v>-234.56</v>
      </c>
      <c r="F248" s="271">
        <v>1629.68</v>
      </c>
      <c r="G248" s="271">
        <v>3533.16</v>
      </c>
    </row>
    <row r="249" spans="1:7" ht="15">
      <c r="A249" s="270">
        <v>5100048</v>
      </c>
      <c r="B249" s="270" t="s">
        <v>721</v>
      </c>
      <c r="C249" s="271">
        <v>35907.08</v>
      </c>
      <c r="D249" s="271">
        <v>37277</v>
      </c>
      <c r="E249" s="270">
        <v>0</v>
      </c>
      <c r="F249" s="271">
        <v>37277</v>
      </c>
      <c r="G249" s="271">
        <v>73184.08</v>
      </c>
    </row>
    <row r="250" spans="1:7" ht="15">
      <c r="A250" s="270">
        <v>5100049</v>
      </c>
      <c r="B250" s="270" t="s">
        <v>722</v>
      </c>
      <c r="C250" s="270">
        <v>138.80000000000001</v>
      </c>
      <c r="D250" s="270">
        <v>87.02</v>
      </c>
      <c r="E250" s="270">
        <v>0</v>
      </c>
      <c r="F250" s="270">
        <v>87.02</v>
      </c>
      <c r="G250" s="270">
        <v>225.82</v>
      </c>
    </row>
    <row r="251" spans="1:7" ht="15">
      <c r="A251" s="270">
        <v>5100050</v>
      </c>
      <c r="B251" s="270" t="s">
        <v>723</v>
      </c>
      <c r="C251" s="271">
        <v>2059.44</v>
      </c>
      <c r="D251" s="271">
        <v>4036.67</v>
      </c>
      <c r="E251" s="270">
        <v>-810</v>
      </c>
      <c r="F251" s="271">
        <v>3226.67</v>
      </c>
      <c r="G251" s="271">
        <v>5286.11</v>
      </c>
    </row>
    <row r="252" spans="1:7" ht="15">
      <c r="A252" s="270">
        <v>5100051</v>
      </c>
      <c r="B252" s="270" t="s">
        <v>288</v>
      </c>
      <c r="C252" s="271">
        <v>2584.4</v>
      </c>
      <c r="D252" s="271">
        <v>1574.3</v>
      </c>
      <c r="E252" s="270">
        <v>0</v>
      </c>
      <c r="F252" s="271">
        <v>1574.3</v>
      </c>
      <c r="G252" s="271">
        <v>4158.7</v>
      </c>
    </row>
    <row r="253" spans="1:7" ht="15">
      <c r="A253" s="270">
        <v>5100052</v>
      </c>
      <c r="B253" s="270" t="s">
        <v>724</v>
      </c>
      <c r="C253" s="270">
        <v>0</v>
      </c>
      <c r="D253" s="270">
        <v>0</v>
      </c>
      <c r="E253" s="270">
        <v>0</v>
      </c>
      <c r="F253" s="270">
        <v>0</v>
      </c>
      <c r="G253" s="270">
        <v>0</v>
      </c>
    </row>
    <row r="254" spans="1:7" ht="15">
      <c r="A254" s="270">
        <v>5100053</v>
      </c>
      <c r="B254" s="270" t="s">
        <v>725</v>
      </c>
      <c r="C254" s="271">
        <v>2620</v>
      </c>
      <c r="D254" s="271">
        <v>2620</v>
      </c>
      <c r="E254" s="270">
        <v>0</v>
      </c>
      <c r="F254" s="271">
        <v>2620</v>
      </c>
      <c r="G254" s="271">
        <v>5240</v>
      </c>
    </row>
    <row r="255" spans="1:7" ht="15">
      <c r="A255" s="270">
        <v>5100054</v>
      </c>
      <c r="B255" s="270" t="s">
        <v>567</v>
      </c>
      <c r="C255" s="270">
        <v>369.73</v>
      </c>
      <c r="D255" s="270">
        <v>369.74</v>
      </c>
      <c r="E255" s="270">
        <v>0</v>
      </c>
      <c r="F255" s="270">
        <v>369.74</v>
      </c>
      <c r="G255" s="270">
        <v>739.47</v>
      </c>
    </row>
    <row r="256" spans="1:7" ht="15">
      <c r="A256" s="270">
        <v>5100055</v>
      </c>
      <c r="B256" s="270" t="s">
        <v>310</v>
      </c>
      <c r="C256" s="271">
        <v>19552.259999999998</v>
      </c>
      <c r="D256" s="271">
        <v>57301.51</v>
      </c>
      <c r="E256" s="270">
        <v>0</v>
      </c>
      <c r="F256" s="271">
        <v>57301.51</v>
      </c>
      <c r="G256" s="271">
        <v>76853.77</v>
      </c>
    </row>
    <row r="257" spans="1:7" ht="15">
      <c r="A257" s="270">
        <v>5100057</v>
      </c>
      <c r="B257" s="270" t="s">
        <v>342</v>
      </c>
      <c r="C257" s="271">
        <v>2883.9</v>
      </c>
      <c r="D257" s="271">
        <v>8350.01</v>
      </c>
      <c r="E257" s="271">
        <v>-22693.8</v>
      </c>
      <c r="F257" s="271">
        <v>-14343.79</v>
      </c>
      <c r="G257" s="271">
        <v>-11459.89</v>
      </c>
    </row>
    <row r="258" spans="1:7" ht="15">
      <c r="A258" s="270">
        <v>5100058</v>
      </c>
      <c r="B258" s="270" t="s">
        <v>25</v>
      </c>
      <c r="C258" s="270">
        <v>0</v>
      </c>
      <c r="D258" s="270">
        <v>254.75</v>
      </c>
      <c r="E258" s="270">
        <v>-434.48</v>
      </c>
      <c r="F258" s="270">
        <v>-179.73</v>
      </c>
      <c r="G258" s="270">
        <v>-179.73</v>
      </c>
    </row>
    <row r="259" spans="1:7" ht="15">
      <c r="A259" s="270">
        <v>5100059</v>
      </c>
      <c r="B259" s="270" t="s">
        <v>726</v>
      </c>
      <c r="C259" s="271">
        <v>2221.27</v>
      </c>
      <c r="D259" s="271">
        <v>1954.89</v>
      </c>
      <c r="E259" s="270">
        <v>0</v>
      </c>
      <c r="F259" s="271">
        <v>1954.89</v>
      </c>
      <c r="G259" s="271">
        <v>4176.16</v>
      </c>
    </row>
    <row r="260" spans="1:7" ht="15">
      <c r="A260" s="270">
        <v>5100060</v>
      </c>
      <c r="B260" s="270" t="s">
        <v>727</v>
      </c>
      <c r="C260" s="271">
        <v>3448.04</v>
      </c>
      <c r="D260" s="271">
        <v>3448.05</v>
      </c>
      <c r="E260" s="270">
        <v>0</v>
      </c>
      <c r="F260" s="271">
        <v>3448.05</v>
      </c>
      <c r="G260" s="271">
        <v>6896.09</v>
      </c>
    </row>
    <row r="261" spans="1:7" ht="15">
      <c r="A261" s="270">
        <v>5100061</v>
      </c>
      <c r="B261" s="270" t="s">
        <v>728</v>
      </c>
      <c r="C261" s="271">
        <v>13005.52</v>
      </c>
      <c r="D261" s="271">
        <v>20932.29</v>
      </c>
      <c r="E261" s="271">
        <v>-11571.73</v>
      </c>
      <c r="F261" s="271">
        <v>9360.56</v>
      </c>
      <c r="G261" s="271">
        <v>22366.080000000002</v>
      </c>
    </row>
    <row r="262" spans="1:7" ht="15">
      <c r="A262" s="270">
        <v>5100062</v>
      </c>
      <c r="B262" s="270" t="s">
        <v>323</v>
      </c>
      <c r="C262" s="270">
        <v>0</v>
      </c>
      <c r="D262" s="270">
        <v>0</v>
      </c>
      <c r="E262" s="270">
        <v>0</v>
      </c>
      <c r="F262" s="270">
        <v>0</v>
      </c>
      <c r="G262" s="270">
        <v>0</v>
      </c>
    </row>
    <row r="263" spans="1:7" ht="15">
      <c r="A263" s="270">
        <v>5100063</v>
      </c>
      <c r="B263" s="270" t="s">
        <v>729</v>
      </c>
      <c r="C263" s="271">
        <v>23833.41</v>
      </c>
      <c r="D263" s="271">
        <v>49095.93</v>
      </c>
      <c r="E263" s="271">
        <v>-34846.65</v>
      </c>
      <c r="F263" s="271">
        <v>14249.28</v>
      </c>
      <c r="G263" s="271">
        <v>38082.69</v>
      </c>
    </row>
    <row r="264" spans="1:7" ht="15">
      <c r="A264" s="270">
        <v>5100064</v>
      </c>
      <c r="B264" s="270" t="s">
        <v>730</v>
      </c>
      <c r="C264" s="270">
        <v>0</v>
      </c>
      <c r="D264" s="270">
        <v>0</v>
      </c>
      <c r="E264" s="270">
        <v>0</v>
      </c>
      <c r="F264" s="270">
        <v>0</v>
      </c>
      <c r="G264" s="270">
        <v>0</v>
      </c>
    </row>
    <row r="265" spans="1:7" ht="15">
      <c r="A265" s="270">
        <v>5100065</v>
      </c>
      <c r="B265" s="270" t="s">
        <v>332</v>
      </c>
      <c r="C265" s="270">
        <v>0</v>
      </c>
      <c r="D265" s="270">
        <v>0</v>
      </c>
      <c r="E265" s="270">
        <v>0</v>
      </c>
      <c r="F265" s="270">
        <v>0</v>
      </c>
      <c r="G265" s="270">
        <v>0</v>
      </c>
    </row>
    <row r="266" spans="1:7" ht="15">
      <c r="A266" s="270">
        <v>5100066</v>
      </c>
      <c r="B266" s="270" t="s">
        <v>731</v>
      </c>
      <c r="C266" s="271">
        <v>12076.63</v>
      </c>
      <c r="D266" s="271">
        <v>5597.9</v>
      </c>
      <c r="E266" s="270">
        <v>0</v>
      </c>
      <c r="F266" s="271">
        <v>5597.9</v>
      </c>
      <c r="G266" s="271">
        <v>17674.53</v>
      </c>
    </row>
    <row r="267" spans="1:7" ht="15">
      <c r="A267" s="270">
        <v>5100067</v>
      </c>
      <c r="B267" s="270" t="s">
        <v>570</v>
      </c>
      <c r="C267" s="271">
        <v>6053.62</v>
      </c>
      <c r="D267" s="271">
        <v>6053.62</v>
      </c>
      <c r="E267" s="270">
        <v>0</v>
      </c>
      <c r="F267" s="271">
        <v>6053.62</v>
      </c>
      <c r="G267" s="271">
        <v>12107.24</v>
      </c>
    </row>
    <row r="268" spans="1:7" ht="15">
      <c r="A268" s="270">
        <v>5300002</v>
      </c>
      <c r="B268" s="270" t="s">
        <v>732</v>
      </c>
      <c r="C268" s="271">
        <v>2616.11</v>
      </c>
      <c r="D268" s="271">
        <v>5498.13</v>
      </c>
      <c r="E268" s="271">
        <v>-2857.72</v>
      </c>
      <c r="F268" s="271">
        <v>2640.41</v>
      </c>
      <c r="G268" s="271">
        <v>5256.52</v>
      </c>
    </row>
    <row r="269" spans="1:7" ht="15">
      <c r="A269" s="270">
        <v>5400003</v>
      </c>
      <c r="B269" s="270" t="s">
        <v>335</v>
      </c>
      <c r="C269" s="270">
        <v>0</v>
      </c>
      <c r="D269" s="270">
        <v>0</v>
      </c>
      <c r="E269" s="270">
        <v>0</v>
      </c>
      <c r="F269" s="270">
        <v>0</v>
      </c>
      <c r="G269" s="270">
        <v>0</v>
      </c>
    </row>
    <row r="270" spans="1:7" ht="15">
      <c r="A270" s="270">
        <v>5400004</v>
      </c>
      <c r="B270" s="270" t="s">
        <v>1310</v>
      </c>
      <c r="C270" s="270">
        <v>0</v>
      </c>
      <c r="D270" s="270">
        <v>0</v>
      </c>
      <c r="E270" s="270">
        <v>0</v>
      </c>
      <c r="F270" s="270">
        <v>0</v>
      </c>
      <c r="G270" s="270">
        <v>0</v>
      </c>
    </row>
    <row r="271" spans="1:7" ht="15">
      <c r="A271" s="270"/>
      <c r="B271" s="270" t="s">
        <v>367</v>
      </c>
      <c r="C271" s="270">
        <v>0</v>
      </c>
      <c r="D271" s="271">
        <v>49818726.259999998</v>
      </c>
      <c r="E271" s="271">
        <v>-49818726.259999998</v>
      </c>
      <c r="F271" s="270">
        <v>0</v>
      </c>
      <c r="G271" s="27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64"/>
  <sheetViews>
    <sheetView showGridLines="0" tabSelected="1" topLeftCell="A4" workbookViewId="0">
      <selection activeCell="H7" sqref="H7"/>
    </sheetView>
  </sheetViews>
  <sheetFormatPr baseColWidth="10" defaultRowHeight="14.25"/>
  <cols>
    <col min="1" max="1" width="27.7109375" style="549" customWidth="1"/>
    <col min="2" max="2" width="13.28515625" style="549" customWidth="1"/>
    <col min="3" max="3" width="9" style="550" customWidth="1"/>
    <col min="4" max="4" width="6" style="550" customWidth="1"/>
    <col min="5" max="5" width="13.28515625" style="551" customWidth="1"/>
    <col min="6" max="6" width="14.28515625" style="607" bestFit="1" customWidth="1"/>
    <col min="7" max="7" width="13.7109375" bestFit="1" customWidth="1"/>
    <col min="8" max="8" width="20.85546875" style="3" bestFit="1" customWidth="1"/>
    <col min="9" max="9" width="17.28515625" bestFit="1" customWidth="1"/>
  </cols>
  <sheetData>
    <row r="1" spans="1:8" ht="12.75">
      <c r="A1"/>
      <c r="B1"/>
      <c r="C1"/>
      <c r="D1"/>
      <c r="E1"/>
    </row>
    <row r="2" spans="1:8" ht="15">
      <c r="A2" s="536" t="s">
        <v>1982</v>
      </c>
      <c r="B2" s="537"/>
      <c r="C2" s="537"/>
      <c r="D2" s="537"/>
      <c r="E2" s="537"/>
    </row>
    <row r="3" spans="1:8">
      <c r="A3" s="538" t="s">
        <v>1913</v>
      </c>
      <c r="B3" s="538"/>
      <c r="C3" s="538"/>
      <c r="D3" s="538"/>
      <c r="E3" s="538"/>
      <c r="G3" s="573">
        <f>ROUND(F:F,0)</f>
        <v>0</v>
      </c>
    </row>
    <row r="4" spans="1:8" s="612" customFormat="1">
      <c r="A4" s="538" t="s">
        <v>1914</v>
      </c>
      <c r="B4" s="538"/>
      <c r="C4" s="538"/>
      <c r="D4" s="538"/>
      <c r="E4" s="538"/>
      <c r="F4" s="607"/>
      <c r="H4" s="3"/>
    </row>
    <row r="5" spans="1:8" s="612" customFormat="1" ht="12.75">
      <c r="A5" s="613"/>
      <c r="F5" s="619"/>
      <c r="H5" s="3"/>
    </row>
    <row r="6" spans="1:8" s="612" customFormat="1" ht="12.75">
      <c r="A6" s="613" t="s">
        <v>1987</v>
      </c>
      <c r="F6" s="619"/>
      <c r="H6" s="3"/>
    </row>
    <row r="7" spans="1:8" s="612" customFormat="1" ht="12.75">
      <c r="A7" s="613"/>
      <c r="F7" s="619"/>
      <c r="H7" s="3"/>
    </row>
    <row r="8" spans="1:8" s="612" customFormat="1" ht="12.75">
      <c r="A8" s="613" t="s">
        <v>1988</v>
      </c>
      <c r="F8" s="619"/>
      <c r="H8" s="3"/>
    </row>
    <row r="9" spans="1:8">
      <c r="A9" s="614" t="s">
        <v>1915</v>
      </c>
      <c r="B9" s="541"/>
      <c r="C9" s="541"/>
      <c r="D9" s="541"/>
      <c r="E9" s="541"/>
    </row>
    <row r="10" spans="1:8" ht="15" thickBot="1">
      <c r="A10" s="540"/>
      <c r="B10" s="541"/>
      <c r="C10" s="541"/>
      <c r="D10" s="541"/>
      <c r="E10" s="541"/>
    </row>
    <row r="11" spans="1:8" ht="15" thickTop="1">
      <c r="A11" s="542"/>
      <c r="B11" s="543"/>
      <c r="C11" s="543"/>
      <c r="D11" s="543"/>
      <c r="E11" s="543"/>
    </row>
    <row r="12" spans="1:8" ht="15">
      <c r="A12" s="544"/>
      <c r="B12" s="545"/>
      <c r="C12" s="546"/>
      <c r="D12" s="547"/>
      <c r="E12" s="548" t="s">
        <v>1916</v>
      </c>
      <c r="F12" s="598">
        <v>2021</v>
      </c>
    </row>
    <row r="13" spans="1:8">
      <c r="A13" s="549" t="s">
        <v>1917</v>
      </c>
    </row>
    <row r="14" spans="1:8">
      <c r="A14" s="549" t="s">
        <v>1918</v>
      </c>
      <c r="F14" s="607">
        <v>700</v>
      </c>
    </row>
    <row r="15" spans="1:8">
      <c r="A15" s="549" t="s">
        <v>1919</v>
      </c>
      <c r="F15" s="607">
        <v>6596695.370000001</v>
      </c>
    </row>
    <row r="16" spans="1:8">
      <c r="A16" s="549" t="s">
        <v>1920</v>
      </c>
      <c r="F16" s="626">
        <v>121085.70000000001</v>
      </c>
    </row>
    <row r="17" spans="1:8">
      <c r="A17" s="549" t="s">
        <v>1921</v>
      </c>
      <c r="F17" s="608">
        <v>0</v>
      </c>
    </row>
    <row r="18" spans="1:8" ht="15">
      <c r="A18" s="552" t="s">
        <v>1922</v>
      </c>
      <c r="E18" s="551">
        <v>6</v>
      </c>
      <c r="F18" s="609">
        <f>SUM(F14:F17)</f>
        <v>6718481.0700000012</v>
      </c>
      <c r="H18" s="625"/>
    </row>
    <row r="20" spans="1:8">
      <c r="A20" s="549" t="s">
        <v>1923</v>
      </c>
      <c r="E20" s="551">
        <v>8</v>
      </c>
      <c r="F20" s="607">
        <v>0</v>
      </c>
    </row>
    <row r="22" spans="1:8">
      <c r="A22" s="549" t="s">
        <v>1924</v>
      </c>
      <c r="E22" s="551" t="s">
        <v>1925</v>
      </c>
      <c r="F22" s="607">
        <v>122318050.40999998</v>
      </c>
    </row>
    <row r="23" spans="1:8">
      <c r="A23" s="553" t="s">
        <v>1926</v>
      </c>
      <c r="F23" s="607">
        <v>-464928.54</v>
      </c>
    </row>
    <row r="24" spans="1:8">
      <c r="A24" s="553" t="s">
        <v>1927</v>
      </c>
      <c r="E24" s="551">
        <v>7</v>
      </c>
      <c r="F24" s="608">
        <v>-323055</v>
      </c>
    </row>
    <row r="25" spans="1:8">
      <c r="A25" s="554" t="s">
        <v>1928</v>
      </c>
      <c r="F25" s="607">
        <f>SUM(F22:F24)</f>
        <v>121530066.86999997</v>
      </c>
      <c r="H25" s="625"/>
    </row>
    <row r="27" spans="1:8">
      <c r="A27" s="549" t="s">
        <v>1929</v>
      </c>
      <c r="E27" s="551">
        <v>8</v>
      </c>
      <c r="F27" s="607">
        <v>117743.40000000014</v>
      </c>
    </row>
    <row r="28" spans="1:8">
      <c r="A28" s="549" t="s">
        <v>1930</v>
      </c>
      <c r="E28" s="551">
        <v>4</v>
      </c>
      <c r="F28" s="607">
        <v>362260.47999999998</v>
      </c>
    </row>
    <row r="29" spans="1:8">
      <c r="A29" s="549" t="s">
        <v>1931</v>
      </c>
      <c r="E29" s="551">
        <v>5</v>
      </c>
      <c r="F29" s="607">
        <v>2128933.6</v>
      </c>
    </row>
    <row r="30" spans="1:8">
      <c r="A30" s="549" t="s">
        <v>1932</v>
      </c>
      <c r="E30" s="551">
        <v>16</v>
      </c>
      <c r="F30" s="607">
        <v>261610.82</v>
      </c>
    </row>
    <row r="31" spans="1:8">
      <c r="A31" s="549" t="s">
        <v>1933</v>
      </c>
      <c r="E31" s="551">
        <v>15</v>
      </c>
      <c r="F31" s="607">
        <v>28680.100000000006</v>
      </c>
    </row>
    <row r="32" spans="1:8">
      <c r="A32" s="549" t="s">
        <v>1934</v>
      </c>
      <c r="F32" s="608">
        <v>516925.55166666658</v>
      </c>
      <c r="H32" s="625"/>
    </row>
    <row r="33" spans="1:9" ht="15.75" thickBot="1">
      <c r="A33" s="555" t="s">
        <v>1935</v>
      </c>
      <c r="E33" s="556"/>
      <c r="F33" s="627">
        <f>SUM(F27:F32)+F25+F18</f>
        <v>131664701.89166665</v>
      </c>
      <c r="G33" s="3"/>
      <c r="H33" s="625"/>
      <c r="I33" s="3"/>
    </row>
    <row r="34" spans="1:9" ht="15.75" thickTop="1">
      <c r="A34" s="557"/>
      <c r="B34" s="553"/>
      <c r="C34" s="558"/>
      <c r="D34" s="559"/>
      <c r="E34" s="560"/>
    </row>
    <row r="35" spans="1:9" ht="15">
      <c r="A35" s="561" t="s">
        <v>1936</v>
      </c>
      <c r="B35" s="561"/>
      <c r="C35" s="561"/>
      <c r="D35" s="561"/>
      <c r="E35" s="561"/>
    </row>
    <row r="36" spans="1:9">
      <c r="A36" s="549" t="s">
        <v>1937</v>
      </c>
    </row>
    <row r="37" spans="1:9">
      <c r="A37" s="549" t="s">
        <v>1938</v>
      </c>
      <c r="D37" s="549"/>
      <c r="E37" s="551" t="s">
        <v>1939</v>
      </c>
      <c r="F37" s="607">
        <v>21724329.34</v>
      </c>
    </row>
    <row r="38" spans="1:9">
      <c r="A38" s="549" t="s">
        <v>1940</v>
      </c>
      <c r="D38" s="549"/>
      <c r="E38" s="551" t="s">
        <v>1941</v>
      </c>
      <c r="F38" s="607">
        <v>13952638.181666667</v>
      </c>
    </row>
    <row r="39" spans="1:9">
      <c r="A39" s="549" t="s">
        <v>1942</v>
      </c>
      <c r="D39" s="549"/>
      <c r="E39" s="551" t="s">
        <v>1943</v>
      </c>
      <c r="F39" s="607">
        <v>71325634.210000008</v>
      </c>
    </row>
    <row r="40" spans="1:9">
      <c r="A40" s="549" t="s">
        <v>1944</v>
      </c>
      <c r="D40" s="549"/>
      <c r="E40" s="551">
        <v>4</v>
      </c>
      <c r="F40" s="607">
        <v>0</v>
      </c>
    </row>
    <row r="41" spans="1:9">
      <c r="A41" s="549" t="s">
        <v>1945</v>
      </c>
      <c r="D41" s="549"/>
      <c r="F41" s="607">
        <v>41145.49</v>
      </c>
    </row>
    <row r="42" spans="1:9">
      <c r="A42" s="549" t="s">
        <v>1946</v>
      </c>
      <c r="D42" s="549"/>
      <c r="E42" s="556"/>
      <c r="F42" s="607">
        <v>1865546.0899999999</v>
      </c>
    </row>
    <row r="43" spans="1:9" ht="15">
      <c r="A43" s="539" t="s">
        <v>1947</v>
      </c>
      <c r="D43" s="549"/>
      <c r="E43" s="558"/>
      <c r="F43" s="609">
        <f>SUM(F37:F42)</f>
        <v>108909293.31166668</v>
      </c>
      <c r="G43" s="3"/>
    </row>
    <row r="44" spans="1:9" ht="15">
      <c r="A44" s="555"/>
      <c r="D44" s="549"/>
      <c r="E44" s="562"/>
    </row>
    <row r="45" spans="1:9">
      <c r="A45" s="549" t="s">
        <v>1948</v>
      </c>
      <c r="D45" s="549"/>
      <c r="E45" s="556">
        <v>16</v>
      </c>
    </row>
    <row r="46" spans="1:9">
      <c r="A46" s="563" t="s">
        <v>1949</v>
      </c>
      <c r="D46" s="558"/>
      <c r="E46" s="556"/>
      <c r="F46" s="607">
        <v>5824874.2999999998</v>
      </c>
    </row>
    <row r="47" spans="1:9">
      <c r="A47" s="563" t="s">
        <v>642</v>
      </c>
      <c r="D47" s="558"/>
      <c r="E47" s="556"/>
      <c r="F47" s="607">
        <v>1159800</v>
      </c>
    </row>
    <row r="48" spans="1:9">
      <c r="A48" s="563" t="s">
        <v>643</v>
      </c>
      <c r="D48" s="558"/>
      <c r="E48" s="556"/>
      <c r="F48" s="607">
        <v>1800000</v>
      </c>
    </row>
    <row r="49" spans="1:8">
      <c r="A49" s="564" t="s">
        <v>1950</v>
      </c>
      <c r="D49" s="558"/>
      <c r="E49" s="556"/>
      <c r="F49" s="607">
        <v>0</v>
      </c>
    </row>
    <row r="50" spans="1:8" s="600" customFormat="1">
      <c r="A50" s="564" t="s">
        <v>1984</v>
      </c>
      <c r="B50" s="549"/>
      <c r="C50" s="550"/>
      <c r="D50" s="558"/>
      <c r="E50" s="556"/>
      <c r="F50" s="607">
        <v>691136.21</v>
      </c>
      <c r="H50" s="3"/>
    </row>
    <row r="51" spans="1:8">
      <c r="A51" s="565" t="s">
        <v>1951</v>
      </c>
      <c r="B51" s="553"/>
      <c r="C51" s="558"/>
      <c r="D51" s="558"/>
      <c r="E51" s="556"/>
      <c r="F51" s="607">
        <v>13279598.07</v>
      </c>
    </row>
    <row r="52" spans="1:8" ht="15">
      <c r="A52" s="629" t="s">
        <v>1952</v>
      </c>
      <c r="B52" s="629"/>
      <c r="D52" s="558"/>
      <c r="E52" s="556"/>
      <c r="F52" s="609">
        <f>SUM(F46:F51)</f>
        <v>22755408.580000002</v>
      </c>
      <c r="G52" s="3"/>
    </row>
    <row r="53" spans="1:8" ht="15.75" thickBot="1">
      <c r="A53" s="557" t="s">
        <v>1953</v>
      </c>
      <c r="B53" s="553"/>
      <c r="C53" s="558"/>
      <c r="D53" s="553"/>
      <c r="E53" s="566" t="s">
        <v>0</v>
      </c>
      <c r="F53" s="610">
        <f>+F43+F52</f>
        <v>131664701.89166668</v>
      </c>
    </row>
    <row r="54" spans="1:8" ht="15" thickTop="1"/>
    <row r="55" spans="1:8" ht="19.5" customHeight="1"/>
    <row r="56" spans="1:8" s="600" customFormat="1" ht="19.5" customHeight="1">
      <c r="A56" s="549"/>
      <c r="B56" s="549"/>
      <c r="C56" s="550"/>
      <c r="D56" s="550"/>
      <c r="E56" s="551"/>
      <c r="F56" s="5"/>
      <c r="G56" s="607">
        <f>+F33-F53</f>
        <v>0</v>
      </c>
      <c r="H56" s="3"/>
    </row>
    <row r="58" spans="1:8" ht="15" thickBot="1">
      <c r="A58" s="606"/>
      <c r="B58" s="601"/>
      <c r="C58" s="568"/>
      <c r="D58" s="605"/>
      <c r="E58" s="605"/>
      <c r="F58" s="605"/>
      <c r="G58" s="573"/>
    </row>
    <row r="59" spans="1:8" ht="15">
      <c r="A59" s="570" t="s">
        <v>1954</v>
      </c>
      <c r="B59" s="570"/>
      <c r="C59" s="571"/>
      <c r="D59" s="572" t="s">
        <v>1985</v>
      </c>
      <c r="E59" s="572"/>
      <c r="F59" s="572"/>
      <c r="G59" s="573"/>
    </row>
    <row r="60" spans="1:8" ht="15">
      <c r="A60" s="570" t="s">
        <v>1955</v>
      </c>
      <c r="B60" s="570"/>
      <c r="C60" s="571"/>
      <c r="D60" s="572" t="s">
        <v>1986</v>
      </c>
      <c r="E60" s="572"/>
      <c r="F60" s="572"/>
      <c r="G60" s="573"/>
    </row>
    <row r="61" spans="1:8">
      <c r="A61" s="567"/>
      <c r="B61" s="567"/>
      <c r="C61" s="568"/>
      <c r="D61" s="569"/>
      <c r="E61" s="569"/>
      <c r="F61" s="569"/>
      <c r="G61" s="573"/>
    </row>
    <row r="62" spans="1:8" ht="12.75">
      <c r="A62"/>
      <c r="B62"/>
      <c r="C62"/>
      <c r="D62"/>
      <c r="E62"/>
    </row>
    <row r="63" spans="1:8" s="602" customFormat="1">
      <c r="A63" s="604"/>
      <c r="B63" s="603"/>
      <c r="C63" s="603"/>
      <c r="D63" s="603"/>
      <c r="E63" s="603"/>
      <c r="F63" s="626"/>
      <c r="H63" s="624"/>
    </row>
    <row r="64" spans="1:8">
      <c r="A64" s="604"/>
      <c r="B64" s="603"/>
      <c r="C64" s="603"/>
      <c r="D64" s="603"/>
      <c r="E64" s="603"/>
    </row>
  </sheetData>
  <mergeCells count="1"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4"/>
  <sheetViews>
    <sheetView showGridLines="0" topLeftCell="A34" workbookViewId="0">
      <selection activeCell="G15" sqref="G15"/>
    </sheetView>
  </sheetViews>
  <sheetFormatPr baseColWidth="10" defaultRowHeight="12.75"/>
  <cols>
    <col min="1" max="3" width="9.140625" style="534" customWidth="1"/>
    <col min="4" max="4" width="27.140625" style="534" customWidth="1"/>
    <col min="5" max="5" width="11.28515625" style="534" customWidth="1"/>
    <col min="6" max="6" width="12.140625" style="619" bestFit="1" customWidth="1"/>
  </cols>
  <sheetData>
    <row r="1" spans="1:6">
      <c r="A1" t="s">
        <v>1982</v>
      </c>
      <c r="B1"/>
      <c r="C1"/>
      <c r="D1"/>
      <c r="E1"/>
    </row>
    <row r="2" spans="1:6">
      <c r="A2" s="574" t="s">
        <v>1913</v>
      </c>
      <c r="B2" s="574"/>
      <c r="C2" s="574"/>
      <c r="D2" s="574"/>
      <c r="E2" s="574"/>
    </row>
    <row r="3" spans="1:6">
      <c r="A3" s="575" t="s">
        <v>1914</v>
      </c>
      <c r="B3" s="575"/>
      <c r="C3" s="575"/>
      <c r="D3" s="575"/>
      <c r="E3" s="575"/>
    </row>
    <row r="4" spans="1:6">
      <c r="A4" s="575"/>
      <c r="B4" s="575"/>
      <c r="C4" s="575"/>
      <c r="D4" s="575"/>
      <c r="E4" s="575"/>
    </row>
    <row r="5" spans="1:6">
      <c r="A5" t="s">
        <v>1983</v>
      </c>
      <c r="B5"/>
      <c r="C5"/>
      <c r="D5"/>
      <c r="E5"/>
    </row>
    <row r="6" spans="1:6">
      <c r="A6" s="576"/>
      <c r="B6" s="576"/>
      <c r="C6" s="576"/>
      <c r="D6" s="576"/>
      <c r="E6" s="576"/>
    </row>
    <row r="7" spans="1:6">
      <c r="A7" s="613" t="s">
        <v>1989</v>
      </c>
      <c r="B7"/>
      <c r="C7"/>
      <c r="D7"/>
      <c r="E7"/>
    </row>
    <row r="8" spans="1:6" s="611" customFormat="1">
      <c r="A8" s="8"/>
      <c r="F8" s="619"/>
    </row>
    <row r="9" spans="1:6">
      <c r="A9" s="577" t="s">
        <v>1915</v>
      </c>
      <c r="B9" s="578"/>
      <c r="C9" s="578"/>
      <c r="D9" s="578"/>
      <c r="E9" s="578"/>
    </row>
    <row r="10" spans="1:6" ht="13.5" thickBot="1">
      <c r="A10" s="577"/>
      <c r="B10" s="578"/>
      <c r="C10" s="578"/>
      <c r="D10" s="578"/>
      <c r="E10" s="578"/>
    </row>
    <row r="11" spans="1:6" ht="13.5" thickTop="1">
      <c r="A11" s="579"/>
      <c r="B11" s="580"/>
      <c r="C11" s="580"/>
      <c r="D11" s="580"/>
      <c r="E11" s="580"/>
    </row>
    <row r="12" spans="1:6">
      <c r="A12" s="581"/>
      <c r="B12" s="582"/>
      <c r="C12" s="582"/>
      <c r="D12" s="582"/>
      <c r="E12" s="583" t="s">
        <v>1916</v>
      </c>
      <c r="F12" s="599">
        <v>2021</v>
      </c>
    </row>
    <row r="13" spans="1:6">
      <c r="A13" s="534" t="s">
        <v>1956</v>
      </c>
      <c r="C13" s="584"/>
      <c r="E13" s="585"/>
    </row>
    <row r="14" spans="1:6">
      <c r="A14" s="534" t="s">
        <v>1957</v>
      </c>
      <c r="C14" s="584"/>
      <c r="D14" s="584"/>
      <c r="E14" s="585"/>
    </row>
    <row r="15" spans="1:6">
      <c r="A15" s="534" t="s">
        <v>1958</v>
      </c>
      <c r="C15" s="584"/>
      <c r="D15" s="584"/>
      <c r="E15" s="585" t="s">
        <v>0</v>
      </c>
      <c r="F15" s="619">
        <v>7837877.0199999996</v>
      </c>
    </row>
    <row r="16" spans="1:6">
      <c r="A16" s="534" t="s">
        <v>1959</v>
      </c>
      <c r="C16" s="584"/>
      <c r="D16" s="584"/>
      <c r="E16" s="585"/>
      <c r="F16" s="619">
        <v>0</v>
      </c>
    </row>
    <row r="17" spans="1:6">
      <c r="A17" s="534" t="s">
        <v>1960</v>
      </c>
      <c r="C17" s="584"/>
      <c r="D17" s="584"/>
      <c r="E17" s="585"/>
      <c r="F17" s="619">
        <v>3396.21</v>
      </c>
    </row>
    <row r="18" spans="1:6">
      <c r="A18" s="534" t="s">
        <v>1961</v>
      </c>
      <c r="C18" s="584"/>
      <c r="D18" s="584"/>
      <c r="E18" s="585"/>
      <c r="F18" s="619">
        <v>908187.0399999998</v>
      </c>
    </row>
    <row r="19" spans="1:6">
      <c r="A19" s="534" t="s">
        <v>1962</v>
      </c>
      <c r="C19" s="584"/>
      <c r="D19" s="584"/>
      <c r="E19" s="585" t="s">
        <v>0</v>
      </c>
      <c r="F19" s="619">
        <v>153097.26999999999</v>
      </c>
    </row>
    <row r="20" spans="1:6">
      <c r="A20" s="586" t="s">
        <v>1963</v>
      </c>
      <c r="C20" s="584"/>
      <c r="D20" s="584"/>
      <c r="E20" s="585"/>
      <c r="F20" s="628">
        <f>SUM(F15:F19)</f>
        <v>8902557.5399999991</v>
      </c>
    </row>
    <row r="21" spans="1:6">
      <c r="C21" s="584"/>
      <c r="D21" s="584"/>
      <c r="E21" s="585"/>
    </row>
    <row r="22" spans="1:6">
      <c r="A22" s="534" t="s">
        <v>34</v>
      </c>
      <c r="C22" s="584"/>
      <c r="D22" s="584"/>
      <c r="E22" s="585"/>
    </row>
    <row r="23" spans="1:6">
      <c r="A23" s="534" t="s">
        <v>1964</v>
      </c>
      <c r="C23" s="584"/>
      <c r="D23" s="584"/>
      <c r="E23" s="585" t="s">
        <v>0</v>
      </c>
      <c r="F23" s="619">
        <v>4215923.4000000004</v>
      </c>
    </row>
    <row r="24" spans="1:6">
      <c r="A24" s="587" t="s">
        <v>1965</v>
      </c>
      <c r="B24" s="587"/>
      <c r="C24" s="588"/>
      <c r="D24" s="587"/>
      <c r="E24" s="589"/>
      <c r="F24" s="619">
        <v>127573.52</v>
      </c>
    </row>
    <row r="25" spans="1:6">
      <c r="A25" s="586" t="s">
        <v>1966</v>
      </c>
      <c r="C25" s="584"/>
      <c r="D25" s="584"/>
      <c r="E25" s="585"/>
      <c r="F25" s="628">
        <f>SUM(F23:F24)+1</f>
        <v>4343497.92</v>
      </c>
    </row>
    <row r="26" spans="1:6">
      <c r="A26" s="586"/>
      <c r="C26" s="584"/>
      <c r="D26" s="584"/>
      <c r="E26" s="585"/>
    </row>
    <row r="27" spans="1:6">
      <c r="A27" s="586" t="s">
        <v>1967</v>
      </c>
      <c r="C27" s="584"/>
      <c r="D27" s="584"/>
      <c r="E27" s="585"/>
      <c r="F27" s="619">
        <f>+F20-F25</f>
        <v>4559059.6199999992</v>
      </c>
    </row>
    <row r="28" spans="1:6">
      <c r="A28" s="587"/>
      <c r="B28" s="587"/>
      <c r="C28" s="588"/>
      <c r="D28" s="587"/>
      <c r="E28" s="589"/>
    </row>
    <row r="29" spans="1:6">
      <c r="A29" s="534" t="s">
        <v>1968</v>
      </c>
      <c r="C29" s="584"/>
      <c r="D29" s="584"/>
      <c r="E29" s="585">
        <v>7</v>
      </c>
      <c r="F29" s="621">
        <v>110713.2</v>
      </c>
    </row>
    <row r="30" spans="1:6">
      <c r="A30" s="534" t="s">
        <v>1969</v>
      </c>
      <c r="C30" s="584"/>
      <c r="D30" s="584"/>
      <c r="E30" s="585"/>
    </row>
    <row r="31" spans="1:6">
      <c r="A31" s="534" t="s">
        <v>1970</v>
      </c>
      <c r="C31" s="584"/>
      <c r="D31" s="584"/>
      <c r="E31" s="585"/>
      <c r="F31" s="621">
        <f>+F27+F29</f>
        <v>4669772.8199999994</v>
      </c>
    </row>
    <row r="32" spans="1:6">
      <c r="A32" s="587"/>
      <c r="B32" s="587"/>
      <c r="C32" s="588"/>
      <c r="D32" s="587"/>
      <c r="E32" s="589"/>
    </row>
    <row r="33" spans="1:6">
      <c r="A33" s="586" t="s">
        <v>1971</v>
      </c>
      <c r="C33" s="584"/>
      <c r="D33" s="584"/>
      <c r="E33" s="585"/>
    </row>
    <row r="34" spans="1:6">
      <c r="A34" s="534" t="s">
        <v>1972</v>
      </c>
      <c r="C34" s="584"/>
      <c r="D34" s="584"/>
      <c r="E34" s="585"/>
    </row>
    <row r="35" spans="1:6">
      <c r="A35" s="535" t="s">
        <v>861</v>
      </c>
      <c r="C35" s="584"/>
      <c r="D35" s="584"/>
      <c r="E35" s="585"/>
      <c r="F35" s="619">
        <v>187954.1</v>
      </c>
    </row>
    <row r="36" spans="1:6">
      <c r="A36" s="586" t="s">
        <v>865</v>
      </c>
      <c r="C36" s="584"/>
      <c r="D36" s="584"/>
      <c r="E36" s="585"/>
      <c r="F36" s="620">
        <f>+F35</f>
        <v>187954.1</v>
      </c>
    </row>
    <row r="37" spans="1:6">
      <c r="C37" s="584"/>
      <c r="D37" s="584"/>
      <c r="E37" s="585"/>
    </row>
    <row r="38" spans="1:6">
      <c r="A38" s="534" t="s">
        <v>1909</v>
      </c>
      <c r="C38" s="584"/>
      <c r="D38" s="584"/>
      <c r="E38" s="585"/>
    </row>
    <row r="39" spans="1:6">
      <c r="A39" s="535" t="s">
        <v>36</v>
      </c>
      <c r="C39" s="584"/>
      <c r="D39" s="584"/>
      <c r="E39" s="585">
        <v>13</v>
      </c>
      <c r="F39" s="619">
        <v>625330.49</v>
      </c>
    </row>
    <row r="40" spans="1:6">
      <c r="A40" s="535" t="s">
        <v>37</v>
      </c>
      <c r="C40" s="584"/>
      <c r="D40" s="584"/>
      <c r="E40" s="585">
        <v>8</v>
      </c>
      <c r="F40" s="619">
        <v>112726.29</v>
      </c>
    </row>
    <row r="41" spans="1:6">
      <c r="A41" s="535" t="s">
        <v>1910</v>
      </c>
      <c r="C41" s="584"/>
      <c r="D41" s="584"/>
      <c r="E41" s="585"/>
      <c r="F41" s="619">
        <v>51359.040000000001</v>
      </c>
    </row>
    <row r="42" spans="1:6">
      <c r="A42" s="535" t="s">
        <v>1911</v>
      </c>
      <c r="C42" s="584"/>
      <c r="D42" s="584"/>
      <c r="E42" s="585"/>
      <c r="F42" s="619">
        <v>463418.77999999997</v>
      </c>
    </row>
    <row r="43" spans="1:6">
      <c r="A43" s="535" t="s">
        <v>1912</v>
      </c>
      <c r="C43" s="584"/>
      <c r="D43" s="584"/>
      <c r="E43" s="585"/>
      <c r="F43" s="619">
        <v>407041.67000000004</v>
      </c>
    </row>
    <row r="44" spans="1:6">
      <c r="A44" s="535" t="s">
        <v>40</v>
      </c>
      <c r="C44" s="584"/>
      <c r="D44" s="584"/>
      <c r="E44" s="585">
        <v>13</v>
      </c>
      <c r="F44" s="621">
        <v>311213.36000000004</v>
      </c>
    </row>
    <row r="45" spans="1:6">
      <c r="A45" s="586" t="s">
        <v>1973</v>
      </c>
      <c r="C45" s="584"/>
      <c r="D45" s="584"/>
      <c r="E45" s="585"/>
      <c r="F45" s="620">
        <f>SUM(F39:F44)</f>
        <v>1971089.6300000001</v>
      </c>
    </row>
    <row r="46" spans="1:6">
      <c r="A46" s="586"/>
      <c r="C46" s="584"/>
      <c r="D46" s="584"/>
      <c r="E46" s="585"/>
    </row>
    <row r="47" spans="1:6">
      <c r="A47" s="586" t="s">
        <v>1974</v>
      </c>
      <c r="C47" s="584"/>
      <c r="D47" s="584"/>
      <c r="E47" s="585"/>
      <c r="F47" s="619">
        <f>+F31+F36-F45</f>
        <v>2886637.2899999991</v>
      </c>
    </row>
    <row r="48" spans="1:6">
      <c r="A48" s="586"/>
      <c r="C48" s="584"/>
      <c r="D48" s="584"/>
      <c r="E48" s="585"/>
    </row>
    <row r="49" spans="1:7">
      <c r="A49" s="534" t="s">
        <v>1975</v>
      </c>
      <c r="C49" s="584"/>
      <c r="D49" s="584"/>
      <c r="E49" s="585">
        <v>15</v>
      </c>
      <c r="F49" s="619">
        <v>-908406.77</v>
      </c>
    </row>
    <row r="50" spans="1:7">
      <c r="A50" s="534" t="s">
        <v>1976</v>
      </c>
      <c r="C50" s="584"/>
      <c r="D50" s="584"/>
      <c r="E50" s="585"/>
      <c r="F50" s="621">
        <v>0</v>
      </c>
    </row>
    <row r="51" spans="1:7" ht="13.5" thickBot="1">
      <c r="A51" s="590" t="s">
        <v>1977</v>
      </c>
      <c r="B51" s="587"/>
      <c r="C51" s="588"/>
      <c r="D51" s="584"/>
      <c r="E51" s="591"/>
      <c r="F51" s="622">
        <f>+F47+F49+F50</f>
        <v>1978230.5199999991</v>
      </c>
    </row>
    <row r="52" spans="1:7" ht="13.5" thickTop="1">
      <c r="A52" s="592" t="s">
        <v>1978</v>
      </c>
      <c r="B52" s="593"/>
      <c r="C52" s="593"/>
      <c r="D52" s="593"/>
      <c r="E52" s="594"/>
    </row>
    <row r="53" spans="1:7">
      <c r="A53" s="595" t="s">
        <v>1979</v>
      </c>
      <c r="B53" s="593"/>
      <c r="C53" s="593"/>
      <c r="D53" s="593"/>
      <c r="E53" s="593"/>
    </row>
    <row r="54" spans="1:7">
      <c r="A54" s="596" t="s">
        <v>1980</v>
      </c>
      <c r="B54" s="593"/>
      <c r="C54" s="593"/>
      <c r="D54" s="593"/>
      <c r="E54" s="597"/>
      <c r="F54" s="621">
        <v>0</v>
      </c>
    </row>
    <row r="55" spans="1:7" ht="13.5" thickBot="1">
      <c r="A55" s="592" t="s">
        <v>1981</v>
      </c>
      <c r="B55" s="593"/>
      <c r="C55" s="593"/>
      <c r="D55" s="593"/>
      <c r="E55" s="594"/>
      <c r="F55" s="622">
        <f>+F51+F54</f>
        <v>1978230.5199999991</v>
      </c>
    </row>
    <row r="56" spans="1:7" ht="13.5" thickTop="1">
      <c r="A56" s="592"/>
      <c r="B56" s="593"/>
      <c r="C56" s="593"/>
      <c r="D56" s="593"/>
      <c r="E56" s="594"/>
      <c r="G56" s="618"/>
    </row>
    <row r="57" spans="1:7">
      <c r="A57" s="592"/>
      <c r="B57" s="593"/>
      <c r="C57" s="593"/>
      <c r="D57" s="593"/>
      <c r="E57" s="594"/>
    </row>
    <row r="58" spans="1:7" s="533" customFormat="1">
      <c r="A58" s="592"/>
      <c r="B58" s="593"/>
      <c r="C58" s="593"/>
      <c r="D58" s="593"/>
      <c r="E58" s="594"/>
      <c r="F58" s="619"/>
    </row>
    <row r="59" spans="1:7" s="533" customFormat="1">
      <c r="A59" s="592"/>
      <c r="B59" s="593"/>
      <c r="C59" s="593"/>
      <c r="D59" s="593"/>
      <c r="E59" s="594"/>
      <c r="F59" s="619"/>
    </row>
    <row r="60" spans="1:7" s="533" customFormat="1">
      <c r="A60" s="592"/>
      <c r="B60" s="593"/>
      <c r="C60" s="593"/>
      <c r="D60" s="593"/>
      <c r="E60" s="594"/>
      <c r="F60" s="619"/>
    </row>
    <row r="61" spans="1:7" s="533" customFormat="1" ht="13.5" thickBot="1">
      <c r="A61" s="615"/>
      <c r="B61" s="616"/>
      <c r="C61" s="616"/>
      <c r="E61" s="616"/>
      <c r="F61" s="623"/>
      <c r="G61" s="617"/>
    </row>
    <row r="62" spans="1:7" ht="15">
      <c r="A62" s="570" t="s">
        <v>1954</v>
      </c>
      <c r="B62" s="570"/>
      <c r="C62" s="571"/>
      <c r="E62" s="572" t="s">
        <v>1985</v>
      </c>
    </row>
    <row r="63" spans="1:7" ht="15">
      <c r="A63" s="570" t="s">
        <v>1955</v>
      </c>
      <c r="B63" s="570"/>
      <c r="C63" s="571"/>
      <c r="E63" s="572" t="s">
        <v>1986</v>
      </c>
    </row>
    <row r="64" spans="1:7" ht="14.25">
      <c r="A64" s="567"/>
      <c r="B64" s="567"/>
      <c r="C64" s="568"/>
      <c r="D64" s="569"/>
      <c r="E64" s="569"/>
      <c r="F64" s="569"/>
    </row>
  </sheetData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91"/>
  <sheetViews>
    <sheetView topLeftCell="A253" zoomScale="145" zoomScaleNormal="145" zoomScaleSheetLayoutView="100" workbookViewId="0">
      <selection activeCell="B271" sqref="B271:B273"/>
    </sheetView>
  </sheetViews>
  <sheetFormatPr baseColWidth="10" defaultRowHeight="13.5"/>
  <cols>
    <col min="1" max="1" width="31.85546875" style="1" customWidth="1"/>
    <col min="2" max="2" width="16.85546875" style="77" customWidth="1"/>
    <col min="3" max="3" width="10" customWidth="1"/>
    <col min="4" max="4" width="33.42578125" style="314" customWidth="1"/>
    <col min="5" max="5" width="13.5703125" style="297" bestFit="1" customWidth="1"/>
    <col min="6" max="6" width="13.5703125" style="288" bestFit="1" customWidth="1"/>
    <col min="7" max="7" width="13.5703125" style="292" bestFit="1" customWidth="1"/>
  </cols>
  <sheetData>
    <row r="1" spans="1:7">
      <c r="A1" s="1" t="s">
        <v>733</v>
      </c>
      <c r="B1" s="77">
        <v>3205.67</v>
      </c>
      <c r="D1" s="296" t="s">
        <v>733</v>
      </c>
    </row>
    <row r="2" spans="1:7" s="1" customFormat="1" ht="9.9499999999999993" customHeight="1">
      <c r="B2" s="77">
        <v>789681806.58000004</v>
      </c>
      <c r="C2"/>
      <c r="D2" s="298"/>
      <c r="E2" s="299"/>
      <c r="F2" s="285"/>
      <c r="G2" s="292"/>
    </row>
    <row r="3" spans="1:7" s="1" customFormat="1" ht="9.9499999999999993" customHeight="1">
      <c r="A3" s="1" t="s">
        <v>2</v>
      </c>
      <c r="B3" s="77" t="s">
        <v>734</v>
      </c>
      <c r="C3"/>
      <c r="D3" s="300" t="s">
        <v>2</v>
      </c>
      <c r="E3" s="297" t="s">
        <v>1827</v>
      </c>
      <c r="F3" s="288"/>
      <c r="G3" s="292"/>
    </row>
    <row r="4" spans="1:7" s="1" customFormat="1" ht="9.9499999999999993" customHeight="1">
      <c r="A4" s="1" t="s">
        <v>735</v>
      </c>
      <c r="B4" s="77"/>
      <c r="C4"/>
      <c r="D4" s="301" t="s">
        <v>735</v>
      </c>
      <c r="E4" s="302"/>
      <c r="F4" s="291"/>
      <c r="G4" s="292"/>
    </row>
    <row r="5" spans="1:7" s="1" customFormat="1" ht="9.9499999999999993" customHeight="1">
      <c r="B5" s="77"/>
      <c r="C5"/>
      <c r="D5" s="301"/>
      <c r="E5" s="302"/>
      <c r="F5" s="291"/>
      <c r="G5" s="292"/>
    </row>
    <row r="6" spans="1:7" s="1" customFormat="1" ht="9.9499999999999993" customHeight="1">
      <c r="A6" s="1" t="s">
        <v>736</v>
      </c>
      <c r="B6" s="77"/>
      <c r="C6"/>
      <c r="D6" s="301" t="s">
        <v>736</v>
      </c>
      <c r="E6" s="302"/>
      <c r="F6" s="291"/>
      <c r="G6" s="292"/>
    </row>
    <row r="7" spans="1:7" s="1" customFormat="1" ht="9.9499999999999993" customHeight="1">
      <c r="A7" s="1" t="s">
        <v>737</v>
      </c>
      <c r="B7" s="315">
        <v>535.20000000000005</v>
      </c>
      <c r="C7"/>
      <c r="D7" s="303" t="s">
        <v>737</v>
      </c>
      <c r="E7" s="304">
        <v>535.20000000000005</v>
      </c>
      <c r="F7" s="291">
        <v>1</v>
      </c>
      <c r="G7" s="294"/>
    </row>
    <row r="8" spans="1:7" s="1" customFormat="1" ht="9.9499999999999993" customHeight="1">
      <c r="A8" s="1" t="s">
        <v>738</v>
      </c>
      <c r="B8" s="315">
        <v>1980867.4</v>
      </c>
      <c r="C8"/>
      <c r="D8" s="303" t="s">
        <v>738</v>
      </c>
      <c r="E8" s="304">
        <v>1980867.4</v>
      </c>
      <c r="F8" s="291">
        <v>2</v>
      </c>
      <c r="G8" s="294"/>
    </row>
    <row r="9" spans="1:7" s="1" customFormat="1" ht="9.9499999999999993" customHeight="1">
      <c r="A9" s="1" t="s">
        <v>739</v>
      </c>
      <c r="B9" s="315">
        <v>205948.18</v>
      </c>
      <c r="C9"/>
      <c r="D9" s="303" t="s">
        <v>739</v>
      </c>
      <c r="E9" s="304">
        <v>205948.18</v>
      </c>
      <c r="F9" s="291">
        <v>3</v>
      </c>
      <c r="G9" s="294"/>
    </row>
    <row r="10" spans="1:7" s="1" customFormat="1" ht="9.9499999999999993" customHeight="1">
      <c r="A10" s="1" t="s">
        <v>740</v>
      </c>
      <c r="B10" s="315">
        <v>0.62</v>
      </c>
      <c r="C10"/>
      <c r="D10" s="303" t="s">
        <v>740</v>
      </c>
      <c r="E10" s="304">
        <v>0.62</v>
      </c>
      <c r="F10" s="291"/>
      <c r="G10" s="294"/>
    </row>
    <row r="11" spans="1:7" s="1" customFormat="1" ht="9.9499999999999993" customHeight="1">
      <c r="A11" s="1" t="s">
        <v>741</v>
      </c>
      <c r="B11" s="315">
        <v>243983.03</v>
      </c>
      <c r="C11"/>
      <c r="D11" s="303" t="s">
        <v>741</v>
      </c>
      <c r="E11" s="304">
        <v>243983.03</v>
      </c>
      <c r="F11" s="291">
        <v>3</v>
      </c>
      <c r="G11" s="294"/>
    </row>
    <row r="12" spans="1:7" s="1" customFormat="1" ht="9.9499999999999993" customHeight="1">
      <c r="A12" s="1" t="s">
        <v>742</v>
      </c>
      <c r="B12" s="315">
        <v>729284.78</v>
      </c>
      <c r="C12"/>
      <c r="D12" s="303" t="s">
        <v>742</v>
      </c>
      <c r="E12" s="304">
        <v>729284.78</v>
      </c>
      <c r="F12" s="291">
        <v>5</v>
      </c>
      <c r="G12" s="294"/>
    </row>
    <row r="13" spans="1:7" s="1" customFormat="1" ht="9.9499999999999993" customHeight="1">
      <c r="A13" s="1" t="s">
        <v>743</v>
      </c>
      <c r="B13" s="315">
        <v>1443133.26</v>
      </c>
      <c r="C13"/>
      <c r="D13" s="303" t="s">
        <v>743</v>
      </c>
      <c r="E13" s="304">
        <v>1443133.26</v>
      </c>
      <c r="F13" s="291">
        <v>4</v>
      </c>
      <c r="G13" s="294"/>
    </row>
    <row r="14" spans="1:7" s="1" customFormat="1" ht="9.9499999999999993" customHeight="1">
      <c r="A14" s="1" t="s">
        <v>744</v>
      </c>
      <c r="B14" s="315">
        <v>283970.28000000003</v>
      </c>
      <c r="C14"/>
      <c r="D14" s="303" t="s">
        <v>744</v>
      </c>
      <c r="E14" s="304">
        <v>283970.28000000003</v>
      </c>
      <c r="F14" s="291">
        <v>4</v>
      </c>
      <c r="G14" s="294"/>
    </row>
    <row r="15" spans="1:7" s="1" customFormat="1" ht="9.9499999999999993" customHeight="1">
      <c r="A15" s="1" t="s">
        <v>745</v>
      </c>
      <c r="B15" s="315">
        <v>2534552.15</v>
      </c>
      <c r="C15"/>
      <c r="D15" s="303" t="s">
        <v>745</v>
      </c>
      <c r="E15" s="304">
        <v>2534552.15</v>
      </c>
      <c r="F15" s="291">
        <v>6</v>
      </c>
      <c r="G15" s="294"/>
    </row>
    <row r="16" spans="1:7" s="1" customFormat="1" ht="9.9499999999999993" customHeight="1">
      <c r="A16" s="1" t="s">
        <v>746</v>
      </c>
      <c r="B16" s="315">
        <v>94428.54</v>
      </c>
      <c r="C16"/>
      <c r="D16" s="303" t="s">
        <v>746</v>
      </c>
      <c r="E16" s="304">
        <v>94428.54</v>
      </c>
      <c r="F16" s="291">
        <v>7</v>
      </c>
      <c r="G16" s="294"/>
    </row>
    <row r="17" spans="1:7" s="1" customFormat="1" ht="9.9499999999999993" customHeight="1">
      <c r="A17" s="1" t="s">
        <v>747</v>
      </c>
      <c r="B17" s="315">
        <v>270378.03999999998</v>
      </c>
      <c r="C17"/>
      <c r="D17" s="303" t="s">
        <v>747</v>
      </c>
      <c r="E17" s="304">
        <v>270378.03999999998</v>
      </c>
      <c r="F17" s="291">
        <v>8</v>
      </c>
      <c r="G17" s="294"/>
    </row>
    <row r="18" spans="1:7" s="1" customFormat="1" ht="9.9499999999999993" customHeight="1">
      <c r="A18" s="1" t="s">
        <v>748</v>
      </c>
      <c r="B18" s="315">
        <v>374700.27</v>
      </c>
      <c r="C18"/>
      <c r="D18" s="305" t="s">
        <v>748</v>
      </c>
      <c r="E18" s="304">
        <v>374700.27</v>
      </c>
      <c r="F18" s="291"/>
      <c r="G18" s="294"/>
    </row>
    <row r="19" spans="1:7" s="1" customFormat="1" ht="9.9499999999999993" customHeight="1">
      <c r="A19" s="1" t="s">
        <v>1382</v>
      </c>
      <c r="B19" s="315">
        <v>77947.28</v>
      </c>
      <c r="C19"/>
      <c r="D19" s="306" t="s">
        <v>1382</v>
      </c>
      <c r="E19" s="304">
        <v>77947.28</v>
      </c>
      <c r="F19" s="291"/>
      <c r="G19" s="294"/>
    </row>
    <row r="20" spans="1:7" s="1" customFormat="1" ht="9.9499999999999993" customHeight="1">
      <c r="B20" s="77"/>
      <c r="C20"/>
      <c r="D20" s="301" t="s">
        <v>1828</v>
      </c>
      <c r="E20" s="304"/>
      <c r="F20" s="291"/>
      <c r="G20" s="280">
        <v>8239729.0300000003</v>
      </c>
    </row>
    <row r="21" spans="1:7" s="1" customFormat="1" ht="9.9499999999999993" customHeight="1">
      <c r="A21" s="1" t="s">
        <v>749</v>
      </c>
      <c r="B21" s="77"/>
      <c r="C21"/>
      <c r="D21" s="303"/>
      <c r="E21" s="304"/>
      <c r="F21" s="291"/>
      <c r="G21" s="294"/>
    </row>
    <row r="22" spans="1:7" s="1" customFormat="1" ht="9.9499999999999993" customHeight="1">
      <c r="A22" s="1" t="s">
        <v>750</v>
      </c>
      <c r="B22" s="315">
        <v>277111.28999999998</v>
      </c>
      <c r="C22"/>
      <c r="D22" s="301" t="s">
        <v>749</v>
      </c>
      <c r="E22" s="304"/>
      <c r="F22" s="291"/>
      <c r="G22" s="294"/>
    </row>
    <row r="23" spans="1:7" s="1" customFormat="1" ht="9.9499999999999993" customHeight="1">
      <c r="A23" s="1" t="s">
        <v>751</v>
      </c>
      <c r="B23" s="315">
        <v>1802589.31</v>
      </c>
      <c r="C23"/>
      <c r="D23" s="303" t="s">
        <v>750</v>
      </c>
      <c r="E23" s="304">
        <v>277111.28999999998</v>
      </c>
      <c r="F23" s="291">
        <v>11</v>
      </c>
      <c r="G23" s="294"/>
    </row>
    <row r="24" spans="1:7" s="1" customFormat="1" ht="9.9499999999999993" customHeight="1">
      <c r="A24" s="1" t="s">
        <v>752</v>
      </c>
      <c r="B24" s="315">
        <v>584904.56999999995</v>
      </c>
      <c r="C24"/>
      <c r="D24" s="303" t="s">
        <v>751</v>
      </c>
      <c r="E24" s="304">
        <v>1802589.31</v>
      </c>
      <c r="F24" s="291">
        <v>10</v>
      </c>
      <c r="G24" s="294"/>
    </row>
    <row r="25" spans="1:7" s="1" customFormat="1" ht="9.9499999999999993" customHeight="1">
      <c r="A25" s="1" t="s">
        <v>753</v>
      </c>
      <c r="B25" s="315">
        <v>2928074.26</v>
      </c>
      <c r="C25"/>
      <c r="D25" s="303" t="s">
        <v>1829</v>
      </c>
      <c r="E25" s="304">
        <v>584904.56999999995</v>
      </c>
      <c r="F25" s="291">
        <v>10</v>
      </c>
      <c r="G25" s="294"/>
    </row>
    <row r="26" spans="1:7" s="1" customFormat="1" ht="9.9499999999999993" customHeight="1">
      <c r="A26" s="1" t="s">
        <v>754</v>
      </c>
      <c r="B26" s="77">
        <v>0</v>
      </c>
      <c r="C26"/>
      <c r="D26" s="303" t="s">
        <v>753</v>
      </c>
      <c r="E26" s="304">
        <v>2928074.26</v>
      </c>
      <c r="F26" s="291">
        <v>9</v>
      </c>
      <c r="G26" s="294"/>
    </row>
    <row r="27" spans="1:7" s="1" customFormat="1" ht="9.9499999999999993" customHeight="1">
      <c r="A27" s="1" t="s">
        <v>755</v>
      </c>
      <c r="B27" s="77"/>
      <c r="C27"/>
      <c r="D27" s="303" t="s">
        <v>754</v>
      </c>
      <c r="E27" s="304">
        <v>0</v>
      </c>
      <c r="F27" s="291"/>
      <c r="G27" s="294"/>
    </row>
    <row r="28" spans="1:7" s="1" customFormat="1" ht="9.9499999999999993" customHeight="1">
      <c r="B28" s="77"/>
      <c r="C28"/>
      <c r="D28" s="301" t="s">
        <v>755</v>
      </c>
      <c r="E28" s="304"/>
      <c r="F28" s="291"/>
      <c r="G28" s="281">
        <v>5592679.4299999997</v>
      </c>
    </row>
    <row r="29" spans="1:7" s="1" customFormat="1" ht="9.9499999999999993" customHeight="1">
      <c r="A29" s="1" t="s">
        <v>756</v>
      </c>
      <c r="B29" s="77"/>
      <c r="C29"/>
      <c r="D29" s="301"/>
      <c r="E29" s="304"/>
      <c r="F29" s="291"/>
      <c r="G29" s="294"/>
    </row>
    <row r="30" spans="1:7" s="1" customFormat="1" ht="9.9499999999999993" customHeight="1">
      <c r="A30" s="1" t="s">
        <v>757</v>
      </c>
      <c r="B30" s="315">
        <v>26756.55</v>
      </c>
      <c r="C30"/>
      <c r="D30" s="301" t="s">
        <v>756</v>
      </c>
      <c r="E30" s="304"/>
      <c r="F30" s="291"/>
      <c r="G30" s="281"/>
    </row>
    <row r="31" spans="1:7" s="1" customFormat="1" ht="9.9499999999999993" customHeight="1">
      <c r="A31" s="1" t="s">
        <v>758</v>
      </c>
      <c r="B31" s="315">
        <v>208.14</v>
      </c>
      <c r="C31"/>
      <c r="D31" s="303" t="s">
        <v>757</v>
      </c>
      <c r="E31" s="304">
        <v>26756.55</v>
      </c>
      <c r="F31" s="291">
        <v>12</v>
      </c>
      <c r="G31" s="281"/>
    </row>
    <row r="32" spans="1:7" s="1" customFormat="1" ht="9.9499999999999993" customHeight="1">
      <c r="A32" s="1" t="s">
        <v>759</v>
      </c>
      <c r="B32" s="315">
        <v>375962.04</v>
      </c>
      <c r="C32"/>
      <c r="D32" s="303" t="s">
        <v>758</v>
      </c>
      <c r="E32" s="304">
        <v>208.14</v>
      </c>
      <c r="F32" s="291">
        <v>12</v>
      </c>
      <c r="G32" s="281"/>
    </row>
    <row r="33" spans="1:7" s="1" customFormat="1" ht="9.9499999999999993" customHeight="1">
      <c r="A33" s="1" t="s">
        <v>760</v>
      </c>
      <c r="B33" s="315">
        <v>63113.87</v>
      </c>
      <c r="C33"/>
      <c r="D33" s="303" t="s">
        <v>759</v>
      </c>
      <c r="E33" s="304">
        <v>375962.04</v>
      </c>
      <c r="F33" s="291">
        <v>13</v>
      </c>
      <c r="G33" s="281"/>
    </row>
    <row r="34" spans="1:7" s="1" customFormat="1" ht="9.9499999999999993" customHeight="1">
      <c r="A34" s="1" t="s">
        <v>761</v>
      </c>
      <c r="B34" s="315">
        <v>-168399.71</v>
      </c>
      <c r="C34"/>
      <c r="D34" s="303" t="s">
        <v>760</v>
      </c>
      <c r="E34" s="304">
        <v>63113.87</v>
      </c>
      <c r="F34" s="291">
        <v>14</v>
      </c>
      <c r="G34" s="281"/>
    </row>
    <row r="35" spans="1:7" s="1" customFormat="1" ht="9.9499999999999993" customHeight="1">
      <c r="A35" s="1" t="s">
        <v>551</v>
      </c>
      <c r="B35" s="315">
        <v>86259.45</v>
      </c>
      <c r="C35"/>
      <c r="D35" s="303" t="s">
        <v>761</v>
      </c>
      <c r="E35" s="304">
        <v>-168399.71</v>
      </c>
      <c r="F35" s="291">
        <v>13</v>
      </c>
      <c r="G35" s="281"/>
    </row>
    <row r="36" spans="1:7" s="1" customFormat="1" ht="9.9499999999999993" customHeight="1">
      <c r="A36" s="1" t="s">
        <v>1259</v>
      </c>
      <c r="B36" s="315">
        <v>1964590.38</v>
      </c>
      <c r="C36"/>
      <c r="D36" s="303" t="s">
        <v>551</v>
      </c>
      <c r="E36" s="304">
        <v>86259.45</v>
      </c>
      <c r="F36" s="291">
        <v>12</v>
      </c>
      <c r="G36" s="281"/>
    </row>
    <row r="37" spans="1:7" s="1" customFormat="1" ht="9.9499999999999993" customHeight="1">
      <c r="A37" s="1" t="s">
        <v>762</v>
      </c>
      <c r="B37" s="77">
        <v>0</v>
      </c>
      <c r="C37"/>
      <c r="D37" s="303" t="s">
        <v>1259</v>
      </c>
      <c r="E37" s="304">
        <v>1964590.38</v>
      </c>
      <c r="F37" s="291"/>
      <c r="G37" s="281"/>
    </row>
    <row r="38" spans="1:7" s="1" customFormat="1" ht="9.9499999999999993" customHeight="1">
      <c r="B38" s="77"/>
      <c r="C38"/>
      <c r="D38" s="301" t="s">
        <v>762</v>
      </c>
      <c r="E38" s="304"/>
      <c r="F38" s="291"/>
      <c r="G38" s="281">
        <v>2348490.7199999997</v>
      </c>
    </row>
    <row r="39" spans="1:7" s="1" customFormat="1" ht="9.9499999999999993" customHeight="1">
      <c r="B39" s="77"/>
      <c r="C39"/>
      <c r="D39" s="301"/>
      <c r="E39" s="304"/>
      <c r="F39" s="291"/>
      <c r="G39" s="294"/>
    </row>
    <row r="40" spans="1:7" s="1" customFormat="1" ht="9.9499999999999993" customHeight="1">
      <c r="A40" s="1" t="s">
        <v>763</v>
      </c>
      <c r="B40" s="77"/>
      <c r="C40"/>
      <c r="D40" s="301"/>
      <c r="E40" s="304"/>
      <c r="F40" s="291"/>
      <c r="G40" s="281"/>
    </row>
    <row r="41" spans="1:7" s="1" customFormat="1" ht="9.9499999999999993" customHeight="1">
      <c r="A41" s="1" t="s">
        <v>54</v>
      </c>
      <c r="B41" s="315">
        <v>59266039.310000002</v>
      </c>
      <c r="C41"/>
      <c r="D41" s="301" t="s">
        <v>763</v>
      </c>
      <c r="E41" s="304"/>
      <c r="F41" s="291"/>
      <c r="G41" s="281"/>
    </row>
    <row r="42" spans="1:7" s="1" customFormat="1" ht="9.9499999999999993" customHeight="1">
      <c r="A42" s="1" t="s">
        <v>55</v>
      </c>
      <c r="B42" s="315">
        <v>14979525</v>
      </c>
      <c r="C42"/>
      <c r="D42" s="303" t="s">
        <v>54</v>
      </c>
      <c r="E42" s="304">
        <v>59266039.310000002</v>
      </c>
      <c r="F42" s="291">
        <v>17</v>
      </c>
      <c r="G42" s="281"/>
    </row>
    <row r="43" spans="1:7" s="1" customFormat="1" ht="9.9499999999999993" customHeight="1">
      <c r="A43" s="1" t="s">
        <v>764</v>
      </c>
      <c r="B43" s="315">
        <v>-2738616.44</v>
      </c>
      <c r="C43"/>
      <c r="D43" s="303" t="s">
        <v>55</v>
      </c>
      <c r="E43" s="304">
        <v>14979525</v>
      </c>
      <c r="F43" s="291">
        <v>18</v>
      </c>
      <c r="G43" s="281"/>
    </row>
    <row r="44" spans="1:7" s="1" customFormat="1" ht="9.9499999999999993" customHeight="1">
      <c r="A44" s="1" t="s">
        <v>762</v>
      </c>
      <c r="B44" s="77"/>
      <c r="C44"/>
      <c r="D44" s="303" t="s">
        <v>764</v>
      </c>
      <c r="E44" s="304">
        <v>-2738616.44</v>
      </c>
      <c r="F44" s="291">
        <v>19</v>
      </c>
      <c r="G44" s="281"/>
    </row>
    <row r="45" spans="1:7" s="1" customFormat="1" ht="9.9499999999999993" customHeight="1">
      <c r="B45" s="77"/>
      <c r="C45"/>
      <c r="D45" s="301" t="s">
        <v>762</v>
      </c>
      <c r="E45" s="304"/>
      <c r="F45" s="291"/>
      <c r="G45" s="281">
        <v>71506947.870000005</v>
      </c>
    </row>
    <row r="46" spans="1:7" s="1" customFormat="1" ht="9.9499999999999993" customHeight="1">
      <c r="A46" s="1" t="s">
        <v>765</v>
      </c>
      <c r="B46" s="77"/>
      <c r="C46"/>
      <c r="D46" s="301"/>
      <c r="E46" s="304"/>
      <c r="F46" s="291"/>
      <c r="G46" s="294"/>
    </row>
    <row r="47" spans="1:7" s="1" customFormat="1" ht="9.9499999999999993" customHeight="1">
      <c r="A47" s="1" t="s">
        <v>766</v>
      </c>
      <c r="B47" s="315">
        <v>465591.27999999985</v>
      </c>
      <c r="C47"/>
      <c r="D47" s="301" t="s">
        <v>765</v>
      </c>
      <c r="E47" s="304"/>
      <c r="F47" s="291"/>
      <c r="G47" s="281"/>
    </row>
    <row r="48" spans="1:7" s="1" customFormat="1" ht="9.9499999999999993" customHeight="1">
      <c r="A48" s="1" t="s">
        <v>767</v>
      </c>
      <c r="B48" s="315">
        <v>67420.26999999999</v>
      </c>
      <c r="C48"/>
      <c r="D48" s="303" t="s">
        <v>766</v>
      </c>
      <c r="E48" s="304">
        <v>465591.27999999985</v>
      </c>
      <c r="F48" s="291">
        <v>20</v>
      </c>
      <c r="G48" s="283"/>
    </row>
    <row r="49" spans="1:7" s="1" customFormat="1" ht="9.9499999999999993" customHeight="1">
      <c r="A49" s="1" t="s">
        <v>768</v>
      </c>
      <c r="B49" s="315">
        <v>31745.94</v>
      </c>
      <c r="C49"/>
      <c r="D49" s="307" t="s">
        <v>767</v>
      </c>
      <c r="E49" s="304">
        <v>67420.26999999999</v>
      </c>
      <c r="F49" s="291">
        <v>21</v>
      </c>
      <c r="G49" s="283"/>
    </row>
    <row r="50" spans="1:7" s="1" customFormat="1" ht="9.9499999999999993" customHeight="1">
      <c r="A50" s="1" t="s">
        <v>769</v>
      </c>
      <c r="B50" s="77"/>
      <c r="C50"/>
      <c r="D50" s="307" t="s">
        <v>768</v>
      </c>
      <c r="E50" s="304">
        <v>31745.94</v>
      </c>
      <c r="F50" s="291"/>
      <c r="G50" s="283"/>
    </row>
    <row r="51" spans="1:7" s="1" customFormat="1" ht="9.9499999999999993" customHeight="1">
      <c r="B51" s="77"/>
      <c r="C51"/>
      <c r="D51" s="301" t="s">
        <v>769</v>
      </c>
      <c r="E51" s="304"/>
      <c r="F51" s="291"/>
      <c r="G51" s="295">
        <v>564757.48999999976</v>
      </c>
    </row>
    <row r="52" spans="1:7" s="1" customFormat="1" ht="9.9499999999999993" customHeight="1">
      <c r="A52" s="1" t="s">
        <v>770</v>
      </c>
      <c r="B52" s="77"/>
      <c r="C52"/>
      <c r="D52" s="301"/>
      <c r="E52" s="304"/>
      <c r="F52" s="291"/>
      <c r="G52" s="295"/>
    </row>
    <row r="53" spans="1:7" s="1" customFormat="1" ht="9.9499999999999993" customHeight="1">
      <c r="A53" s="1" t="s">
        <v>771</v>
      </c>
      <c r="B53" s="315">
        <v>17340.53</v>
      </c>
      <c r="C53"/>
      <c r="D53" s="301" t="s">
        <v>770</v>
      </c>
      <c r="E53" s="304"/>
      <c r="F53" s="291"/>
      <c r="G53" s="281"/>
    </row>
    <row r="54" spans="1:7" s="1" customFormat="1" ht="9.9499999999999993" customHeight="1">
      <c r="A54" s="1" t="s">
        <v>772</v>
      </c>
      <c r="B54" s="77"/>
      <c r="C54"/>
      <c r="D54" s="303" t="s">
        <v>771</v>
      </c>
      <c r="E54" s="304">
        <v>17340.53</v>
      </c>
      <c r="F54" s="291">
        <v>20</v>
      </c>
      <c r="G54" s="283"/>
    </row>
    <row r="55" spans="1:7" s="1" customFormat="1" ht="9.9499999999999993" customHeight="1">
      <c r="B55" s="77"/>
      <c r="C55"/>
      <c r="D55" s="301" t="s">
        <v>772</v>
      </c>
      <c r="E55" s="304"/>
      <c r="F55" s="291"/>
      <c r="G55" s="295">
        <v>17340.53</v>
      </c>
    </row>
    <row r="56" spans="1:7" s="1" customFormat="1" ht="9.9499999999999993" customHeight="1">
      <c r="B56" s="77"/>
      <c r="C56"/>
      <c r="D56" s="301"/>
      <c r="E56" s="304"/>
      <c r="F56" s="291"/>
      <c r="G56" s="295"/>
    </row>
    <row r="57" spans="1:7" s="1" customFormat="1" ht="9.9499999999999993" customHeight="1">
      <c r="A57" s="1" t="s">
        <v>773</v>
      </c>
      <c r="B57" s="77"/>
      <c r="C57"/>
      <c r="D57" s="301"/>
      <c r="E57" s="304"/>
      <c r="F57" s="291"/>
      <c r="G57" s="294"/>
    </row>
    <row r="58" spans="1:7" s="1" customFormat="1" ht="9.9499999999999993" customHeight="1">
      <c r="A58" s="1" t="s">
        <v>774</v>
      </c>
      <c r="B58" s="315">
        <v>-170894.72</v>
      </c>
      <c r="C58"/>
      <c r="D58" s="301" t="s">
        <v>773</v>
      </c>
      <c r="E58" s="304"/>
      <c r="F58" s="291"/>
      <c r="G58" s="295"/>
    </row>
    <row r="59" spans="1:7" s="1" customFormat="1" ht="9.9499999999999993" customHeight="1">
      <c r="A59" s="1" t="s">
        <v>775</v>
      </c>
      <c r="B59" s="315">
        <v>-26254.42</v>
      </c>
      <c r="C59"/>
      <c r="D59" s="303" t="s">
        <v>774</v>
      </c>
      <c r="E59" s="304">
        <v>-170894.72</v>
      </c>
      <c r="F59" s="291">
        <v>23</v>
      </c>
      <c r="G59" s="295"/>
    </row>
    <row r="60" spans="1:7" s="1" customFormat="1" ht="9.9499999999999993" customHeight="1">
      <c r="A60" s="1" t="s">
        <v>776</v>
      </c>
      <c r="B60" s="315">
        <v>-23924.91</v>
      </c>
      <c r="C60"/>
      <c r="D60" s="303" t="s">
        <v>775</v>
      </c>
      <c r="E60" s="304">
        <v>-26254.42</v>
      </c>
      <c r="F60" s="291">
        <v>22</v>
      </c>
      <c r="G60" s="295"/>
    </row>
    <row r="61" spans="1:7" s="1" customFormat="1" ht="9.9499999999999993" customHeight="1">
      <c r="A61" s="1" t="s">
        <v>777</v>
      </c>
      <c r="B61" s="77"/>
      <c r="C61"/>
      <c r="D61" s="303" t="s">
        <v>776</v>
      </c>
      <c r="E61" s="304">
        <v>-23924.91</v>
      </c>
      <c r="F61" s="291"/>
      <c r="G61" s="295"/>
    </row>
    <row r="62" spans="1:7" s="1" customFormat="1" ht="9.9499999999999993" customHeight="1">
      <c r="A62" s="1" t="s">
        <v>769</v>
      </c>
      <c r="B62" s="77"/>
      <c r="C62"/>
      <c r="D62" s="301" t="s">
        <v>777</v>
      </c>
      <c r="E62" s="304"/>
      <c r="F62" s="291"/>
      <c r="G62" s="295">
        <v>-221074.05000000002</v>
      </c>
    </row>
    <row r="63" spans="1:7" s="1" customFormat="1" ht="9.9499999999999993" customHeight="1">
      <c r="B63" s="77"/>
      <c r="C63"/>
      <c r="D63" s="301" t="s">
        <v>769</v>
      </c>
      <c r="E63" s="304"/>
      <c r="F63" s="291"/>
      <c r="G63" s="281">
        <v>343683.43999999971</v>
      </c>
    </row>
    <row r="64" spans="1:7" s="1" customFormat="1" ht="9.9499999999999993" customHeight="1">
      <c r="A64" s="1" t="s">
        <v>14</v>
      </c>
      <c r="B64" s="77"/>
      <c r="C64"/>
      <c r="D64" s="301"/>
      <c r="E64" s="304"/>
      <c r="F64" s="291"/>
      <c r="G64" s="281"/>
    </row>
    <row r="65" spans="1:7" s="1" customFormat="1" ht="9.9499999999999993" customHeight="1">
      <c r="A65" s="1" t="s">
        <v>778</v>
      </c>
      <c r="B65" s="315">
        <v>46855.59</v>
      </c>
      <c r="C65"/>
      <c r="D65" s="301" t="s">
        <v>14</v>
      </c>
      <c r="E65" s="304"/>
      <c r="F65" s="291"/>
      <c r="G65" s="281"/>
    </row>
    <row r="66" spans="1:7" s="1" customFormat="1" ht="9.9499999999999993" customHeight="1">
      <c r="A66" s="1" t="s">
        <v>779</v>
      </c>
      <c r="B66" s="315">
        <v>81307.27</v>
      </c>
      <c r="C66"/>
      <c r="D66" s="303" t="s">
        <v>778</v>
      </c>
      <c r="E66" s="304">
        <v>46855.59</v>
      </c>
      <c r="F66" s="291">
        <v>24</v>
      </c>
      <c r="G66" s="289"/>
    </row>
    <row r="67" spans="1:7" s="1" customFormat="1" ht="9.9499999999999993" customHeight="1">
      <c r="A67" s="1" t="s">
        <v>780</v>
      </c>
      <c r="B67" s="315">
        <v>23938.9</v>
      </c>
      <c r="C67"/>
      <c r="D67" s="303" t="s">
        <v>779</v>
      </c>
      <c r="E67" s="304">
        <v>81307.27</v>
      </c>
      <c r="F67" s="291"/>
      <c r="G67" s="289"/>
    </row>
    <row r="68" spans="1:7" s="1" customFormat="1" ht="9.9499999999999993" customHeight="1">
      <c r="A68" s="1" t="s">
        <v>781</v>
      </c>
      <c r="B68" s="315">
        <v>374641.08</v>
      </c>
      <c r="C68"/>
      <c r="D68" s="303" t="s">
        <v>780</v>
      </c>
      <c r="E68" s="304">
        <v>23938.9</v>
      </c>
      <c r="F68" s="291">
        <v>24</v>
      </c>
      <c r="G68" s="289"/>
    </row>
    <row r="69" spans="1:7" s="1" customFormat="1" ht="9.9499999999999993" customHeight="1">
      <c r="A69" s="1" t="s">
        <v>782</v>
      </c>
      <c r="B69" s="315">
        <v>895476.14</v>
      </c>
      <c r="C69"/>
      <c r="D69" s="303" t="s">
        <v>781</v>
      </c>
      <c r="E69" s="304">
        <v>374641.08</v>
      </c>
      <c r="F69" s="291"/>
      <c r="G69" s="294"/>
    </row>
    <row r="70" spans="1:7" s="1" customFormat="1" ht="9.9499999999999993" customHeight="1">
      <c r="A70" s="1" t="s">
        <v>783</v>
      </c>
      <c r="B70" s="315">
        <v>0</v>
      </c>
      <c r="C70"/>
      <c r="D70" s="303" t="s">
        <v>782</v>
      </c>
      <c r="E70" s="304">
        <v>895476.14</v>
      </c>
      <c r="F70" s="291">
        <v>25</v>
      </c>
      <c r="G70" s="294"/>
    </row>
    <row r="71" spans="1:7" s="1" customFormat="1" ht="9.9499999999999993" customHeight="1">
      <c r="A71" s="1" t="s">
        <v>784</v>
      </c>
      <c r="B71" s="315">
        <v>0</v>
      </c>
      <c r="C71"/>
      <c r="D71" s="303" t="s">
        <v>783</v>
      </c>
      <c r="E71" s="304">
        <v>0</v>
      </c>
      <c r="F71" s="291">
        <v>25</v>
      </c>
      <c r="G71" s="294"/>
    </row>
    <row r="72" spans="1:7" s="1" customFormat="1" ht="9.9499999999999993" customHeight="1">
      <c r="A72" s="1" t="s">
        <v>785</v>
      </c>
      <c r="B72" s="315">
        <v>7061.94</v>
      </c>
      <c r="C72"/>
      <c r="D72" s="303" t="s">
        <v>784</v>
      </c>
      <c r="E72" s="304">
        <v>0</v>
      </c>
      <c r="F72" s="291">
        <v>26</v>
      </c>
      <c r="G72" s="294"/>
    </row>
    <row r="73" spans="1:7" s="1" customFormat="1" ht="9.9499999999999993" customHeight="1">
      <c r="A73" s="1" t="s">
        <v>786</v>
      </c>
      <c r="B73" s="77"/>
      <c r="C73"/>
      <c r="D73" s="303" t="s">
        <v>785</v>
      </c>
      <c r="E73" s="304">
        <v>7061.94</v>
      </c>
      <c r="F73" s="291">
        <v>26</v>
      </c>
      <c r="G73" s="294"/>
    </row>
    <row r="74" spans="1:7" s="1" customFormat="1" ht="9.9499999999999993" customHeight="1">
      <c r="B74" s="77"/>
      <c r="C74"/>
      <c r="D74" s="301" t="s">
        <v>786</v>
      </c>
      <c r="E74" s="304"/>
      <c r="F74" s="291"/>
      <c r="G74" s="281">
        <v>1429280.92</v>
      </c>
    </row>
    <row r="75" spans="1:7" s="1" customFormat="1" ht="9.9499999999999993" customHeight="1">
      <c r="A75" s="1" t="s">
        <v>15</v>
      </c>
      <c r="B75" s="77"/>
      <c r="C75">
        <f>SUM(B5:B74)</f>
        <v>89478151.940000013</v>
      </c>
      <c r="D75" s="301"/>
      <c r="E75" s="304"/>
      <c r="F75" s="291"/>
      <c r="G75" s="294"/>
    </row>
    <row r="76" spans="1:7" ht="9.9499999999999993" customHeight="1" thickBot="1">
      <c r="D76" s="301" t="s">
        <v>15</v>
      </c>
      <c r="E76" s="304"/>
      <c r="F76" s="291"/>
      <c r="G76" s="286">
        <v>89478151.940000013</v>
      </c>
    </row>
    <row r="77" spans="1:7" s="1" customFormat="1" ht="9.9499999999999993" customHeight="1" thickTop="1">
      <c r="A77" s="1" t="s">
        <v>787</v>
      </c>
      <c r="B77" s="77"/>
      <c r="C77"/>
      <c r="D77" s="300"/>
      <c r="E77" s="304"/>
      <c r="F77" s="291"/>
      <c r="G77" s="281"/>
    </row>
    <row r="78" spans="1:7" s="1" customFormat="1" ht="9.9499999999999993" customHeight="1">
      <c r="A78" s="1" t="s">
        <v>788</v>
      </c>
      <c r="B78" s="315">
        <v>41371382.030000001</v>
      </c>
      <c r="C78"/>
      <c r="D78" s="301" t="s">
        <v>787</v>
      </c>
      <c r="E78" s="308"/>
      <c r="F78" s="293"/>
      <c r="G78" s="280"/>
    </row>
    <row r="79" spans="1:7" s="1" customFormat="1" ht="9.9499999999999993" customHeight="1">
      <c r="A79" s="1" t="s">
        <v>789</v>
      </c>
      <c r="B79" s="315">
        <v>543233.77</v>
      </c>
      <c r="C79"/>
      <c r="D79" s="303" t="s">
        <v>788</v>
      </c>
      <c r="E79" s="304">
        <v>41371382.030000001</v>
      </c>
      <c r="F79" s="293"/>
      <c r="G79" s="280"/>
    </row>
    <row r="80" spans="1:7" s="1" customFormat="1" ht="9.9499999999999993" customHeight="1">
      <c r="A80" s="1" t="s">
        <v>790</v>
      </c>
      <c r="B80" s="315">
        <v>13844792.439999999</v>
      </c>
      <c r="C80"/>
      <c r="D80" s="303" t="s">
        <v>789</v>
      </c>
      <c r="E80" s="304">
        <v>543233.77</v>
      </c>
      <c r="F80" s="293"/>
      <c r="G80" s="280"/>
    </row>
    <row r="81" spans="1:7" s="1" customFormat="1" ht="9.9499999999999993" customHeight="1">
      <c r="A81" s="1" t="s">
        <v>791</v>
      </c>
      <c r="B81" s="315">
        <v>19450.41</v>
      </c>
      <c r="C81"/>
      <c r="D81" s="303" t="s">
        <v>790</v>
      </c>
      <c r="E81" s="304">
        <v>13844792.439999999</v>
      </c>
      <c r="F81" s="293"/>
      <c r="G81" s="280"/>
    </row>
    <row r="82" spans="1:7" s="1" customFormat="1" ht="9.9499999999999993" customHeight="1">
      <c r="A82" s="1" t="s">
        <v>792</v>
      </c>
      <c r="B82" s="77"/>
      <c r="C82"/>
      <c r="D82" s="303" t="s">
        <v>791</v>
      </c>
      <c r="E82" s="304">
        <v>19450.41</v>
      </c>
      <c r="F82" s="293"/>
      <c r="G82" s="280"/>
    </row>
    <row r="83" spans="1:7" s="1" customFormat="1" ht="9.9499999999999993" customHeight="1">
      <c r="B83" s="77"/>
      <c r="C83"/>
      <c r="D83" s="301" t="s">
        <v>792</v>
      </c>
      <c r="E83" s="304"/>
      <c r="F83" s="291"/>
      <c r="G83" s="280">
        <v>55778858.649999999</v>
      </c>
    </row>
    <row r="84" spans="1:7" s="1" customFormat="1" ht="9.9499999999999993" customHeight="1">
      <c r="A84" s="1" t="s">
        <v>793</v>
      </c>
      <c r="B84" s="77"/>
      <c r="C84"/>
      <c r="D84" s="301" t="s">
        <v>793</v>
      </c>
      <c r="E84" s="304"/>
      <c r="F84" s="291"/>
      <c r="G84" s="294"/>
    </row>
    <row r="85" spans="1:7" s="1" customFormat="1" ht="9.9499999999999993" customHeight="1">
      <c r="A85" s="1" t="s">
        <v>794</v>
      </c>
      <c r="B85" s="315">
        <v>111580.93</v>
      </c>
      <c r="C85"/>
      <c r="D85" s="303" t="s">
        <v>794</v>
      </c>
      <c r="E85" s="304">
        <v>111580.93</v>
      </c>
      <c r="F85" s="293">
        <v>27</v>
      </c>
      <c r="G85" s="281"/>
    </row>
    <row r="86" spans="1:7" s="1" customFormat="1" ht="9.9499999999999993" customHeight="1">
      <c r="A86" s="1" t="s">
        <v>48</v>
      </c>
      <c r="B86" s="315">
        <v>95078.22</v>
      </c>
      <c r="C86"/>
      <c r="D86" s="303" t="s">
        <v>1830</v>
      </c>
      <c r="E86" s="304">
        <v>95078.22</v>
      </c>
      <c r="F86" s="293"/>
      <c r="G86" s="281"/>
    </row>
    <row r="87" spans="1:7" s="1" customFormat="1" ht="9.9499999999999993" customHeight="1">
      <c r="A87" s="1" t="s">
        <v>795</v>
      </c>
      <c r="B87" s="315">
        <v>5834.71</v>
      </c>
      <c r="C87"/>
      <c r="D87" s="303" t="s">
        <v>795</v>
      </c>
      <c r="E87" s="304">
        <v>5834.71</v>
      </c>
      <c r="F87" s="293">
        <v>27</v>
      </c>
      <c r="G87" s="281"/>
    </row>
    <row r="88" spans="1:7" s="1" customFormat="1" ht="9.9499999999999993" customHeight="1">
      <c r="A88" s="1" t="s">
        <v>796</v>
      </c>
      <c r="B88" s="315">
        <v>8288.8799999999992</v>
      </c>
      <c r="C88"/>
      <c r="D88" s="303" t="s">
        <v>796</v>
      </c>
      <c r="E88" s="304">
        <v>8288.8799999999992</v>
      </c>
      <c r="F88" s="293">
        <v>30</v>
      </c>
      <c r="G88" s="281"/>
    </row>
    <row r="89" spans="1:7" s="1" customFormat="1" ht="9.9499999999999993" customHeight="1">
      <c r="A89" s="1" t="s">
        <v>797</v>
      </c>
      <c r="B89" s="315">
        <v>19086.11</v>
      </c>
      <c r="C89"/>
      <c r="D89" s="303" t="s">
        <v>797</v>
      </c>
      <c r="E89" s="304">
        <v>19086.11</v>
      </c>
      <c r="F89" s="293">
        <v>30</v>
      </c>
      <c r="G89" s="281"/>
    </row>
    <row r="90" spans="1:7" s="1" customFormat="1" ht="9.9499999999999993" customHeight="1">
      <c r="A90" s="1" t="s">
        <v>798</v>
      </c>
      <c r="B90" s="315">
        <v>27517</v>
      </c>
      <c r="C90"/>
      <c r="D90" s="303" t="s">
        <v>798</v>
      </c>
      <c r="E90" s="304">
        <v>27517</v>
      </c>
      <c r="F90" s="293">
        <v>30</v>
      </c>
      <c r="G90" s="281"/>
    </row>
    <row r="91" spans="1:7" s="1" customFormat="1" ht="9.9499999999999993" customHeight="1">
      <c r="A91" s="1" t="s">
        <v>799</v>
      </c>
      <c r="B91" s="315">
        <v>18937.98</v>
      </c>
      <c r="C91"/>
      <c r="D91" s="303" t="s">
        <v>799</v>
      </c>
      <c r="E91" s="304">
        <v>18937.98</v>
      </c>
      <c r="F91" s="293">
        <v>31</v>
      </c>
      <c r="G91" s="281"/>
    </row>
    <row r="92" spans="1:7" s="1" customFormat="1" ht="9.9499999999999993" customHeight="1">
      <c r="A92" s="1" t="s">
        <v>800</v>
      </c>
      <c r="B92" s="315">
        <v>0</v>
      </c>
      <c r="C92"/>
      <c r="D92" s="303" t="s">
        <v>800</v>
      </c>
      <c r="E92" s="304">
        <v>0</v>
      </c>
      <c r="F92" s="293">
        <v>35</v>
      </c>
      <c r="G92" s="281"/>
    </row>
    <row r="93" spans="1:7" s="1" customFormat="1" ht="9.9499999999999993" customHeight="1">
      <c r="A93" s="1" t="s">
        <v>801</v>
      </c>
      <c r="B93" s="315">
        <v>0</v>
      </c>
      <c r="C93"/>
      <c r="D93" s="303" t="s">
        <v>1831</v>
      </c>
      <c r="E93" s="304">
        <v>0</v>
      </c>
      <c r="F93" s="293">
        <v>37</v>
      </c>
      <c r="G93" s="281"/>
    </row>
    <row r="94" spans="1:7" s="1" customFormat="1" ht="9.9499999999999993" customHeight="1">
      <c r="A94" s="1" t="s">
        <v>802</v>
      </c>
      <c r="B94" s="315">
        <v>0</v>
      </c>
      <c r="C94"/>
      <c r="D94" s="303" t="s">
        <v>802</v>
      </c>
      <c r="E94" s="304">
        <v>0</v>
      </c>
      <c r="F94" s="293">
        <v>38</v>
      </c>
      <c r="G94" s="281"/>
    </row>
    <row r="95" spans="1:7" s="1" customFormat="1" ht="9.9499999999999993" customHeight="1">
      <c r="A95" s="78" t="s">
        <v>1535</v>
      </c>
      <c r="B95" s="315">
        <v>166910.21</v>
      </c>
      <c r="C95"/>
      <c r="D95" s="303" t="s">
        <v>1535</v>
      </c>
      <c r="E95" s="304">
        <v>166910.21</v>
      </c>
      <c r="F95" s="293">
        <v>39</v>
      </c>
      <c r="G95" s="281"/>
    </row>
    <row r="96" spans="1:7" s="1" customFormat="1" ht="9.9499999999999993" customHeight="1">
      <c r="A96" s="78" t="s">
        <v>1536</v>
      </c>
      <c r="B96" s="315">
        <v>86287.039999999994</v>
      </c>
      <c r="C96"/>
      <c r="D96" s="303" t="s">
        <v>1536</v>
      </c>
      <c r="E96" s="304">
        <v>86287.039999999994</v>
      </c>
      <c r="F96" s="293"/>
      <c r="G96" s="281"/>
    </row>
    <row r="97" spans="1:7" s="1" customFormat="1" ht="9.9499999999999993" customHeight="1">
      <c r="A97" s="78" t="s">
        <v>803</v>
      </c>
      <c r="B97" s="315">
        <v>-5087.8599999999997</v>
      </c>
      <c r="C97"/>
      <c r="D97" s="303" t="s">
        <v>803</v>
      </c>
      <c r="E97" s="304">
        <v>-5087.8599999999997</v>
      </c>
      <c r="F97" s="293"/>
      <c r="G97" s="281"/>
    </row>
    <row r="98" spans="1:7" s="1" customFormat="1" ht="9.9499999999999993" customHeight="1">
      <c r="A98" s="78" t="s">
        <v>1537</v>
      </c>
      <c r="B98" s="315">
        <v>-133102.44</v>
      </c>
      <c r="C98"/>
      <c r="D98" s="303" t="s">
        <v>1537</v>
      </c>
      <c r="E98" s="304">
        <v>-133102.44</v>
      </c>
      <c r="F98" s="293"/>
      <c r="G98" s="281"/>
    </row>
    <row r="99" spans="1:7" s="1" customFormat="1" ht="9.9499999999999993" customHeight="1">
      <c r="A99" s="1" t="s">
        <v>804</v>
      </c>
      <c r="B99" s="316">
        <v>0</v>
      </c>
      <c r="C99"/>
      <c r="D99" s="303" t="s">
        <v>1832</v>
      </c>
      <c r="E99" s="304">
        <v>0</v>
      </c>
      <c r="F99" s="293">
        <v>31</v>
      </c>
      <c r="G99" s="281"/>
    </row>
    <row r="100" spans="1:7" s="1" customFormat="1" ht="9.9499999999999993" customHeight="1">
      <c r="A100" s="1" t="s">
        <v>805</v>
      </c>
      <c r="B100" s="316">
        <v>0</v>
      </c>
      <c r="C100"/>
      <c r="D100" s="303" t="s">
        <v>804</v>
      </c>
      <c r="E100" s="304">
        <v>0</v>
      </c>
      <c r="F100" s="293"/>
      <c r="G100" s="281"/>
    </row>
    <row r="101" spans="1:7" s="1" customFormat="1" ht="9.9499999999999993" customHeight="1">
      <c r="A101" s="1" t="s">
        <v>806</v>
      </c>
      <c r="B101" s="316">
        <v>0</v>
      </c>
      <c r="C101"/>
      <c r="D101" s="303" t="s">
        <v>805</v>
      </c>
      <c r="E101" s="304">
        <v>0</v>
      </c>
      <c r="F101" s="293"/>
      <c r="G101" s="281"/>
    </row>
    <row r="102" spans="1:7" s="1" customFormat="1" ht="14.25" customHeight="1">
      <c r="A102" s="1" t="s">
        <v>1308</v>
      </c>
      <c r="B102" s="315">
        <v>13530.93</v>
      </c>
      <c r="C102"/>
      <c r="D102" s="303" t="s">
        <v>806</v>
      </c>
      <c r="E102" s="304">
        <v>0</v>
      </c>
      <c r="F102" s="293"/>
      <c r="G102" s="281"/>
    </row>
    <row r="103" spans="1:7" s="1" customFormat="1" ht="9.9499999999999993" customHeight="1">
      <c r="A103" s="1" t="s">
        <v>807</v>
      </c>
      <c r="B103" s="316">
        <v>0</v>
      </c>
      <c r="C103"/>
      <c r="D103" s="303" t="s">
        <v>1833</v>
      </c>
      <c r="E103" s="304">
        <v>13530.93</v>
      </c>
      <c r="F103" s="293">
        <v>27</v>
      </c>
      <c r="G103" s="281"/>
    </row>
    <row r="104" spans="1:7" s="1" customFormat="1" ht="9.9499999999999993" customHeight="1">
      <c r="A104" s="1" t="s">
        <v>62</v>
      </c>
      <c r="B104" s="77" t="s">
        <v>1</v>
      </c>
      <c r="C104"/>
      <c r="D104" s="303" t="s">
        <v>807</v>
      </c>
      <c r="E104" s="304">
        <v>0</v>
      </c>
      <c r="F104" s="293"/>
      <c r="G104" s="281"/>
    </row>
    <row r="105" spans="1:7" s="1" customFormat="1" ht="9.9499999999999993" customHeight="1">
      <c r="B105" s="77"/>
      <c r="C105"/>
      <c r="D105" s="301" t="s">
        <v>62</v>
      </c>
      <c r="E105" s="304"/>
      <c r="F105" s="291"/>
      <c r="G105" s="281"/>
    </row>
    <row r="106" spans="1:7" s="1" customFormat="1" ht="9.9499999999999993" customHeight="1">
      <c r="A106" s="78" t="s">
        <v>808</v>
      </c>
      <c r="B106" s="77">
        <v>0</v>
      </c>
      <c r="C106"/>
      <c r="D106" s="301"/>
      <c r="E106" s="304"/>
      <c r="F106" s="291"/>
      <c r="G106" s="281">
        <v>414861.70999999996</v>
      </c>
    </row>
    <row r="107" spans="1:7" s="1" customFormat="1" ht="9.9499999999999993" customHeight="1">
      <c r="A107" s="78" t="s">
        <v>1396</v>
      </c>
      <c r="B107" s="77">
        <v>0</v>
      </c>
      <c r="C107"/>
      <c r="D107" s="303" t="s">
        <v>808</v>
      </c>
      <c r="E107" s="304">
        <v>0</v>
      </c>
      <c r="F107" s="291">
        <v>44</v>
      </c>
      <c r="G107" s="294"/>
    </row>
    <row r="108" spans="1:7" s="1" customFormat="1" ht="9.9499999999999993" customHeight="1">
      <c r="A108" s="78" t="s">
        <v>809</v>
      </c>
      <c r="B108" s="77">
        <v>0</v>
      </c>
      <c r="C108"/>
      <c r="D108" s="303" t="s">
        <v>1396</v>
      </c>
      <c r="E108" s="304">
        <v>0</v>
      </c>
      <c r="F108" s="291">
        <v>46</v>
      </c>
      <c r="G108" s="295"/>
    </row>
    <row r="109" spans="1:7" s="1" customFormat="1" ht="9.9499999999999993" customHeight="1">
      <c r="A109" s="78" t="s">
        <v>1538</v>
      </c>
      <c r="B109" s="315">
        <v>9583749.6799999997</v>
      </c>
      <c r="C109"/>
      <c r="D109" s="303" t="s">
        <v>809</v>
      </c>
      <c r="E109" s="304">
        <v>0</v>
      </c>
      <c r="F109" s="291">
        <v>47</v>
      </c>
      <c r="G109" s="295"/>
    </row>
    <row r="110" spans="1:7" s="1" customFormat="1" ht="9.9499999999999993" customHeight="1">
      <c r="A110" s="78" t="s">
        <v>1539</v>
      </c>
      <c r="B110" s="315">
        <v>4814564.04</v>
      </c>
      <c r="C110"/>
      <c r="D110" s="303" t="s">
        <v>1538</v>
      </c>
      <c r="E110" s="304">
        <v>9583749.6799999997</v>
      </c>
      <c r="F110" s="291">
        <v>48</v>
      </c>
      <c r="G110" s="295"/>
    </row>
    <row r="111" spans="1:7" s="1" customFormat="1" ht="9.9499999999999993" customHeight="1">
      <c r="A111" s="1" t="s">
        <v>810</v>
      </c>
      <c r="B111" s="77"/>
      <c r="C111"/>
      <c r="D111" s="303" t="s">
        <v>1539</v>
      </c>
      <c r="E111" s="304">
        <v>4814564.04</v>
      </c>
      <c r="F111" s="291"/>
      <c r="G111" s="295"/>
    </row>
    <row r="112" spans="1:7" s="1" customFormat="1" ht="9.9499999999999993" customHeight="1">
      <c r="B112" s="77"/>
      <c r="C112"/>
      <c r="D112" s="301" t="s">
        <v>810</v>
      </c>
      <c r="E112" s="304"/>
      <c r="F112" s="291"/>
      <c r="G112" s="295"/>
    </row>
    <row r="113" spans="1:7" s="1" customFormat="1" ht="9.9499999999999993" customHeight="1">
      <c r="A113" s="1" t="s">
        <v>811</v>
      </c>
      <c r="B113" s="77"/>
      <c r="C113"/>
      <c r="D113" s="301"/>
      <c r="E113" s="304"/>
      <c r="F113" s="291"/>
      <c r="G113" s="295">
        <v>14398313.719999999</v>
      </c>
    </row>
    <row r="114" spans="1:7" s="1" customFormat="1" ht="9.9499999999999993" customHeight="1">
      <c r="A114" s="1" t="s">
        <v>812</v>
      </c>
      <c r="B114" s="315">
        <v>40812.22</v>
      </c>
      <c r="C114"/>
      <c r="D114" s="301" t="s">
        <v>811</v>
      </c>
      <c r="E114" s="304"/>
      <c r="F114" s="291"/>
      <c r="G114" s="294"/>
    </row>
    <row r="115" spans="1:7" s="1" customFormat="1" ht="9.9499999999999993" customHeight="1">
      <c r="A115" s="1" t="s">
        <v>813</v>
      </c>
      <c r="B115" s="315">
        <v>10906.96</v>
      </c>
      <c r="C115"/>
      <c r="D115" s="303" t="s">
        <v>812</v>
      </c>
      <c r="E115" s="304">
        <v>40812.22</v>
      </c>
      <c r="F115" s="291">
        <v>40</v>
      </c>
      <c r="G115" s="281"/>
    </row>
    <row r="116" spans="1:7" s="1" customFormat="1" ht="9.9499999999999993" customHeight="1">
      <c r="A116" s="1" t="s">
        <v>814</v>
      </c>
      <c r="B116" s="315">
        <v>10593.13</v>
      </c>
      <c r="C116"/>
      <c r="D116" s="303" t="s">
        <v>813</v>
      </c>
      <c r="E116" s="304">
        <v>10906.96</v>
      </c>
      <c r="F116" s="291">
        <v>41</v>
      </c>
      <c r="G116" s="281"/>
    </row>
    <row r="117" spans="1:7" s="1" customFormat="1" ht="9.9499999999999993" customHeight="1">
      <c r="A117" s="1" t="s">
        <v>63</v>
      </c>
      <c r="B117" s="77"/>
      <c r="C117"/>
      <c r="D117" s="303" t="s">
        <v>814</v>
      </c>
      <c r="E117" s="304">
        <v>10593.13</v>
      </c>
      <c r="F117" s="291">
        <v>41</v>
      </c>
      <c r="G117" s="281"/>
    </row>
    <row r="118" spans="1:7" s="1" customFormat="1" ht="9.9499999999999993" customHeight="1">
      <c r="B118" s="77"/>
      <c r="C118"/>
      <c r="D118" s="301" t="s">
        <v>63</v>
      </c>
      <c r="E118" s="304"/>
      <c r="F118" s="291"/>
      <c r="G118" s="281"/>
    </row>
    <row r="119" spans="1:7" s="1" customFormat="1" ht="9.9499999999999993" customHeight="1">
      <c r="A119" s="1" t="s">
        <v>815</v>
      </c>
      <c r="B119" s="77"/>
      <c r="C119"/>
      <c r="D119" s="303"/>
      <c r="E119" s="304"/>
      <c r="F119" s="291"/>
      <c r="G119" s="287">
        <v>62312.31</v>
      </c>
    </row>
    <row r="120" spans="1:7" s="1" customFormat="1" ht="9.9499999999999993" customHeight="1">
      <c r="A120" s="1" t="s">
        <v>816</v>
      </c>
      <c r="B120" s="315">
        <v>20776.04</v>
      </c>
      <c r="C120"/>
      <c r="D120" s="301" t="s">
        <v>815</v>
      </c>
      <c r="E120" s="304"/>
      <c r="F120" s="291"/>
      <c r="G120" s="294"/>
    </row>
    <row r="121" spans="1:7" s="1" customFormat="1" ht="9.9499999999999993" customHeight="1">
      <c r="A121" s="1" t="s">
        <v>817</v>
      </c>
      <c r="B121" s="317">
        <v>0</v>
      </c>
      <c r="C121"/>
      <c r="D121" s="303" t="s">
        <v>816</v>
      </c>
      <c r="E121" s="304">
        <v>20776.04</v>
      </c>
      <c r="F121" s="291">
        <v>42</v>
      </c>
      <c r="G121" s="281"/>
    </row>
    <row r="122" spans="1:7" s="1" customFormat="1" ht="9.9499999999999993" customHeight="1">
      <c r="A122" s="1" t="s">
        <v>818</v>
      </c>
      <c r="B122" s="318">
        <v>1.85</v>
      </c>
      <c r="C122"/>
      <c r="D122" s="303" t="s">
        <v>817</v>
      </c>
      <c r="E122" s="304">
        <v>0</v>
      </c>
      <c r="F122" s="291">
        <v>42</v>
      </c>
      <c r="G122" s="281"/>
    </row>
    <row r="123" spans="1:7" s="1" customFormat="1" ht="9.9499999999999993" customHeight="1">
      <c r="A123" s="1" t="s">
        <v>819</v>
      </c>
      <c r="B123" s="317">
        <v>0</v>
      </c>
      <c r="C123"/>
      <c r="D123" s="303" t="s">
        <v>818</v>
      </c>
      <c r="E123" s="304">
        <v>1.85</v>
      </c>
      <c r="F123" s="291">
        <v>42</v>
      </c>
      <c r="G123" s="281"/>
    </row>
    <row r="124" spans="1:7" s="1" customFormat="1" ht="9.9499999999999993" customHeight="1">
      <c r="B124" s="317">
        <v>0</v>
      </c>
      <c r="C124"/>
      <c r="D124" s="301" t="s">
        <v>819</v>
      </c>
      <c r="E124" s="304"/>
      <c r="F124" s="291"/>
      <c r="G124" s="294"/>
    </row>
    <row r="125" spans="1:7" s="1" customFormat="1" ht="9.9499999999999993" customHeight="1">
      <c r="A125" s="1" t="s">
        <v>820</v>
      </c>
      <c r="B125" s="317">
        <v>0</v>
      </c>
      <c r="C125"/>
      <c r="D125" s="301"/>
      <c r="E125" s="304"/>
      <c r="F125" s="291"/>
      <c r="G125" s="280">
        <v>20777.89</v>
      </c>
    </row>
    <row r="126" spans="1:7" s="1" customFormat="1" ht="9.9499999999999993" customHeight="1">
      <c r="A126" s="1" t="s">
        <v>821</v>
      </c>
      <c r="B126" s="315">
        <v>10554.17</v>
      </c>
      <c r="C126"/>
      <c r="D126" s="301" t="s">
        <v>820</v>
      </c>
      <c r="E126" s="304"/>
      <c r="F126" s="291"/>
      <c r="G126" s="294"/>
    </row>
    <row r="127" spans="1:7" s="1" customFormat="1" ht="9.9499999999999993" customHeight="1">
      <c r="B127" s="77"/>
      <c r="C127"/>
      <c r="D127" s="303" t="s">
        <v>821</v>
      </c>
      <c r="E127" s="304">
        <v>10554.17</v>
      </c>
      <c r="F127" s="291"/>
      <c r="G127" s="280"/>
    </row>
    <row r="128" spans="1:7" s="1" customFormat="1" ht="9.9499999999999993" customHeight="1">
      <c r="B128" s="77"/>
      <c r="C128"/>
      <c r="D128" s="301"/>
      <c r="E128" s="304"/>
      <c r="F128" s="291"/>
      <c r="G128" s="280"/>
    </row>
    <row r="129" spans="1:7" s="1" customFormat="1" ht="9.9499999999999993" customHeight="1">
      <c r="A129" s="1" t="s">
        <v>822</v>
      </c>
      <c r="B129" s="77"/>
      <c r="C129"/>
      <c r="D129" s="303"/>
      <c r="E129" s="304"/>
      <c r="F129" s="291"/>
      <c r="G129" s="280">
        <v>10554.17</v>
      </c>
    </row>
    <row r="130" spans="1:7" s="1" customFormat="1" ht="9.9499999999999993" customHeight="1">
      <c r="B130" s="77"/>
      <c r="C130">
        <f>SUM(B78:B128)</f>
        <v>70685678.449999988</v>
      </c>
      <c r="D130" s="301" t="s">
        <v>822</v>
      </c>
      <c r="E130" s="304"/>
      <c r="F130" s="291"/>
      <c r="G130" s="294"/>
    </row>
    <row r="131" spans="1:7" s="1" customFormat="1" ht="9.9499999999999993" customHeight="1">
      <c r="A131" s="1" t="s">
        <v>823</v>
      </c>
      <c r="B131" s="77"/>
      <c r="C131"/>
      <c r="D131" s="309" t="s">
        <v>1</v>
      </c>
      <c r="E131" s="304"/>
      <c r="F131" s="291"/>
      <c r="G131" s="284">
        <v>70685678.450000003</v>
      </c>
    </row>
    <row r="132" spans="1:7" s="1" customFormat="1" ht="9.9499999999999993" customHeight="1">
      <c r="A132" s="1" t="s">
        <v>824</v>
      </c>
      <c r="B132" s="77"/>
      <c r="C132"/>
      <c r="D132" s="301" t="s">
        <v>823</v>
      </c>
      <c r="E132" s="304"/>
      <c r="F132" s="291"/>
      <c r="G132" s="294"/>
    </row>
    <row r="133" spans="1:7" s="1" customFormat="1" ht="9.9499999999999993" customHeight="1">
      <c r="A133" s="1" t="s">
        <v>825</v>
      </c>
      <c r="B133" s="319">
        <v>16205941.41</v>
      </c>
      <c r="C133"/>
      <c r="D133" s="301" t="s">
        <v>824</v>
      </c>
      <c r="E133" s="304"/>
      <c r="F133" s="291"/>
      <c r="G133" s="281"/>
    </row>
    <row r="134" spans="1:7" s="1" customFormat="1" ht="9.9499999999999993" customHeight="1">
      <c r="A134" s="1" t="s">
        <v>818</v>
      </c>
      <c r="B134" s="319">
        <v>0</v>
      </c>
      <c r="C134"/>
      <c r="D134" s="303" t="s">
        <v>825</v>
      </c>
      <c r="E134" s="310">
        <v>16205941.41</v>
      </c>
      <c r="F134" s="291">
        <v>51</v>
      </c>
      <c r="G134" s="281"/>
    </row>
    <row r="135" spans="1:7" s="1" customFormat="1" ht="9.9499999999999993" customHeight="1">
      <c r="A135" s="1" t="s">
        <v>826</v>
      </c>
      <c r="B135" s="319">
        <v>12728606.189999999</v>
      </c>
      <c r="C135"/>
      <c r="D135" s="303" t="s">
        <v>818</v>
      </c>
      <c r="E135" s="310">
        <v>0</v>
      </c>
      <c r="F135" s="291"/>
      <c r="G135" s="294"/>
    </row>
    <row r="136" spans="1:7" s="1" customFormat="1" ht="9.9499999999999993" customHeight="1">
      <c r="A136" s="1" t="s">
        <v>827</v>
      </c>
      <c r="B136" s="315">
        <v>100976.96983871702</v>
      </c>
      <c r="C136"/>
      <c r="D136" s="303" t="s">
        <v>826</v>
      </c>
      <c r="E136" s="310">
        <v>12728606.189999999</v>
      </c>
      <c r="F136" s="293">
        <v>51</v>
      </c>
      <c r="G136" s="294"/>
    </row>
    <row r="137" spans="1:7" s="1" customFormat="1" ht="9.9499999999999993" customHeight="1">
      <c r="A137" s="1" t="s">
        <v>828</v>
      </c>
      <c r="B137" s="319">
        <v>-9934891.4669917114</v>
      </c>
      <c r="C137"/>
      <c r="D137" s="303" t="s">
        <v>827</v>
      </c>
      <c r="E137" s="304">
        <v>100976.96983871702</v>
      </c>
      <c r="F137" s="291">
        <v>54</v>
      </c>
      <c r="G137" s="294"/>
    </row>
    <row r="138" spans="1:7" s="1" customFormat="1" ht="9.9499999999999993" customHeight="1">
      <c r="A138" s="1" t="s">
        <v>829</v>
      </c>
      <c r="B138" s="319">
        <v>-133602.24419263494</v>
      </c>
      <c r="C138"/>
      <c r="D138" s="303" t="s">
        <v>828</v>
      </c>
      <c r="E138" s="310">
        <v>-9934891.4669917114</v>
      </c>
      <c r="F138" s="291">
        <v>52</v>
      </c>
      <c r="G138" s="294"/>
    </row>
    <row r="139" spans="1:7" s="1" customFormat="1" ht="9.9499999999999993" customHeight="1">
      <c r="A139" s="1" t="s">
        <v>830</v>
      </c>
      <c r="B139" s="319">
        <v>1345320.01</v>
      </c>
      <c r="C139"/>
      <c r="D139" s="303" t="s">
        <v>829</v>
      </c>
      <c r="E139" s="310">
        <v>-133602.24419263494</v>
      </c>
      <c r="F139" s="291">
        <v>52</v>
      </c>
      <c r="G139" s="294"/>
    </row>
    <row r="140" spans="1:7" s="1" customFormat="1" ht="9.9499999999999993" customHeight="1">
      <c r="A140" s="1" t="s">
        <v>831</v>
      </c>
      <c r="B140" s="319">
        <v>162171.47</v>
      </c>
      <c r="C140"/>
      <c r="D140" s="303" t="s">
        <v>830</v>
      </c>
      <c r="E140" s="310">
        <v>1345320.01</v>
      </c>
      <c r="F140" s="291">
        <v>52</v>
      </c>
      <c r="G140" s="294"/>
    </row>
    <row r="141" spans="1:7" s="1" customFormat="1" ht="9.9499999999999993" customHeight="1">
      <c r="A141" s="1" t="s">
        <v>832</v>
      </c>
      <c r="B141" s="319">
        <v>-1142081.01</v>
      </c>
      <c r="C141"/>
      <c r="D141" s="303" t="s">
        <v>831</v>
      </c>
      <c r="E141" s="310">
        <v>162171.47</v>
      </c>
      <c r="F141" s="291">
        <v>53</v>
      </c>
      <c r="G141" s="294"/>
    </row>
    <row r="142" spans="1:7" s="1" customFormat="1" ht="9.9499999999999993" customHeight="1">
      <c r="A142" s="1" t="s">
        <v>833</v>
      </c>
      <c r="B142" s="319">
        <v>-2814409.4</v>
      </c>
      <c r="C142"/>
      <c r="D142" s="303" t="s">
        <v>832</v>
      </c>
      <c r="E142" s="310">
        <v>-1142081.01</v>
      </c>
      <c r="F142" s="291">
        <v>53</v>
      </c>
      <c r="G142" s="294"/>
    </row>
    <row r="143" spans="1:7" s="1" customFormat="1" ht="9.9499999999999993" customHeight="1">
      <c r="A143" s="1" t="s">
        <v>834</v>
      </c>
      <c r="B143" s="319">
        <v>678580.97</v>
      </c>
      <c r="C143"/>
      <c r="D143" s="303" t="s">
        <v>833</v>
      </c>
      <c r="E143" s="310">
        <v>-2814409.4</v>
      </c>
      <c r="F143" s="291">
        <v>53</v>
      </c>
      <c r="G143" s="294"/>
    </row>
    <row r="144" spans="1:7" s="1" customFormat="1" ht="9.9499999999999993" customHeight="1">
      <c r="A144" s="1" t="s">
        <v>835</v>
      </c>
      <c r="B144" s="319">
        <v>168061.14</v>
      </c>
      <c r="C144"/>
      <c r="D144" s="303" t="s">
        <v>834</v>
      </c>
      <c r="E144" s="310">
        <v>678580.97</v>
      </c>
      <c r="F144" s="291">
        <v>53</v>
      </c>
      <c r="G144" s="294"/>
    </row>
    <row r="145" spans="1:7" s="1" customFormat="1" ht="9.9499999999999993" customHeight="1">
      <c r="A145" s="1" t="s">
        <v>836</v>
      </c>
      <c r="B145" s="319">
        <v>166836.9</v>
      </c>
      <c r="C145"/>
      <c r="D145" s="303" t="s">
        <v>835</v>
      </c>
      <c r="E145" s="310">
        <v>168061.14</v>
      </c>
      <c r="F145" s="291"/>
      <c r="G145" s="294"/>
    </row>
    <row r="146" spans="1:7" s="1" customFormat="1" ht="9.9499999999999993" customHeight="1">
      <c r="A146" s="1" t="s">
        <v>1260</v>
      </c>
      <c r="B146" s="319">
        <v>494662.56</v>
      </c>
      <c r="C146"/>
      <c r="D146" s="303" t="s">
        <v>836</v>
      </c>
      <c r="E146" s="310">
        <v>166836.9</v>
      </c>
      <c r="F146" s="291"/>
      <c r="G146" s="294"/>
    </row>
    <row r="147" spans="1:7" s="1" customFormat="1" ht="9.9499999999999993" customHeight="1">
      <c r="A147" s="78" t="s">
        <v>1540</v>
      </c>
      <c r="B147" s="319">
        <v>432316.20999999967</v>
      </c>
      <c r="C147"/>
      <c r="D147" s="303" t="s">
        <v>1260</v>
      </c>
      <c r="E147" s="310">
        <v>494662.56</v>
      </c>
      <c r="F147" s="291"/>
      <c r="G147" s="294"/>
    </row>
    <row r="148" spans="1:7" s="1" customFormat="1" ht="9.9499999999999993" customHeight="1">
      <c r="A148" s="1" t="s">
        <v>837</v>
      </c>
      <c r="B148" s="319">
        <v>-89197.67</v>
      </c>
      <c r="C148"/>
      <c r="D148" s="303" t="s">
        <v>1540</v>
      </c>
      <c r="E148" s="310">
        <v>432316.20999999967</v>
      </c>
      <c r="F148" s="291"/>
      <c r="G148" s="294"/>
    </row>
    <row r="149" spans="1:7" s="1" customFormat="1" ht="9.9499999999999993" customHeight="1">
      <c r="A149" s="1" t="s">
        <v>838</v>
      </c>
      <c r="B149" s="319">
        <v>423181.44999999937</v>
      </c>
      <c r="C149"/>
      <c r="D149" s="303" t="s">
        <v>837</v>
      </c>
      <c r="E149" s="310">
        <v>-89197.67</v>
      </c>
      <c r="F149" s="291">
        <v>53</v>
      </c>
      <c r="G149" s="294"/>
    </row>
    <row r="150" spans="1:7" s="1" customFormat="1" ht="9.9499999999999993" customHeight="1">
      <c r="B150" s="77"/>
      <c r="C150"/>
      <c r="D150" s="303" t="s">
        <v>838</v>
      </c>
      <c r="E150" s="310">
        <v>423181.44999999937</v>
      </c>
      <c r="F150" s="291" t="s">
        <v>1862</v>
      </c>
      <c r="G150" s="294"/>
    </row>
    <row r="151" spans="1:7" s="1" customFormat="1" ht="9.9499999999999993" customHeight="1">
      <c r="A151" s="1" t="s">
        <v>839</v>
      </c>
      <c r="B151" s="77"/>
      <c r="C151">
        <f>SUM(B133:B149)</f>
        <v>18792473.488654368</v>
      </c>
      <c r="D151" s="303"/>
      <c r="E151" s="304"/>
      <c r="F151" s="291"/>
      <c r="G151" s="294"/>
    </row>
    <row r="152" spans="1:7" s="1" customFormat="1" ht="9.9499999999999993" customHeight="1">
      <c r="B152" s="77" t="s">
        <v>1</v>
      </c>
      <c r="C152">
        <f>+C75-C130-C151</f>
        <v>1.3456568121910095E-3</v>
      </c>
      <c r="D152" s="301" t="s">
        <v>839</v>
      </c>
      <c r="E152" s="304"/>
      <c r="F152" s="291"/>
      <c r="G152" s="281"/>
    </row>
    <row r="153" spans="1:7" s="1" customFormat="1" ht="9.9499999999999993" customHeight="1">
      <c r="A153" s="1" t="s">
        <v>840</v>
      </c>
      <c r="B153" s="77"/>
      <c r="C153"/>
      <c r="D153" s="303"/>
      <c r="E153" s="297" t="s">
        <v>1</v>
      </c>
      <c r="F153" s="288"/>
      <c r="G153" s="280">
        <v>18792473.488654368</v>
      </c>
    </row>
    <row r="154" spans="1:7" s="1" customFormat="1" ht="9.9499999999999993" customHeight="1">
      <c r="B154" s="77"/>
      <c r="C154"/>
      <c r="D154" s="301" t="s">
        <v>840</v>
      </c>
      <c r="E154" s="311"/>
      <c r="F154" s="288"/>
      <c r="G154" s="294"/>
    </row>
    <row r="155" spans="1:7" s="1" customFormat="1" ht="9.9499999999999993" customHeight="1" thickBot="1">
      <c r="B155" s="77"/>
      <c r="C155"/>
      <c r="D155" s="312"/>
      <c r="E155" s="313"/>
      <c r="F155" s="290"/>
      <c r="G155" s="280">
        <v>89478151.938654363</v>
      </c>
    </row>
    <row r="156" spans="1:7" s="1" customFormat="1" ht="9.9499999999999993" customHeight="1" thickTop="1" thickBot="1">
      <c r="B156" s="77"/>
      <c r="C156"/>
      <c r="D156" s="314"/>
      <c r="E156" s="297"/>
      <c r="F156" s="288"/>
      <c r="G156" s="282"/>
    </row>
    <row r="157" spans="1:7" ht="9.9499999999999993" customHeight="1">
      <c r="A157" s="1" t="s">
        <v>841</v>
      </c>
      <c r="G157" s="281">
        <v>-1.3456493616104126E-3</v>
      </c>
    </row>
    <row r="158" spans="1:7" ht="9.9499999999999993" customHeight="1">
      <c r="A158" s="1">
        <v>3267.07</v>
      </c>
      <c r="E158" s="304"/>
      <c r="F158" s="291"/>
    </row>
    <row r="159" spans="1:7" ht="9.9499999999999993" customHeight="1"/>
    <row r="160" spans="1:7" ht="9.9499999999999993" customHeight="1">
      <c r="A160" s="1" t="s">
        <v>842</v>
      </c>
      <c r="B160" s="317"/>
    </row>
    <row r="161" spans="1:7" s="2" customFormat="1" ht="9.9499999999999993" customHeight="1">
      <c r="A161" s="1" t="s">
        <v>229</v>
      </c>
      <c r="B161" s="326">
        <v>1629540.88</v>
      </c>
      <c r="C161"/>
      <c r="D161" s="320" t="s">
        <v>229</v>
      </c>
      <c r="E161" s="311">
        <v>1629540.88</v>
      </c>
      <c r="F161" s="288"/>
      <c r="G161" s="292"/>
    </row>
    <row r="162" spans="1:7" s="2" customFormat="1" ht="9.9499999999999993" customHeight="1">
      <c r="A162" s="1" t="s">
        <v>843</v>
      </c>
      <c r="B162" s="326">
        <v>583754.31000000006</v>
      </c>
      <c r="C162"/>
      <c r="D162" s="320" t="s">
        <v>843</v>
      </c>
      <c r="E162" s="311">
        <v>583754.31000000006</v>
      </c>
      <c r="F162" s="288"/>
      <c r="G162" s="292"/>
    </row>
    <row r="163" spans="1:7" s="2" customFormat="1" ht="9.9499999999999993" customHeight="1">
      <c r="A163" s="1" t="s">
        <v>844</v>
      </c>
      <c r="B163" s="326">
        <v>7272.3</v>
      </c>
      <c r="C163"/>
      <c r="D163" s="320" t="s">
        <v>844</v>
      </c>
      <c r="E163" s="311">
        <v>7272.3</v>
      </c>
      <c r="F163" s="288"/>
      <c r="G163" s="292"/>
    </row>
    <row r="164" spans="1:7" s="2" customFormat="1" ht="9.9499999999999993" customHeight="1">
      <c r="A164" s="1" t="s">
        <v>845</v>
      </c>
      <c r="B164" s="326">
        <v>0</v>
      </c>
      <c r="C164"/>
      <c r="D164" s="320" t="s">
        <v>845</v>
      </c>
      <c r="E164" s="311">
        <v>0</v>
      </c>
      <c r="F164" s="288"/>
      <c r="G164" s="292"/>
    </row>
    <row r="165" spans="1:7" s="2" customFormat="1" ht="9.9499999999999993" customHeight="1">
      <c r="A165" s="1" t="s">
        <v>846</v>
      </c>
      <c r="B165" s="326">
        <v>66104.44</v>
      </c>
      <c r="C165"/>
      <c r="D165" s="320" t="s">
        <v>846</v>
      </c>
      <c r="E165" s="311">
        <v>66104.44</v>
      </c>
      <c r="F165" s="288"/>
      <c r="G165" s="292"/>
    </row>
    <row r="166" spans="1:7" s="2" customFormat="1" ht="9.9499999999999993" customHeight="1">
      <c r="A166" s="1" t="s">
        <v>847</v>
      </c>
      <c r="B166" s="326">
        <v>15225.800000000001</v>
      </c>
      <c r="C166"/>
      <c r="D166" s="320" t="s">
        <v>847</v>
      </c>
      <c r="E166" s="311">
        <v>15225.800000000001</v>
      </c>
      <c r="F166" s="288"/>
      <c r="G166" s="292"/>
    </row>
    <row r="167" spans="1:7" s="2" customFormat="1" ht="9.9499999999999993" customHeight="1">
      <c r="A167" s="1" t="s">
        <v>848</v>
      </c>
      <c r="B167" s="326">
        <v>0</v>
      </c>
      <c r="C167"/>
      <c r="D167" s="320" t="s">
        <v>848</v>
      </c>
      <c r="E167" s="311">
        <v>0</v>
      </c>
      <c r="F167" s="288"/>
      <c r="G167" s="292"/>
    </row>
    <row r="168" spans="1:7" s="2" customFormat="1" ht="9.9499999999999993" customHeight="1">
      <c r="A168" s="1" t="s">
        <v>849</v>
      </c>
      <c r="B168" s="326">
        <v>9660.02</v>
      </c>
      <c r="C168"/>
      <c r="D168" s="320" t="s">
        <v>849</v>
      </c>
      <c r="E168" s="311">
        <v>9660.02</v>
      </c>
      <c r="F168" s="288"/>
      <c r="G168" s="292"/>
    </row>
    <row r="169" spans="1:7" ht="9.9499999999999993" customHeight="1">
      <c r="A169" s="1" t="s">
        <v>850</v>
      </c>
      <c r="B169" s="326">
        <v>-239691.72999999998</v>
      </c>
      <c r="D169" s="320" t="s">
        <v>850</v>
      </c>
      <c r="E169" s="311">
        <v>-239691.72999999998</v>
      </c>
    </row>
    <row r="170" spans="1:7" ht="9.9499999999999993" customHeight="1">
      <c r="A170" s="1" t="s">
        <v>851</v>
      </c>
      <c r="B170" s="326">
        <v>-230082.02000000002</v>
      </c>
      <c r="D170" s="320" t="s">
        <v>851</v>
      </c>
      <c r="E170" s="311">
        <v>-230082.02000000002</v>
      </c>
    </row>
    <row r="171" spans="1:7" ht="9.9499999999999993" customHeight="1">
      <c r="A171" s="1" t="s">
        <v>852</v>
      </c>
      <c r="B171" s="326">
        <v>-707740.35</v>
      </c>
      <c r="D171" s="320" t="s">
        <v>852</v>
      </c>
      <c r="E171" s="311">
        <v>-707740.35</v>
      </c>
    </row>
    <row r="172" spans="1:7" ht="9.9499999999999993" customHeight="1">
      <c r="A172" s="1" t="s">
        <v>853</v>
      </c>
      <c r="B172" s="326">
        <v>-1393.57</v>
      </c>
      <c r="D172" s="320" t="s">
        <v>853</v>
      </c>
      <c r="E172" s="311">
        <v>-1393.57</v>
      </c>
    </row>
    <row r="173" spans="1:7" ht="9.9499999999999993" customHeight="1">
      <c r="A173" s="1" t="s">
        <v>854</v>
      </c>
      <c r="B173" s="326">
        <v>0</v>
      </c>
      <c r="D173" s="320" t="s">
        <v>854</v>
      </c>
      <c r="E173" s="311">
        <v>0</v>
      </c>
    </row>
    <row r="174" spans="1:7" ht="9.9499999999999993" customHeight="1">
      <c r="A174" s="1" t="s">
        <v>855</v>
      </c>
      <c r="B174" s="326">
        <v>-9305.380000000001</v>
      </c>
      <c r="D174" s="320" t="s">
        <v>855</v>
      </c>
      <c r="E174" s="311">
        <v>-9305.380000000001</v>
      </c>
    </row>
    <row r="175" spans="1:7" ht="9.9499999999999993" customHeight="1">
      <c r="A175" s="1" t="s">
        <v>856</v>
      </c>
      <c r="B175" s="326">
        <v>-17403.09</v>
      </c>
      <c r="D175" s="320" t="s">
        <v>856</v>
      </c>
      <c r="E175" s="311">
        <v>-17403.09</v>
      </c>
    </row>
    <row r="176" spans="1:7" ht="9.9499999999999993" customHeight="1">
      <c r="A176" s="1" t="s">
        <v>857</v>
      </c>
      <c r="B176" s="326">
        <v>-56825.229999999996</v>
      </c>
      <c r="D176" s="320" t="s">
        <v>857</v>
      </c>
      <c r="E176" s="311">
        <v>-56825.229999999996</v>
      </c>
    </row>
    <row r="177" spans="1:7" ht="9.9499999999999993" customHeight="1">
      <c r="A177" s="1" t="s">
        <v>858</v>
      </c>
      <c r="B177" s="327">
        <v>-12977.630000000001</v>
      </c>
      <c r="D177" s="320" t="s">
        <v>858</v>
      </c>
      <c r="E177" s="311">
        <v>-12977.630000000001</v>
      </c>
    </row>
    <row r="178" spans="1:7" s="2" customFormat="1" ht="9.9499999999999993" customHeight="1">
      <c r="A178" s="1" t="s">
        <v>859</v>
      </c>
      <c r="B178" s="317">
        <v>1036138.7499999994</v>
      </c>
      <c r="C178"/>
      <c r="D178" s="321" t="s">
        <v>859</v>
      </c>
      <c r="E178" s="311">
        <v>1036138.7499999994</v>
      </c>
      <c r="F178" s="288"/>
      <c r="G178" s="292"/>
    </row>
    <row r="179" spans="1:7" s="2" customFormat="1" ht="9.9499999999999993" customHeight="1">
      <c r="A179" s="1"/>
      <c r="B179" s="77"/>
      <c r="C179"/>
      <c r="D179" s="321"/>
      <c r="E179" s="311"/>
      <c r="F179" s="288"/>
      <c r="G179" s="292"/>
    </row>
    <row r="180" spans="1:7" s="2" customFormat="1" ht="9.9499999999999993" customHeight="1">
      <c r="A180" s="1" t="s">
        <v>860</v>
      </c>
      <c r="B180" s="326">
        <v>82701.11</v>
      </c>
      <c r="C180"/>
      <c r="D180" s="320" t="s">
        <v>860</v>
      </c>
      <c r="E180" s="311">
        <v>82701.11</v>
      </c>
      <c r="F180" s="288"/>
      <c r="G180" s="292"/>
    </row>
    <row r="181" spans="1:7" s="2" customFormat="1" ht="9.9499999999999993" customHeight="1">
      <c r="A181" s="1" t="s">
        <v>858</v>
      </c>
      <c r="B181" s="326">
        <v>798.46</v>
      </c>
      <c r="C181"/>
      <c r="D181" s="320" t="s">
        <v>858</v>
      </c>
      <c r="E181" s="311">
        <v>798.46</v>
      </c>
      <c r="F181" s="288"/>
      <c r="G181" s="292"/>
    </row>
    <row r="182" spans="1:7" s="2" customFormat="1" ht="9.9499999999999993" customHeight="1">
      <c r="A182" s="1" t="s">
        <v>254</v>
      </c>
      <c r="B182" s="326">
        <v>189062.25999999998</v>
      </c>
      <c r="C182"/>
      <c r="D182" s="320" t="s">
        <v>1834</v>
      </c>
      <c r="E182" s="311">
        <v>189062.25999999998</v>
      </c>
      <c r="F182" s="288"/>
      <c r="G182" s="292"/>
    </row>
    <row r="183" spans="1:7" s="2" customFormat="1" ht="9.9499999999999993" customHeight="1">
      <c r="A183" s="1" t="s">
        <v>861</v>
      </c>
      <c r="B183" s="326">
        <v>1600.1599999999999</v>
      </c>
      <c r="C183"/>
      <c r="D183" s="320" t="s">
        <v>861</v>
      </c>
      <c r="E183" s="311">
        <v>1600.1599999999999</v>
      </c>
      <c r="F183" s="288"/>
      <c r="G183" s="292"/>
    </row>
    <row r="184" spans="1:7" s="2" customFormat="1" ht="9.9499999999999993" customHeight="1">
      <c r="A184" s="1" t="s">
        <v>862</v>
      </c>
      <c r="B184" s="326">
        <v>0</v>
      </c>
      <c r="C184"/>
      <c r="D184" s="320" t="s">
        <v>862</v>
      </c>
      <c r="E184" s="311">
        <v>0</v>
      </c>
      <c r="F184" s="288"/>
      <c r="G184" s="292"/>
    </row>
    <row r="185" spans="1:7" s="2" customFormat="1" ht="9.9499999999999993" customHeight="1">
      <c r="A185" s="1" t="s">
        <v>863</v>
      </c>
      <c r="B185" s="328">
        <v>8875.15</v>
      </c>
      <c r="C185"/>
      <c r="D185" s="320" t="s">
        <v>863</v>
      </c>
      <c r="E185" s="311">
        <v>8875.15</v>
      </c>
      <c r="F185" s="288"/>
      <c r="G185" s="292"/>
    </row>
    <row r="186" spans="1:7" s="2" customFormat="1" ht="9.9499999999999993" customHeight="1">
      <c r="A186" s="1" t="s">
        <v>864</v>
      </c>
      <c r="B186" s="317">
        <v>0</v>
      </c>
      <c r="C186"/>
      <c r="D186" s="320" t="s">
        <v>864</v>
      </c>
      <c r="E186" s="311">
        <v>0</v>
      </c>
      <c r="F186" s="288"/>
      <c r="G186" s="292"/>
    </row>
    <row r="187" spans="1:7" s="2" customFormat="1" ht="9.9499999999999993" customHeight="1">
      <c r="A187" s="1" t="s">
        <v>865</v>
      </c>
      <c r="B187" s="317">
        <f>SUM(B180:B186)</f>
        <v>283037.13999999996</v>
      </c>
      <c r="C187"/>
      <c r="D187" s="321" t="s">
        <v>865</v>
      </c>
      <c r="E187" s="311">
        <v>283037.13999999996</v>
      </c>
      <c r="F187" s="288"/>
      <c r="G187" s="292"/>
    </row>
    <row r="188" spans="1:7" ht="9.9499999999999993" customHeight="1">
      <c r="B188" s="317">
        <v>0</v>
      </c>
      <c r="D188" s="321"/>
      <c r="E188" s="311"/>
    </row>
    <row r="189" spans="1:7" ht="9.9499999999999993" customHeight="1">
      <c r="A189" s="1" t="s">
        <v>866</v>
      </c>
      <c r="B189" s="317">
        <f>+B187+B178</f>
        <v>1319175.8899999994</v>
      </c>
      <c r="D189" s="321" t="s">
        <v>866</v>
      </c>
      <c r="E189" s="311">
        <v>1319175.8899999994</v>
      </c>
    </row>
    <row r="190" spans="1:7" ht="9.9499999999999993" customHeight="1">
      <c r="B190" s="77">
        <v>0</v>
      </c>
      <c r="D190" s="321"/>
      <c r="E190" s="311"/>
    </row>
    <row r="191" spans="1:7" ht="9.9499999999999993" customHeight="1">
      <c r="A191" s="1" t="s">
        <v>867</v>
      </c>
      <c r="D191" s="321" t="s">
        <v>867</v>
      </c>
      <c r="E191" s="311"/>
    </row>
    <row r="192" spans="1:7" ht="9.9499999999999993" customHeight="1">
      <c r="A192" s="1" t="s">
        <v>868</v>
      </c>
      <c r="B192" s="328">
        <v>45951.32</v>
      </c>
      <c r="D192" s="320" t="s">
        <v>868</v>
      </c>
      <c r="E192" s="311">
        <v>45951.32</v>
      </c>
    </row>
    <row r="193" spans="1:5" ht="9.9499999999999993" customHeight="1">
      <c r="A193" s="1" t="s">
        <v>869</v>
      </c>
      <c r="B193" s="328">
        <v>129499.84999999999</v>
      </c>
      <c r="D193" s="320" t="s">
        <v>869</v>
      </c>
      <c r="E193" s="311">
        <v>129499.84999999999</v>
      </c>
    </row>
    <row r="194" spans="1:5" ht="9.9499999999999993" customHeight="1">
      <c r="A194" s="1" t="s">
        <v>870</v>
      </c>
      <c r="B194" s="328">
        <v>0</v>
      </c>
      <c r="D194" s="320" t="s">
        <v>870</v>
      </c>
      <c r="E194" s="311">
        <v>0</v>
      </c>
    </row>
    <row r="195" spans="1:5" ht="9.9499999999999993" customHeight="1">
      <c r="A195" s="1" t="s">
        <v>871</v>
      </c>
      <c r="B195" s="328">
        <v>2128.61</v>
      </c>
      <c r="D195" s="320" t="s">
        <v>871</v>
      </c>
      <c r="E195" s="311">
        <v>2128.61</v>
      </c>
    </row>
    <row r="196" spans="1:5" ht="9.9499999999999993" customHeight="1">
      <c r="A196" s="1" t="s">
        <v>813</v>
      </c>
      <c r="B196" s="328">
        <v>11236.23</v>
      </c>
      <c r="D196" s="320" t="s">
        <v>813</v>
      </c>
      <c r="E196" s="311">
        <v>11236.23</v>
      </c>
    </row>
    <row r="197" spans="1:5" ht="9.9499999999999993" customHeight="1">
      <c r="A197" s="1" t="s">
        <v>872</v>
      </c>
      <c r="B197" s="328">
        <v>328.74</v>
      </c>
      <c r="D197" s="320" t="s">
        <v>872</v>
      </c>
      <c r="E197" s="311">
        <v>328.74</v>
      </c>
    </row>
    <row r="198" spans="1:5" ht="9.9499999999999993" customHeight="1">
      <c r="A198" s="1" t="s">
        <v>814</v>
      </c>
      <c r="B198" s="328">
        <v>11236.23</v>
      </c>
      <c r="D198" s="320" t="s">
        <v>814</v>
      </c>
      <c r="E198" s="311">
        <v>11236.23</v>
      </c>
    </row>
    <row r="199" spans="1:5" ht="9.9499999999999993" customHeight="1">
      <c r="A199" s="1" t="s">
        <v>288</v>
      </c>
      <c r="B199" s="328">
        <v>7964.8099999999995</v>
      </c>
      <c r="D199" s="320" t="s">
        <v>288</v>
      </c>
      <c r="E199" s="311">
        <v>7964.8099999999995</v>
      </c>
    </row>
    <row r="200" spans="1:5" ht="9.9499999999999993" customHeight="1">
      <c r="A200" s="1" t="s">
        <v>35</v>
      </c>
      <c r="B200" s="328">
        <v>0</v>
      </c>
      <c r="D200" s="320" t="s">
        <v>35</v>
      </c>
      <c r="E200" s="311">
        <v>0</v>
      </c>
    </row>
    <row r="201" spans="1:5" ht="9.9499999999999993" customHeight="1">
      <c r="A201" s="1" t="s">
        <v>711</v>
      </c>
      <c r="B201" s="328">
        <v>418.53</v>
      </c>
      <c r="D201" s="320" t="s">
        <v>711</v>
      </c>
      <c r="E201" s="311">
        <v>418.53</v>
      </c>
    </row>
    <row r="202" spans="1:5" ht="9.9499999999999993" customHeight="1">
      <c r="A202" s="1" t="s">
        <v>873</v>
      </c>
      <c r="B202" s="328">
        <v>6622.07</v>
      </c>
      <c r="D202" s="320" t="s">
        <v>873</v>
      </c>
      <c r="E202" s="311">
        <v>6622.07</v>
      </c>
    </row>
    <row r="203" spans="1:5" ht="9.9499999999999993" customHeight="1">
      <c r="A203" s="1" t="s">
        <v>874</v>
      </c>
      <c r="B203" s="328">
        <v>1281.71</v>
      </c>
      <c r="D203" s="320" t="s">
        <v>874</v>
      </c>
      <c r="E203" s="311">
        <v>1281.71</v>
      </c>
    </row>
    <row r="204" spans="1:5" ht="9.9499999999999993" customHeight="1">
      <c r="A204" s="1" t="s">
        <v>875</v>
      </c>
      <c r="B204" s="328">
        <v>2181.4499999999998</v>
      </c>
      <c r="D204" s="320" t="s">
        <v>875</v>
      </c>
      <c r="E204" s="311">
        <v>2181.4499999999998</v>
      </c>
    </row>
    <row r="205" spans="1:5" ht="9.9499999999999993" customHeight="1">
      <c r="A205" s="1" t="s">
        <v>876</v>
      </c>
      <c r="B205" s="328">
        <v>0</v>
      </c>
      <c r="D205" s="320" t="s">
        <v>876</v>
      </c>
      <c r="E205" s="311">
        <v>0</v>
      </c>
    </row>
    <row r="206" spans="1:5" ht="9.9499999999999993" customHeight="1">
      <c r="A206" s="1" t="s">
        <v>877</v>
      </c>
      <c r="B206" s="328">
        <v>412.03999999999996</v>
      </c>
      <c r="D206" s="320" t="s">
        <v>877</v>
      </c>
      <c r="E206" s="311">
        <v>412.03999999999996</v>
      </c>
    </row>
    <row r="207" spans="1:5" ht="9.9499999999999993" customHeight="1">
      <c r="A207" s="1" t="s">
        <v>878</v>
      </c>
      <c r="B207" s="328">
        <v>3792.4700000000003</v>
      </c>
      <c r="C207" t="s">
        <v>1383</v>
      </c>
      <c r="D207" s="320" t="s">
        <v>878</v>
      </c>
      <c r="E207" s="311">
        <v>3792.4700000000003</v>
      </c>
    </row>
    <row r="208" spans="1:5" ht="9.9499999999999993" customHeight="1">
      <c r="A208" s="1" t="s">
        <v>879</v>
      </c>
      <c r="B208" s="328">
        <v>25585.759999999998</v>
      </c>
      <c r="D208" s="320" t="s">
        <v>879</v>
      </c>
      <c r="E208" s="311">
        <v>25585.759999999998</v>
      </c>
    </row>
    <row r="209" spans="1:5" ht="9.9499999999999993" customHeight="1">
      <c r="A209" s="1" t="s">
        <v>880</v>
      </c>
      <c r="B209" s="328">
        <v>0</v>
      </c>
      <c r="D209" s="320" t="s">
        <v>880</v>
      </c>
      <c r="E209" s="311">
        <v>0</v>
      </c>
    </row>
    <row r="210" spans="1:5" ht="9.9499999999999993" customHeight="1">
      <c r="A210" s="1" t="s">
        <v>881</v>
      </c>
      <c r="B210" s="328">
        <v>0</v>
      </c>
      <c r="D210" s="320" t="s">
        <v>881</v>
      </c>
      <c r="E210" s="311">
        <v>0</v>
      </c>
    </row>
    <row r="211" spans="1:5" ht="9.9499999999999993" customHeight="1">
      <c r="A211" s="1" t="s">
        <v>882</v>
      </c>
      <c r="B211" s="328">
        <v>1597.5700000000002</v>
      </c>
      <c r="C211" t="s">
        <v>1383</v>
      </c>
      <c r="D211" s="320" t="s">
        <v>882</v>
      </c>
      <c r="E211" s="311">
        <v>1597.5700000000002</v>
      </c>
    </row>
    <row r="212" spans="1:5" ht="9.9499999999999993" customHeight="1">
      <c r="A212" s="1" t="s">
        <v>883</v>
      </c>
      <c r="B212" s="328">
        <v>3367.67</v>
      </c>
      <c r="D212" s="320" t="s">
        <v>883</v>
      </c>
      <c r="E212" s="311">
        <v>3367.67</v>
      </c>
    </row>
    <row r="213" spans="1:5" ht="9.9499999999999993" customHeight="1">
      <c r="A213" s="1" t="s">
        <v>884</v>
      </c>
      <c r="B213" s="328">
        <v>11353.779999999999</v>
      </c>
      <c r="D213" s="320" t="s">
        <v>884</v>
      </c>
      <c r="E213" s="311">
        <v>11353.779999999999</v>
      </c>
    </row>
    <row r="214" spans="1:5" ht="9.9499999999999993" customHeight="1">
      <c r="A214" s="1" t="s">
        <v>885</v>
      </c>
      <c r="B214" s="328">
        <v>1122.8699999999999</v>
      </c>
      <c r="D214" s="320" t="s">
        <v>885</v>
      </c>
      <c r="E214" s="311">
        <v>1122.8699999999999</v>
      </c>
    </row>
    <row r="215" spans="1:5" ht="9.9499999999999993" customHeight="1">
      <c r="A215" s="1" t="s">
        <v>886</v>
      </c>
      <c r="B215" s="77">
        <f>SUM(B191:B214)</f>
        <v>266081.71000000002</v>
      </c>
      <c r="D215" s="321" t="s">
        <v>886</v>
      </c>
      <c r="E215" s="311">
        <v>266081.71000000002</v>
      </c>
    </row>
    <row r="216" spans="1:5" ht="9.9499999999999993" customHeight="1">
      <c r="D216" s="321"/>
      <c r="E216" s="311"/>
    </row>
    <row r="217" spans="1:5" ht="9.9499999999999993" customHeight="1">
      <c r="A217" s="1" t="s">
        <v>887</v>
      </c>
      <c r="B217" s="328">
        <v>4466.08</v>
      </c>
      <c r="D217" s="320" t="s">
        <v>887</v>
      </c>
      <c r="E217" s="311">
        <v>4466.08</v>
      </c>
    </row>
    <row r="218" spans="1:5" ht="9.9499999999999993" customHeight="1">
      <c r="A218" s="1" t="s">
        <v>888</v>
      </c>
      <c r="B218" s="328">
        <v>36.770000000000003</v>
      </c>
      <c r="D218" s="320" t="s">
        <v>888</v>
      </c>
      <c r="E218" s="311">
        <v>36.770000000000003</v>
      </c>
    </row>
    <row r="219" spans="1:5" ht="9.9499999999999993" customHeight="1">
      <c r="A219" s="1" t="s">
        <v>889</v>
      </c>
      <c r="B219" s="328">
        <v>457</v>
      </c>
      <c r="D219" s="320" t="s">
        <v>889</v>
      </c>
      <c r="E219" s="311">
        <v>457</v>
      </c>
    </row>
    <row r="220" spans="1:5" ht="9.9499999999999993" customHeight="1">
      <c r="A220" s="1" t="s">
        <v>890</v>
      </c>
      <c r="B220" s="328">
        <v>1063.47</v>
      </c>
      <c r="D220" s="320" t="s">
        <v>890</v>
      </c>
      <c r="E220" s="311">
        <v>1063.47</v>
      </c>
    </row>
    <row r="221" spans="1:5" ht="9.9499999999999993" customHeight="1">
      <c r="A221" s="1" t="s">
        <v>891</v>
      </c>
      <c r="B221" s="328">
        <v>79.06</v>
      </c>
      <c r="D221" s="320" t="s">
        <v>891</v>
      </c>
      <c r="E221" s="311">
        <v>79.06</v>
      </c>
    </row>
    <row r="222" spans="1:5" ht="9.9499999999999993" customHeight="1">
      <c r="A222" s="1" t="s">
        <v>892</v>
      </c>
      <c r="B222" s="328">
        <v>150.33000000000001</v>
      </c>
      <c r="D222" s="320" t="s">
        <v>892</v>
      </c>
      <c r="E222" s="311">
        <v>150.33000000000001</v>
      </c>
    </row>
    <row r="223" spans="1:5" ht="9.9499999999999993" customHeight="1">
      <c r="A223" s="1" t="s">
        <v>893</v>
      </c>
      <c r="B223" s="77">
        <f>SUM(B217:B222)</f>
        <v>6252.7100000000009</v>
      </c>
      <c r="D223" s="321" t="s">
        <v>893</v>
      </c>
      <c r="E223" s="311">
        <v>6252.7100000000009</v>
      </c>
    </row>
    <row r="224" spans="1:5" ht="9.9499999999999993" customHeight="1">
      <c r="D224" s="320"/>
      <c r="E224" s="311"/>
    </row>
    <row r="225" spans="1:5" ht="9.9499999999999993" customHeight="1">
      <c r="A225" s="1" t="s">
        <v>894</v>
      </c>
      <c r="B225" s="328">
        <v>6676.0599999999995</v>
      </c>
      <c r="D225" s="320" t="s">
        <v>894</v>
      </c>
      <c r="E225" s="311">
        <v>6676.0599999999995</v>
      </c>
    </row>
    <row r="226" spans="1:5" ht="9.9499999999999993" customHeight="1">
      <c r="A226" s="1" t="s">
        <v>895</v>
      </c>
      <c r="B226" s="328">
        <v>18811.419999999998</v>
      </c>
      <c r="D226" s="320" t="s">
        <v>895</v>
      </c>
      <c r="E226" s="311">
        <v>18811.419999999998</v>
      </c>
    </row>
    <row r="227" spans="1:5" ht="9.9499999999999993" customHeight="1">
      <c r="A227" s="1" t="s">
        <v>896</v>
      </c>
      <c r="B227" s="328">
        <v>13599.220000000001</v>
      </c>
      <c r="D227" s="320" t="s">
        <v>896</v>
      </c>
      <c r="E227" s="311">
        <v>13599.220000000001</v>
      </c>
    </row>
    <row r="228" spans="1:5" ht="9.9499999999999993" customHeight="1">
      <c r="A228" s="1" t="s">
        <v>897</v>
      </c>
      <c r="B228" s="328">
        <v>4934.6000000000004</v>
      </c>
      <c r="D228" s="320" t="s">
        <v>897</v>
      </c>
      <c r="E228" s="311">
        <v>4934.6000000000004</v>
      </c>
    </row>
    <row r="229" spans="1:5" ht="9.9499999999999993" customHeight="1">
      <c r="A229" s="1" t="s">
        <v>898</v>
      </c>
      <c r="B229" s="328">
        <v>671.59</v>
      </c>
      <c r="D229" s="320" t="s">
        <v>898</v>
      </c>
      <c r="E229" s="311">
        <v>671.59</v>
      </c>
    </row>
    <row r="230" spans="1:5" ht="9.9499999999999993" customHeight="1">
      <c r="A230" s="1" t="s">
        <v>899</v>
      </c>
      <c r="B230" s="328">
        <v>0</v>
      </c>
      <c r="D230" s="320" t="s">
        <v>899</v>
      </c>
      <c r="E230" s="311">
        <v>0</v>
      </c>
    </row>
    <row r="231" spans="1:5" ht="9.9499999999999993" customHeight="1">
      <c r="A231" s="1" t="s">
        <v>900</v>
      </c>
      <c r="B231" s="328">
        <v>13500.16</v>
      </c>
      <c r="D231" s="320" t="s">
        <v>900</v>
      </c>
      <c r="E231" s="311">
        <v>13500.16</v>
      </c>
    </row>
    <row r="232" spans="1:5" ht="9.9499999999999993" customHeight="1">
      <c r="A232" s="1" t="s">
        <v>901</v>
      </c>
      <c r="B232" s="328">
        <v>2279.1499999999996</v>
      </c>
      <c r="D232" s="321" t="s">
        <v>902</v>
      </c>
      <c r="E232" s="311">
        <v>58193.049999999988</v>
      </c>
    </row>
    <row r="233" spans="1:5" ht="9.9499999999999993" customHeight="1">
      <c r="A233" s="1" t="s">
        <v>902</v>
      </c>
      <c r="B233" s="77">
        <f>SUM(B225:B232)</f>
        <v>60472.19999999999</v>
      </c>
      <c r="D233" s="320"/>
      <c r="E233" s="311"/>
    </row>
    <row r="234" spans="1:5" ht="9.9499999999999993" customHeight="1">
      <c r="D234" s="320" t="s">
        <v>903</v>
      </c>
      <c r="E234" s="311">
        <v>2219.06</v>
      </c>
    </row>
    <row r="235" spans="1:5" ht="9.9499999999999993" customHeight="1">
      <c r="A235" s="1" t="s">
        <v>903</v>
      </c>
      <c r="B235" s="328">
        <v>2219.06</v>
      </c>
      <c r="D235" s="320" t="s">
        <v>904</v>
      </c>
      <c r="E235" s="311">
        <v>152.78</v>
      </c>
    </row>
    <row r="236" spans="1:5" ht="9.9499999999999993" customHeight="1">
      <c r="A236" s="1" t="s">
        <v>904</v>
      </c>
      <c r="B236" s="328">
        <v>152.78</v>
      </c>
      <c r="D236" s="320" t="s">
        <v>905</v>
      </c>
      <c r="E236" s="311">
        <v>8797.35</v>
      </c>
    </row>
    <row r="237" spans="1:5" ht="9.9499999999999993" customHeight="1">
      <c r="A237" s="1" t="s">
        <v>905</v>
      </c>
      <c r="B237" s="328">
        <v>8797.35</v>
      </c>
      <c r="D237" s="320" t="s">
        <v>906</v>
      </c>
      <c r="E237" s="311">
        <v>24965.059999999998</v>
      </c>
    </row>
    <row r="238" spans="1:5" ht="9.9499999999999993" customHeight="1">
      <c r="A238" s="1" t="s">
        <v>1261</v>
      </c>
      <c r="B238" s="328">
        <v>1337.12</v>
      </c>
      <c r="D238" s="320" t="s">
        <v>1261</v>
      </c>
      <c r="E238" s="311">
        <v>1337.1200000000001</v>
      </c>
    </row>
    <row r="239" spans="1:5" ht="9.9499999999999993" customHeight="1">
      <c r="A239" s="1" t="s">
        <v>906</v>
      </c>
      <c r="B239" s="328">
        <v>24965.059999999998</v>
      </c>
      <c r="D239" s="321" t="s">
        <v>907</v>
      </c>
      <c r="E239" s="311">
        <v>37471.370000000003</v>
      </c>
    </row>
    <row r="240" spans="1:5" ht="9.9499999999999993" customHeight="1">
      <c r="A240" s="1" t="s">
        <v>907</v>
      </c>
      <c r="B240" s="317">
        <f>SUM(B235:B239)</f>
        <v>37471.369999999995</v>
      </c>
      <c r="D240" s="321"/>
      <c r="E240" s="311"/>
    </row>
    <row r="241" spans="1:5" ht="9.9499999999999993" customHeight="1">
      <c r="D241" s="320" t="s">
        <v>908</v>
      </c>
      <c r="E241" s="311">
        <v>4585.78</v>
      </c>
    </row>
    <row r="242" spans="1:5" ht="9.9499999999999993" customHeight="1">
      <c r="A242" s="1" t="s">
        <v>908</v>
      </c>
      <c r="B242" s="328">
        <v>4585.78</v>
      </c>
      <c r="D242" s="320" t="s">
        <v>909</v>
      </c>
      <c r="E242" s="311">
        <v>15949.96</v>
      </c>
    </row>
    <row r="243" spans="1:5" ht="9.9499999999999993" customHeight="1">
      <c r="A243" s="1" t="s">
        <v>909</v>
      </c>
      <c r="B243" s="328">
        <v>15949.96</v>
      </c>
      <c r="D243" s="320" t="s">
        <v>910</v>
      </c>
      <c r="E243" s="311">
        <v>2623.82</v>
      </c>
    </row>
    <row r="244" spans="1:5" ht="9.9499999999999993" customHeight="1">
      <c r="A244" s="1" t="s">
        <v>910</v>
      </c>
      <c r="B244" s="328">
        <v>2623.82</v>
      </c>
      <c r="D244" s="320" t="s">
        <v>911</v>
      </c>
      <c r="E244" s="311">
        <v>8199.41</v>
      </c>
    </row>
    <row r="245" spans="1:5" ht="9.9499999999999993" customHeight="1">
      <c r="A245" s="1" t="s">
        <v>911</v>
      </c>
      <c r="B245" s="328">
        <v>8199.41</v>
      </c>
      <c r="D245" s="320" t="s">
        <v>912</v>
      </c>
      <c r="E245" s="311">
        <v>7616.34</v>
      </c>
    </row>
    <row r="246" spans="1:5" ht="9.9499999999999993" customHeight="1">
      <c r="A246" s="1" t="s">
        <v>912</v>
      </c>
      <c r="B246" s="328">
        <v>7616.34</v>
      </c>
      <c r="D246" s="321" t="s">
        <v>38</v>
      </c>
      <c r="E246" s="311">
        <v>38975.31</v>
      </c>
    </row>
    <row r="247" spans="1:5" ht="9.9499999999999993" customHeight="1">
      <c r="A247" s="1" t="s">
        <v>38</v>
      </c>
      <c r="B247" s="77">
        <f>SUM(B242:B246)</f>
        <v>38975.31</v>
      </c>
      <c r="D247" s="320"/>
      <c r="E247" s="311"/>
    </row>
    <row r="248" spans="1:5" ht="9.9499999999999993" customHeight="1">
      <c r="D248" s="320" t="s">
        <v>913</v>
      </c>
      <c r="E248" s="311">
        <v>0</v>
      </c>
    </row>
    <row r="249" spans="1:5" ht="9.9499999999999993" customHeight="1">
      <c r="A249" s="1" t="s">
        <v>913</v>
      </c>
      <c r="B249" s="272">
        <v>0</v>
      </c>
      <c r="D249" s="320" t="s">
        <v>914</v>
      </c>
      <c r="E249" s="311">
        <v>3912.32</v>
      </c>
    </row>
    <row r="250" spans="1:5" ht="9.9499999999999993" customHeight="1">
      <c r="A250" s="1" t="s">
        <v>914</v>
      </c>
      <c r="B250" s="328">
        <v>3912.32</v>
      </c>
      <c r="D250" s="320" t="s">
        <v>915</v>
      </c>
      <c r="E250" s="311">
        <v>1920.0900000000001</v>
      </c>
    </row>
    <row r="251" spans="1:5" ht="9.9499999999999993" customHeight="1">
      <c r="A251" s="1" t="s">
        <v>915</v>
      </c>
      <c r="B251" s="328">
        <v>1920.0900000000001</v>
      </c>
      <c r="D251" s="320" t="s">
        <v>916</v>
      </c>
      <c r="E251" s="311">
        <v>24837.64</v>
      </c>
    </row>
    <row r="252" spans="1:5" ht="9.9499999999999993" customHeight="1">
      <c r="A252" s="1" t="s">
        <v>916</v>
      </c>
      <c r="B252" s="328">
        <v>24837.64</v>
      </c>
      <c r="D252" s="320" t="s">
        <v>917</v>
      </c>
      <c r="E252" s="311">
        <v>1940.63</v>
      </c>
    </row>
    <row r="253" spans="1:5" ht="9.9499999999999993" customHeight="1">
      <c r="A253" s="1" t="s">
        <v>917</v>
      </c>
      <c r="B253" s="328">
        <v>1940.63</v>
      </c>
      <c r="D253" s="320" t="s">
        <v>325</v>
      </c>
      <c r="E253" s="311">
        <v>0</v>
      </c>
    </row>
    <row r="254" spans="1:5" ht="9.9499999999999993" customHeight="1">
      <c r="A254" s="1" t="s">
        <v>325</v>
      </c>
      <c r="B254" s="272">
        <v>0</v>
      </c>
      <c r="D254" s="320" t="s">
        <v>918</v>
      </c>
      <c r="E254" s="311">
        <v>35.25</v>
      </c>
    </row>
    <row r="255" spans="1:5" ht="9.9499999999999993" customHeight="1">
      <c r="A255" s="1" t="s">
        <v>918</v>
      </c>
      <c r="B255" s="328">
        <v>35.25</v>
      </c>
      <c r="D255" s="320" t="s">
        <v>919</v>
      </c>
      <c r="E255" s="311">
        <v>1574.56</v>
      </c>
    </row>
    <row r="256" spans="1:5" ht="9.9499999999999993" customHeight="1">
      <c r="A256" s="1" t="s">
        <v>919</v>
      </c>
      <c r="B256" s="328">
        <v>1574.56</v>
      </c>
      <c r="D256" s="320" t="s">
        <v>920</v>
      </c>
      <c r="E256" s="311">
        <v>28.65</v>
      </c>
    </row>
    <row r="257" spans="1:5" ht="9.9499999999999993" customHeight="1">
      <c r="A257" s="1" t="s">
        <v>920</v>
      </c>
      <c r="B257" s="328">
        <v>28.65</v>
      </c>
      <c r="D257" s="320" t="s">
        <v>921</v>
      </c>
      <c r="E257" s="311">
        <v>264972.33999999997</v>
      </c>
    </row>
    <row r="258" spans="1:5" ht="12" customHeight="1">
      <c r="A258" s="1" t="s">
        <v>921</v>
      </c>
      <c r="B258" s="328">
        <v>264972.33999999997</v>
      </c>
      <c r="D258" s="320" t="s">
        <v>922</v>
      </c>
      <c r="E258" s="311">
        <v>23221.97</v>
      </c>
    </row>
    <row r="259" spans="1:5" ht="9.9499999999999993" customHeight="1">
      <c r="A259" s="1" t="s">
        <v>922</v>
      </c>
      <c r="B259" s="328">
        <v>23221.97</v>
      </c>
      <c r="D259" s="320" t="s">
        <v>901</v>
      </c>
      <c r="E259" s="311">
        <v>2279.1499999999996</v>
      </c>
    </row>
    <row r="260" spans="1:5" ht="9.9499999999999993" customHeight="1">
      <c r="A260" s="1" t="s">
        <v>923</v>
      </c>
      <c r="B260" s="328">
        <v>49.599999999999994</v>
      </c>
      <c r="D260" s="320" t="s">
        <v>923</v>
      </c>
      <c r="E260" s="311">
        <v>49.599999999999994</v>
      </c>
    </row>
    <row r="261" spans="1:5" ht="9.9499999999999993" customHeight="1">
      <c r="A261" s="1" t="s">
        <v>924</v>
      </c>
      <c r="B261" s="328">
        <v>1486.92</v>
      </c>
      <c r="D261" s="320" t="s">
        <v>924</v>
      </c>
      <c r="E261" s="311">
        <v>1486.92</v>
      </c>
    </row>
    <row r="262" spans="1:5" ht="9.9499999999999993" customHeight="1">
      <c r="A262" s="1" t="s">
        <v>925</v>
      </c>
      <c r="B262" s="328">
        <v>0</v>
      </c>
      <c r="D262" s="320" t="s">
        <v>925</v>
      </c>
      <c r="E262" s="311">
        <v>0</v>
      </c>
    </row>
    <row r="263" spans="1:5" ht="9.9499999999999993" customHeight="1">
      <c r="A263" s="1" t="s">
        <v>25</v>
      </c>
      <c r="B263" s="328">
        <v>10514.57</v>
      </c>
      <c r="D263" s="320" t="s">
        <v>25</v>
      </c>
      <c r="E263" s="311">
        <v>10514.57</v>
      </c>
    </row>
    <row r="264" spans="1:5" ht="9.9499999999999993" customHeight="1">
      <c r="A264" s="1" t="s">
        <v>40</v>
      </c>
      <c r="B264" s="273">
        <f>SUM(B249:B263)</f>
        <v>334494.53999999992</v>
      </c>
      <c r="D264" s="321" t="s">
        <v>40</v>
      </c>
      <c r="E264" s="311">
        <v>336773.68999999994</v>
      </c>
    </row>
    <row r="265" spans="1:5" ht="9.9499999999999993" customHeight="1">
      <c r="D265" s="321"/>
      <c r="E265" s="311"/>
    </row>
    <row r="266" spans="1:5" ht="9.9499999999999993" customHeight="1">
      <c r="A266" s="1" t="s">
        <v>926</v>
      </c>
      <c r="B266" s="267">
        <v>0</v>
      </c>
      <c r="D266" s="321" t="s">
        <v>926</v>
      </c>
      <c r="E266" s="311"/>
    </row>
    <row r="267" spans="1:5" ht="9.9499999999999993" customHeight="1">
      <c r="A267" s="1" t="s">
        <v>927</v>
      </c>
      <c r="B267" s="311">
        <v>4.5599999999999996</v>
      </c>
      <c r="D267" s="320" t="s">
        <v>927</v>
      </c>
      <c r="E267" s="311">
        <v>4.5599999999999996</v>
      </c>
    </row>
    <row r="268" spans="1:5" ht="9.9499999999999993" customHeight="1">
      <c r="A268" s="1" t="s">
        <v>928</v>
      </c>
      <c r="B268" s="311">
        <v>28922.48</v>
      </c>
      <c r="D268" s="320" t="s">
        <v>928</v>
      </c>
      <c r="E268" s="311">
        <v>28922.48</v>
      </c>
    </row>
    <row r="269" spans="1:5" ht="9.9499999999999993" customHeight="1">
      <c r="A269" s="1" t="s">
        <v>929</v>
      </c>
      <c r="B269" s="311">
        <v>41554.339999999997</v>
      </c>
      <c r="D269" s="320" t="s">
        <v>929</v>
      </c>
      <c r="E269" s="311">
        <v>41554.339999999997</v>
      </c>
    </row>
    <row r="270" spans="1:5" ht="9.9499999999999993" customHeight="1">
      <c r="A270" s="1" t="s">
        <v>930</v>
      </c>
      <c r="B270" s="311">
        <v>48360.979999999996</v>
      </c>
      <c r="D270" s="320" t="s">
        <v>930</v>
      </c>
      <c r="E270" s="311">
        <v>48360.979999999996</v>
      </c>
    </row>
    <row r="271" spans="1:5" ht="9.9499999999999993" customHeight="1">
      <c r="A271" s="1" t="s">
        <v>931</v>
      </c>
      <c r="B271" s="311">
        <v>16.28</v>
      </c>
      <c r="D271" s="320" t="s">
        <v>931</v>
      </c>
      <c r="E271" s="311">
        <v>16.28</v>
      </c>
    </row>
    <row r="272" spans="1:5" ht="9.9499999999999993" customHeight="1">
      <c r="A272" s="1" t="s">
        <v>932</v>
      </c>
      <c r="B272" s="311">
        <v>33352.899999999994</v>
      </c>
      <c r="D272" s="322" t="s">
        <v>932</v>
      </c>
      <c r="E272" s="311">
        <v>33352.899999999994</v>
      </c>
    </row>
    <row r="273" spans="1:7" ht="9.9499999999999993" customHeight="1">
      <c r="A273" s="1" t="s">
        <v>933</v>
      </c>
      <c r="B273" s="311">
        <v>35.06</v>
      </c>
      <c r="D273" s="320" t="s">
        <v>933</v>
      </c>
      <c r="E273" s="311">
        <v>35.06</v>
      </c>
    </row>
    <row r="274" spans="1:7" ht="9.9499999999999993" customHeight="1">
      <c r="A274" s="1" t="s">
        <v>934</v>
      </c>
      <c r="B274" s="267">
        <v>0</v>
      </c>
      <c r="D274" s="320" t="s">
        <v>934</v>
      </c>
      <c r="E274" s="311">
        <v>0</v>
      </c>
    </row>
    <row r="275" spans="1:7" ht="9.9499999999999993" customHeight="1">
      <c r="A275" s="1" t="s">
        <v>935</v>
      </c>
      <c r="B275" s="267">
        <v>0</v>
      </c>
      <c r="D275" s="320" t="s">
        <v>935</v>
      </c>
      <c r="E275" s="311">
        <v>0</v>
      </c>
    </row>
    <row r="276" spans="1:7" ht="9.9499999999999993" customHeight="1">
      <c r="A276" s="1" t="s">
        <v>936</v>
      </c>
      <c r="B276" s="267">
        <v>0</v>
      </c>
      <c r="D276" s="320" t="s">
        <v>936</v>
      </c>
      <c r="E276" s="311">
        <v>0</v>
      </c>
    </row>
    <row r="277" spans="1:7" s="2" customFormat="1" ht="9.9499999999999993" customHeight="1">
      <c r="A277" s="1" t="s">
        <v>39</v>
      </c>
      <c r="B277" s="267">
        <f>SUM(B266:B276)</f>
        <v>152246.59999999998</v>
      </c>
      <c r="C277"/>
      <c r="D277" s="321" t="s">
        <v>39</v>
      </c>
      <c r="E277" s="311">
        <v>152246.59999999998</v>
      </c>
      <c r="F277" s="288"/>
      <c r="G277" s="292"/>
    </row>
    <row r="278" spans="1:7" ht="9.9499999999999993" customHeight="1">
      <c r="D278" s="323"/>
      <c r="E278" s="311"/>
    </row>
    <row r="279" spans="1:7" s="2" customFormat="1" ht="9.9499999999999993" customHeight="1">
      <c r="A279" s="1" t="s">
        <v>937</v>
      </c>
      <c r="B279" s="77">
        <f>B277+B264+B247+B240+B233+B223+B215</f>
        <v>895994.44</v>
      </c>
      <c r="C279"/>
      <c r="D279" s="321" t="s">
        <v>937</v>
      </c>
      <c r="E279" s="311">
        <v>895994.44</v>
      </c>
      <c r="F279" s="288"/>
      <c r="G279" s="292"/>
    </row>
    <row r="280" spans="1:7" ht="9.9499999999999993" customHeight="1">
      <c r="D280" s="323"/>
      <c r="E280" s="311"/>
    </row>
    <row r="281" spans="1:7" ht="9.9499999999999993" customHeight="1">
      <c r="A281" s="1" t="s">
        <v>938</v>
      </c>
      <c r="B281" s="77">
        <f>B189-B279</f>
        <v>423181.44999999949</v>
      </c>
      <c r="D281" s="321" t="s">
        <v>938</v>
      </c>
      <c r="E281" s="311">
        <v>423181.44999999949</v>
      </c>
    </row>
    <row r="282" spans="1:7" ht="9.9499999999999993" customHeight="1">
      <c r="A282" s="1" t="s">
        <v>1</v>
      </c>
      <c r="D282" s="324" t="s">
        <v>1</v>
      </c>
      <c r="E282" s="311"/>
    </row>
    <row r="283" spans="1:7" s="2" customFormat="1" ht="9.9499999999999993" customHeight="1">
      <c r="A283" s="1" t="s">
        <v>305</v>
      </c>
      <c r="B283" s="77">
        <v>0</v>
      </c>
      <c r="C283"/>
      <c r="D283" s="321" t="s">
        <v>305</v>
      </c>
      <c r="E283" s="311">
        <v>0</v>
      </c>
      <c r="F283" s="288"/>
      <c r="G283" s="292"/>
    </row>
    <row r="284" spans="1:7" ht="9.9499999999999993" customHeight="1">
      <c r="D284" s="323"/>
      <c r="E284" s="311"/>
    </row>
    <row r="285" spans="1:7" ht="9.9499999999999993" customHeight="1">
      <c r="A285" s="1" t="s">
        <v>939</v>
      </c>
      <c r="B285" s="77">
        <f>+B281-B283</f>
        <v>423181.44999999949</v>
      </c>
      <c r="D285" s="321" t="s">
        <v>939</v>
      </c>
      <c r="E285" s="311">
        <v>423181.44999999949</v>
      </c>
    </row>
    <row r="286" spans="1:7" ht="9.9499999999999993" customHeight="1">
      <c r="D286" s="321"/>
      <c r="E286" s="311">
        <v>423181.44999999995</v>
      </c>
    </row>
    <row r="287" spans="1:7" ht="9.9499999999999993" customHeight="1">
      <c r="D287" s="325"/>
      <c r="E287" s="311"/>
    </row>
    <row r="288" spans="1:7" ht="9.9499999999999993" customHeight="1">
      <c r="D288" s="325"/>
    </row>
    <row r="289" spans="4:4" ht="9.9499999999999993" customHeight="1">
      <c r="D289" s="325"/>
    </row>
    <row r="290" spans="4:4" ht="9.9499999999999993" customHeight="1">
      <c r="D290" s="325"/>
    </row>
    <row r="291" spans="4:4">
      <c r="D291" s="325"/>
    </row>
  </sheetData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525"/>
  <sheetViews>
    <sheetView workbookViewId="0">
      <selection activeCell="D34" sqref="D34"/>
    </sheetView>
  </sheetViews>
  <sheetFormatPr baseColWidth="10" defaultRowHeight="12.75"/>
  <cols>
    <col min="1" max="1" width="14.42578125" customWidth="1"/>
    <col min="2" max="2" width="8.28515625" customWidth="1"/>
    <col min="3" max="3" width="4" customWidth="1"/>
    <col min="4" max="4" width="62.42578125" customWidth="1"/>
    <col min="5" max="5" width="10.85546875" bestFit="1" customWidth="1"/>
    <col min="6" max="6" width="14.5703125" style="3" customWidth="1"/>
    <col min="7" max="7" width="12.85546875" hidden="1" customWidth="1"/>
    <col min="8" max="14" width="10.5703125" hidden="1" customWidth="1"/>
    <col min="15" max="17" width="10.85546875" hidden="1" customWidth="1"/>
    <col min="18" max="18" width="10.5703125" hidden="1" customWidth="1"/>
    <col min="19" max="19" width="10.85546875" hidden="1" customWidth="1"/>
    <col min="20" max="23" width="11.7109375" hidden="1" customWidth="1"/>
    <col min="24" max="24" width="11.42578125" hidden="1" customWidth="1"/>
    <col min="25" max="25" width="12.140625" hidden="1" customWidth="1"/>
    <col min="26" max="26" width="11.7109375" hidden="1" customWidth="1"/>
    <col min="27" max="28" width="12.140625" hidden="1" customWidth="1"/>
    <col min="29" max="29" width="11.7109375" hidden="1" customWidth="1"/>
    <col min="30" max="30" width="12.140625" hidden="1" customWidth="1"/>
    <col min="31" max="31" width="11.7109375" hidden="1" customWidth="1"/>
    <col min="32" max="32" width="12.140625" hidden="1" customWidth="1"/>
    <col min="33" max="33" width="11.7109375" hidden="1" customWidth="1"/>
    <col min="34" max="35" width="11.42578125" hidden="1" customWidth="1"/>
    <col min="36" max="36" width="12.140625" hidden="1" customWidth="1"/>
    <col min="37" max="37" width="12.140625" style="5" hidden="1" customWidth="1"/>
    <col min="38" max="38" width="11.7109375" style="5" hidden="1" customWidth="1"/>
    <col min="39" max="40" width="12.140625" style="5" hidden="1" customWidth="1"/>
    <col min="41" max="41" width="8.85546875" style="5" hidden="1" customWidth="1"/>
    <col min="42" max="42" width="12.5703125" style="5" hidden="1" customWidth="1"/>
    <col min="43" max="45" width="12.140625" style="5" hidden="1" customWidth="1"/>
    <col min="46" max="46" width="12.140625" style="5" customWidth="1"/>
    <col min="47" max="47" width="15.42578125" bestFit="1" customWidth="1"/>
    <col min="48" max="48" width="18" bestFit="1" customWidth="1"/>
  </cols>
  <sheetData>
    <row r="1" spans="1:48" ht="18.75">
      <c r="B1" s="79" t="s">
        <v>940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79"/>
      <c r="AV1" s="80"/>
    </row>
    <row r="2" spans="1:48" ht="18.75">
      <c r="B2" s="81"/>
      <c r="C2" s="81"/>
      <c r="D2" s="79" t="s">
        <v>941</v>
      </c>
      <c r="E2" s="79"/>
      <c r="F2" s="79"/>
      <c r="G2" s="79"/>
      <c r="H2" s="79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1"/>
      <c r="AV2" s="81"/>
    </row>
    <row r="3" spans="1:48">
      <c r="B3" s="10"/>
      <c r="C3" s="10"/>
      <c r="D3" s="11"/>
      <c r="E3" s="10"/>
      <c r="F3" s="48"/>
      <c r="G3" s="10"/>
    </row>
    <row r="4" spans="1:48" ht="30">
      <c r="A4" s="83" t="s">
        <v>942</v>
      </c>
      <c r="B4" s="84" t="s">
        <v>942</v>
      </c>
      <c r="C4" s="84" t="s">
        <v>943</v>
      </c>
      <c r="D4" s="85" t="s">
        <v>944</v>
      </c>
      <c r="E4" s="84" t="s">
        <v>945</v>
      </c>
      <c r="F4" s="86" t="s">
        <v>371</v>
      </c>
      <c r="G4" s="87">
        <v>43070</v>
      </c>
      <c r="H4" s="87">
        <v>43101</v>
      </c>
      <c r="I4" s="87">
        <v>43132</v>
      </c>
      <c r="J4" s="87">
        <v>43160</v>
      </c>
      <c r="K4" s="87">
        <v>43191</v>
      </c>
      <c r="L4" s="87">
        <v>43221</v>
      </c>
      <c r="M4" s="87">
        <v>43252</v>
      </c>
      <c r="N4" s="87">
        <v>43282</v>
      </c>
      <c r="O4" s="87">
        <v>43313</v>
      </c>
      <c r="P4" s="87">
        <v>43344</v>
      </c>
      <c r="Q4" s="87">
        <v>43374</v>
      </c>
      <c r="R4" s="87">
        <v>43405</v>
      </c>
      <c r="S4" s="87">
        <v>43435</v>
      </c>
      <c r="T4" s="87">
        <v>43466</v>
      </c>
      <c r="U4" s="87">
        <v>43497</v>
      </c>
      <c r="V4" s="87">
        <v>43525</v>
      </c>
      <c r="W4" s="87">
        <v>43556</v>
      </c>
      <c r="X4" s="87">
        <v>43586</v>
      </c>
      <c r="Y4" s="88">
        <v>43617</v>
      </c>
      <c r="Z4" s="88">
        <v>43647</v>
      </c>
      <c r="AA4" s="87">
        <v>43678</v>
      </c>
      <c r="AB4" s="87">
        <v>43709</v>
      </c>
      <c r="AC4" s="87">
        <v>43739</v>
      </c>
      <c r="AD4" s="87">
        <v>43770</v>
      </c>
      <c r="AE4" s="87">
        <v>43800</v>
      </c>
      <c r="AF4" s="87">
        <v>43861</v>
      </c>
      <c r="AG4" s="87">
        <v>43890</v>
      </c>
      <c r="AH4" s="87">
        <v>43921</v>
      </c>
      <c r="AI4" s="87">
        <v>43951</v>
      </c>
      <c r="AJ4" s="87">
        <v>43982</v>
      </c>
      <c r="AK4" s="89">
        <v>44012</v>
      </c>
      <c r="AL4" s="89">
        <v>44043</v>
      </c>
      <c r="AM4" s="89">
        <v>44074</v>
      </c>
      <c r="AN4" s="89">
        <v>44104</v>
      </c>
      <c r="AO4" s="89">
        <v>44135</v>
      </c>
      <c r="AP4" s="89">
        <v>44165</v>
      </c>
      <c r="AQ4" s="89">
        <v>44196</v>
      </c>
      <c r="AR4" s="89">
        <v>44227</v>
      </c>
      <c r="AS4" s="89">
        <v>44255</v>
      </c>
      <c r="AT4" s="89">
        <v>44286</v>
      </c>
      <c r="AU4" s="90" t="s">
        <v>946</v>
      </c>
      <c r="AV4" s="91" t="s">
        <v>947</v>
      </c>
    </row>
    <row r="5" spans="1:48">
      <c r="A5" s="24" t="s">
        <v>1096</v>
      </c>
      <c r="B5" s="24">
        <v>5100055</v>
      </c>
      <c r="C5" s="24"/>
      <c r="D5" s="25" t="s">
        <v>948</v>
      </c>
      <c r="E5" s="26">
        <v>43646</v>
      </c>
      <c r="F5" s="49">
        <v>10000</v>
      </c>
      <c r="G5" s="92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93">
        <v>-833.33</v>
      </c>
      <c r="Z5" s="94">
        <v>-833.33</v>
      </c>
      <c r="AA5" s="92">
        <v>-833.33</v>
      </c>
      <c r="AB5" s="28">
        <v>-833.33</v>
      </c>
      <c r="AC5" s="28">
        <v>-833.33</v>
      </c>
      <c r="AD5" s="28">
        <v>-833.33</v>
      </c>
      <c r="AE5" s="28">
        <v>-833.33</v>
      </c>
      <c r="AF5" s="28">
        <v>-833.33</v>
      </c>
      <c r="AG5" s="28">
        <v>-833.33</v>
      </c>
      <c r="AH5" s="28">
        <v>-833.33</v>
      </c>
      <c r="AI5" s="28">
        <v>-833.33</v>
      </c>
      <c r="AJ5" s="28">
        <v>-833.33</v>
      </c>
      <c r="AK5" s="28">
        <v>-0.04</v>
      </c>
      <c r="AL5" s="28"/>
      <c r="AM5" s="28"/>
      <c r="AN5" s="28"/>
      <c r="AO5" s="28"/>
      <c r="AP5" s="28"/>
      <c r="AQ5" s="28"/>
      <c r="AR5" s="28"/>
      <c r="AS5" s="28"/>
      <c r="AT5" s="28"/>
      <c r="AU5" s="93">
        <v>-10000.000000000002</v>
      </c>
      <c r="AV5" s="93">
        <v>0</v>
      </c>
    </row>
    <row r="6" spans="1:48">
      <c r="A6" s="24"/>
      <c r="B6" s="24"/>
      <c r="C6" s="24"/>
      <c r="D6" s="25"/>
      <c r="E6" s="26"/>
      <c r="F6" s="49"/>
      <c r="G6" s="92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93"/>
      <c r="Z6" s="94"/>
      <c r="AA6" s="92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93"/>
      <c r="AV6" s="93"/>
    </row>
    <row r="7" spans="1:48">
      <c r="A7" s="24" t="s">
        <v>1096</v>
      </c>
      <c r="B7" s="95"/>
      <c r="C7" s="95"/>
      <c r="D7" s="96" t="s">
        <v>1157</v>
      </c>
      <c r="E7" s="26">
        <v>43697</v>
      </c>
      <c r="F7" s="13">
        <v>8000</v>
      </c>
      <c r="G7" s="92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97"/>
      <c r="Z7" s="98"/>
      <c r="AA7" s="94">
        <v>-666.67</v>
      </c>
      <c r="AB7" s="28">
        <v>-666.67</v>
      </c>
      <c r="AC7" s="28">
        <v>-666.67</v>
      </c>
      <c r="AD7" s="28">
        <v>-666.67</v>
      </c>
      <c r="AE7" s="28">
        <v>-666.67</v>
      </c>
      <c r="AF7" s="28">
        <v>-666.67</v>
      </c>
      <c r="AG7" s="28">
        <v>-666.67</v>
      </c>
      <c r="AH7" s="28">
        <v>-666.67</v>
      </c>
      <c r="AI7" s="28">
        <v>-666.67</v>
      </c>
      <c r="AJ7" s="28">
        <v>-666.67</v>
      </c>
      <c r="AK7" s="28">
        <v>-666.63</v>
      </c>
      <c r="AL7" s="99">
        <v>-666.67</v>
      </c>
      <c r="AM7" s="99"/>
      <c r="AN7" s="99"/>
      <c r="AO7" s="99"/>
      <c r="AP7" s="99"/>
      <c r="AQ7" s="99"/>
      <c r="AR7" s="99"/>
      <c r="AS7" s="99"/>
      <c r="AT7" s="99"/>
      <c r="AU7" s="93">
        <v>-8000</v>
      </c>
      <c r="AV7" s="93">
        <v>0</v>
      </c>
    </row>
    <row r="8" spans="1:48">
      <c r="A8" s="24"/>
      <c r="B8" s="95"/>
      <c r="C8" s="95"/>
      <c r="D8" s="96"/>
      <c r="E8" s="26"/>
      <c r="F8" s="13"/>
      <c r="G8" s="92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97"/>
      <c r="Z8" s="98"/>
      <c r="AA8" s="100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99"/>
      <c r="AM8" s="99"/>
      <c r="AN8" s="99"/>
      <c r="AO8" s="99"/>
      <c r="AP8" s="99"/>
      <c r="AQ8" s="99"/>
      <c r="AR8" s="99"/>
      <c r="AS8" s="99"/>
      <c r="AT8" s="99"/>
      <c r="AU8" s="93"/>
      <c r="AV8" s="93"/>
    </row>
    <row r="9" spans="1:48">
      <c r="A9" s="24" t="s">
        <v>1096</v>
      </c>
      <c r="B9" s="95"/>
      <c r="C9" s="95"/>
      <c r="D9" s="96" t="s">
        <v>1477</v>
      </c>
      <c r="E9" s="26">
        <v>44056</v>
      </c>
      <c r="F9" s="13">
        <v>8000</v>
      </c>
      <c r="G9" s="9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97"/>
      <c r="Z9" s="98"/>
      <c r="AA9" s="100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99"/>
      <c r="AM9" s="99">
        <v>-666.67</v>
      </c>
      <c r="AN9" s="99">
        <v>-666.67</v>
      </c>
      <c r="AO9" s="99">
        <v>-666.67</v>
      </c>
      <c r="AP9" s="99">
        <v>-666.67</v>
      </c>
      <c r="AQ9" s="99">
        <v>-666.67</v>
      </c>
      <c r="AR9" s="99">
        <v>-666.67</v>
      </c>
      <c r="AS9" s="99">
        <v>-666.67</v>
      </c>
      <c r="AT9" s="99">
        <v>-666.67</v>
      </c>
      <c r="AU9" s="93">
        <v>-5333.36</v>
      </c>
      <c r="AV9" s="93">
        <v>2666.6400000000003</v>
      </c>
    </row>
    <row r="10" spans="1:48">
      <c r="A10" s="24"/>
      <c r="B10" s="24"/>
      <c r="C10" s="24"/>
      <c r="D10" s="25"/>
      <c r="E10" s="26"/>
      <c r="F10" s="49"/>
      <c r="G10" s="92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93"/>
      <c r="Z10" s="94"/>
      <c r="AA10" s="92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93"/>
      <c r="AV10" s="93"/>
    </row>
    <row r="11" spans="1:48">
      <c r="A11" s="24" t="s">
        <v>1096</v>
      </c>
      <c r="B11" s="24">
        <v>5100055</v>
      </c>
      <c r="C11" s="24"/>
      <c r="D11" s="25" t="s">
        <v>1332</v>
      </c>
      <c r="E11" s="26">
        <v>43594</v>
      </c>
      <c r="F11" s="49">
        <v>15000</v>
      </c>
      <c r="G11" s="92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>
        <v>-1250</v>
      </c>
      <c r="Y11" s="28">
        <v>-1250</v>
      </c>
      <c r="Z11" s="94">
        <v>-1250</v>
      </c>
      <c r="AA11" s="94">
        <v>-1250</v>
      </c>
      <c r="AB11" s="94">
        <v>-1250</v>
      </c>
      <c r="AC11" s="94">
        <v>-1250</v>
      </c>
      <c r="AD11" s="94">
        <v>-1250</v>
      </c>
      <c r="AE11" s="94">
        <v>-1250</v>
      </c>
      <c r="AF11" s="94">
        <v>-1250</v>
      </c>
      <c r="AG11" s="94">
        <v>-1250</v>
      </c>
      <c r="AH11" s="94">
        <v>-1250</v>
      </c>
      <c r="AI11" s="94">
        <v>-1250</v>
      </c>
      <c r="AJ11" s="94">
        <v>0</v>
      </c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3">
        <v>-15000</v>
      </c>
      <c r="AV11" s="93">
        <v>0</v>
      </c>
    </row>
    <row r="12" spans="1:48">
      <c r="A12" s="24" t="s">
        <v>1096</v>
      </c>
      <c r="B12" s="24">
        <v>5100055</v>
      </c>
      <c r="C12" s="24"/>
      <c r="D12" s="25" t="s">
        <v>1333</v>
      </c>
      <c r="E12" s="26">
        <v>43641</v>
      </c>
      <c r="F12" s="49">
        <v>15000</v>
      </c>
      <c r="G12" s="92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93"/>
      <c r="Y12" s="28">
        <v>-1250</v>
      </c>
      <c r="Z12" s="94">
        <v>-1250</v>
      </c>
      <c r="AA12" s="92">
        <v>-1250</v>
      </c>
      <c r="AB12" s="28">
        <v>-1250</v>
      </c>
      <c r="AC12" s="28">
        <v>-1250</v>
      </c>
      <c r="AD12" s="28">
        <v>-1250</v>
      </c>
      <c r="AE12" s="28">
        <v>-1250</v>
      </c>
      <c r="AF12" s="28">
        <v>-1250</v>
      </c>
      <c r="AG12" s="28">
        <v>-1250</v>
      </c>
      <c r="AH12" s="28">
        <v>-1250</v>
      </c>
      <c r="AI12" s="28">
        <v>-1250</v>
      </c>
      <c r="AJ12" s="28">
        <v>-1250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93">
        <v>-15000</v>
      </c>
      <c r="AV12" s="93">
        <v>0</v>
      </c>
    </row>
    <row r="13" spans="1:48">
      <c r="A13" s="24" t="s">
        <v>1096</v>
      </c>
      <c r="B13" s="24">
        <v>5100055</v>
      </c>
      <c r="C13" s="24"/>
      <c r="D13" s="25" t="s">
        <v>1334</v>
      </c>
      <c r="E13" s="26">
        <v>43641</v>
      </c>
      <c r="F13" s="49">
        <v>15000</v>
      </c>
      <c r="G13" s="92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>
        <v>-1250</v>
      </c>
      <c r="Z13" s="94">
        <v>-1250</v>
      </c>
      <c r="AA13" s="92">
        <v>-1250</v>
      </c>
      <c r="AB13" s="28">
        <v>-1250</v>
      </c>
      <c r="AC13" s="28">
        <v>-1250</v>
      </c>
      <c r="AD13" s="28">
        <v>-1250</v>
      </c>
      <c r="AE13" s="28">
        <v>-1250</v>
      </c>
      <c r="AF13" s="28">
        <v>-1250</v>
      </c>
      <c r="AG13" s="28">
        <v>-1250</v>
      </c>
      <c r="AH13" s="28">
        <v>-1250</v>
      </c>
      <c r="AI13" s="28">
        <v>-1250</v>
      </c>
      <c r="AJ13" s="28">
        <v>-1250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93">
        <v>-15000</v>
      </c>
      <c r="AV13" s="93">
        <v>0</v>
      </c>
    </row>
    <row r="14" spans="1:48" ht="24">
      <c r="A14" s="24" t="s">
        <v>1096</v>
      </c>
      <c r="B14" s="24">
        <v>5100055</v>
      </c>
      <c r="C14" s="24"/>
      <c r="D14" s="25" t="s">
        <v>1479</v>
      </c>
      <c r="E14" s="26">
        <v>44043</v>
      </c>
      <c r="F14" s="49">
        <v>15000</v>
      </c>
      <c r="G14" s="34"/>
      <c r="H14" s="34"/>
      <c r="I14" s="34"/>
      <c r="J14" s="34"/>
      <c r="K14" s="34"/>
      <c r="L14" s="34"/>
      <c r="M14" s="34"/>
      <c r="N14" s="34"/>
      <c r="O14" s="34"/>
      <c r="P14" s="28"/>
      <c r="Q14" s="28"/>
      <c r="R14" s="34"/>
      <c r="S14" s="34"/>
      <c r="T14" s="28"/>
      <c r="U14" s="28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28"/>
      <c r="AG14" s="28"/>
      <c r="AH14" s="28"/>
      <c r="AI14" s="28"/>
      <c r="AJ14" s="28"/>
      <c r="AK14" s="28"/>
      <c r="AL14" s="28">
        <v>-1250</v>
      </c>
      <c r="AM14" s="28">
        <v>-1250</v>
      </c>
      <c r="AN14" s="28">
        <v>-1250</v>
      </c>
      <c r="AO14" s="28">
        <v>-1250</v>
      </c>
      <c r="AP14" s="28">
        <v>-1250</v>
      </c>
      <c r="AQ14" s="28">
        <v>-1250</v>
      </c>
      <c r="AR14" s="28">
        <v>-1250</v>
      </c>
      <c r="AS14" s="28">
        <v>-1250</v>
      </c>
      <c r="AT14" s="28">
        <v>-1250</v>
      </c>
      <c r="AU14" s="93">
        <v>-11250</v>
      </c>
      <c r="AV14" s="101">
        <v>3750</v>
      </c>
    </row>
    <row r="15" spans="1:48">
      <c r="A15" s="24" t="s">
        <v>1096</v>
      </c>
      <c r="B15" s="24">
        <v>5100055</v>
      </c>
      <c r="C15" s="24"/>
      <c r="D15" s="25" t="s">
        <v>1552</v>
      </c>
      <c r="E15" s="26">
        <v>44165</v>
      </c>
      <c r="F15" s="49">
        <v>15000</v>
      </c>
      <c r="G15" s="102"/>
      <c r="H15" s="34"/>
      <c r="I15" s="34"/>
      <c r="J15" s="34"/>
      <c r="K15" s="34"/>
      <c r="L15" s="34"/>
      <c r="M15" s="34"/>
      <c r="N15" s="34"/>
      <c r="O15" s="34"/>
      <c r="P15" s="28"/>
      <c r="Q15" s="28"/>
      <c r="R15" s="34"/>
      <c r="S15" s="34"/>
      <c r="T15" s="28"/>
      <c r="U15" s="28"/>
      <c r="V15" s="34"/>
      <c r="W15" s="34"/>
      <c r="X15" s="34"/>
      <c r="Y15" s="34"/>
      <c r="Z15" s="34"/>
      <c r="AA15" s="102"/>
      <c r="AB15" s="34"/>
      <c r="AC15" s="34"/>
      <c r="AD15" s="34"/>
      <c r="AE15" s="34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103">
        <v>-6041.67</v>
      </c>
      <c r="AQ15" s="99">
        <v>-8958.33</v>
      </c>
      <c r="AR15" s="99">
        <v>0</v>
      </c>
      <c r="AS15" s="99">
        <v>0</v>
      </c>
      <c r="AT15" s="99">
        <v>0</v>
      </c>
      <c r="AU15" s="93">
        <v>-15000</v>
      </c>
      <c r="AV15" s="101">
        <v>0</v>
      </c>
    </row>
    <row r="16" spans="1:48">
      <c r="A16" s="24"/>
      <c r="B16" s="24"/>
      <c r="C16" s="24"/>
      <c r="E16" s="26"/>
      <c r="F16" s="49"/>
      <c r="G16" s="102"/>
      <c r="H16" s="34"/>
      <c r="I16" s="34"/>
      <c r="J16" s="34"/>
      <c r="K16" s="34"/>
      <c r="L16" s="34"/>
      <c r="M16" s="34"/>
      <c r="N16" s="34"/>
      <c r="O16" s="34"/>
      <c r="P16" s="28"/>
      <c r="Q16" s="28"/>
      <c r="R16" s="34"/>
      <c r="S16" s="34"/>
      <c r="T16" s="28"/>
      <c r="U16" s="28"/>
      <c r="V16" s="34"/>
      <c r="W16" s="34"/>
      <c r="X16" s="34"/>
      <c r="Y16" s="34"/>
      <c r="Z16" s="34"/>
      <c r="AA16" s="102"/>
      <c r="AB16" s="34"/>
      <c r="AC16" s="34"/>
      <c r="AD16" s="34"/>
      <c r="AE16" s="34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93"/>
      <c r="AV16" s="104"/>
    </row>
    <row r="17" spans="1:48" ht="24">
      <c r="A17" s="24" t="s">
        <v>1096</v>
      </c>
      <c r="B17" s="24">
        <v>5100055</v>
      </c>
      <c r="C17" s="24">
        <v>183</v>
      </c>
      <c r="D17" s="25" t="s">
        <v>1335</v>
      </c>
      <c r="E17" s="26">
        <v>43567</v>
      </c>
      <c r="F17" s="49">
        <v>7500</v>
      </c>
      <c r="G17" s="9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>
        <v>-625</v>
      </c>
      <c r="X17" s="93">
        <v>-625</v>
      </c>
      <c r="Y17" s="93">
        <v>-625</v>
      </c>
      <c r="Z17" s="94">
        <v>-625</v>
      </c>
      <c r="AA17" s="92">
        <v>-625</v>
      </c>
      <c r="AB17" s="28">
        <v>-625</v>
      </c>
      <c r="AC17" s="28">
        <v>-625</v>
      </c>
      <c r="AD17" s="28">
        <v>-625</v>
      </c>
      <c r="AE17" s="28">
        <v>-625</v>
      </c>
      <c r="AF17" s="28">
        <v>-625</v>
      </c>
      <c r="AG17" s="28">
        <v>-625</v>
      </c>
      <c r="AH17" s="28">
        <v>-625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93">
        <v>-7500</v>
      </c>
      <c r="AV17" s="93">
        <v>0</v>
      </c>
    </row>
    <row r="18" spans="1:48">
      <c r="A18" s="24" t="s">
        <v>1096</v>
      </c>
      <c r="B18" s="24">
        <v>5100055</v>
      </c>
      <c r="C18" s="24">
        <v>179</v>
      </c>
      <c r="D18" s="25" t="s">
        <v>1336</v>
      </c>
      <c r="E18" s="26">
        <v>43567</v>
      </c>
      <c r="F18" s="49">
        <v>13000</v>
      </c>
      <c r="G18" s="92">
        <v>0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>
        <v>0</v>
      </c>
      <c r="U18" s="28"/>
      <c r="V18" s="28"/>
      <c r="W18" s="28">
        <v>-1083.33</v>
      </c>
      <c r="X18" s="93">
        <v>-1083.33</v>
      </c>
      <c r="Y18" s="93">
        <v>-1083.33</v>
      </c>
      <c r="Z18" s="94">
        <v>-1083.33</v>
      </c>
      <c r="AA18" s="92">
        <v>-1083.33</v>
      </c>
      <c r="AB18" s="28">
        <v>-1083.33</v>
      </c>
      <c r="AC18" s="28">
        <v>-1083.33</v>
      </c>
      <c r="AD18" s="28">
        <v>-1083.33</v>
      </c>
      <c r="AE18" s="28">
        <v>-1083.33</v>
      </c>
      <c r="AF18" s="28">
        <v>-1083.33</v>
      </c>
      <c r="AG18" s="28">
        <v>-1083.33</v>
      </c>
      <c r="AH18" s="28">
        <v>-1083.33</v>
      </c>
      <c r="AI18" s="28">
        <v>-0.04</v>
      </c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93">
        <v>-13000</v>
      </c>
      <c r="AV18" s="93">
        <v>0</v>
      </c>
    </row>
    <row r="19" spans="1:48" ht="24">
      <c r="A19" s="24" t="s">
        <v>1096</v>
      </c>
      <c r="B19" s="30"/>
      <c r="C19" s="30"/>
      <c r="D19" s="96" t="s">
        <v>1337</v>
      </c>
      <c r="E19" s="26">
        <v>43655</v>
      </c>
      <c r="F19" s="105">
        <v>7500</v>
      </c>
      <c r="G19" s="9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93"/>
      <c r="Y19" s="93"/>
      <c r="Z19" s="94">
        <v>-625</v>
      </c>
      <c r="AA19" s="92">
        <v>-625</v>
      </c>
      <c r="AB19" s="28">
        <v>-625</v>
      </c>
      <c r="AC19" s="28">
        <v>-625</v>
      </c>
      <c r="AD19" s="28">
        <v>-625</v>
      </c>
      <c r="AE19" s="28">
        <v>-625</v>
      </c>
      <c r="AF19" s="28">
        <v>-625</v>
      </c>
      <c r="AG19" s="28">
        <v>-625</v>
      </c>
      <c r="AH19" s="28">
        <v>-625</v>
      </c>
      <c r="AI19" s="28">
        <v>-625</v>
      </c>
      <c r="AJ19" s="28">
        <v>-625</v>
      </c>
      <c r="AK19" s="28">
        <v>-625</v>
      </c>
      <c r="AL19" s="28"/>
      <c r="AM19" s="28"/>
      <c r="AN19" s="28"/>
      <c r="AO19" s="28"/>
      <c r="AP19" s="28"/>
      <c r="AQ19" s="28"/>
      <c r="AR19" s="28"/>
      <c r="AS19" s="28"/>
      <c r="AT19" s="28"/>
      <c r="AU19" s="93">
        <v>-7500</v>
      </c>
      <c r="AV19" s="93">
        <v>0</v>
      </c>
    </row>
    <row r="20" spans="1:48" ht="24">
      <c r="A20" s="24"/>
      <c r="B20" s="30"/>
      <c r="C20" s="30"/>
      <c r="D20" s="96" t="s">
        <v>1490</v>
      </c>
      <c r="E20" s="26">
        <v>44104</v>
      </c>
      <c r="F20" s="105">
        <v>7500</v>
      </c>
      <c r="G20" s="92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93"/>
      <c r="Y20" s="93"/>
      <c r="Z20" s="94"/>
      <c r="AA20" s="92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>
        <v>-625</v>
      </c>
      <c r="AO20" s="28">
        <v>-625</v>
      </c>
      <c r="AP20" s="28">
        <v>-625</v>
      </c>
      <c r="AQ20" s="28">
        <v>-625</v>
      </c>
      <c r="AR20" s="28">
        <v>-625</v>
      </c>
      <c r="AS20" s="28">
        <v>-625</v>
      </c>
      <c r="AT20" s="28">
        <v>-625</v>
      </c>
      <c r="AU20" s="93">
        <v>-4375</v>
      </c>
      <c r="AV20" s="93">
        <v>3125</v>
      </c>
    </row>
    <row r="21" spans="1:48" ht="24">
      <c r="A21" s="24" t="s">
        <v>1096</v>
      </c>
      <c r="B21" s="24">
        <v>5100055</v>
      </c>
      <c r="C21" s="24"/>
      <c r="D21" s="106" t="s">
        <v>949</v>
      </c>
      <c r="E21" s="26">
        <v>43452</v>
      </c>
      <c r="F21" s="49">
        <v>5000</v>
      </c>
      <c r="G21" s="92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>
        <v>-416.67</v>
      </c>
      <c r="T21" s="28">
        <v>-416.67</v>
      </c>
      <c r="U21" s="28">
        <v>-416.67</v>
      </c>
      <c r="V21" s="28">
        <v>-416.67</v>
      </c>
      <c r="W21" s="28">
        <v>-416.67</v>
      </c>
      <c r="X21" s="28">
        <v>-416.67</v>
      </c>
      <c r="Y21" s="28">
        <v>-416.67</v>
      </c>
      <c r="Z21" s="94">
        <v>-416.67</v>
      </c>
      <c r="AA21" s="92">
        <v>-416.67</v>
      </c>
      <c r="AB21" s="28">
        <v>-416.67</v>
      </c>
      <c r="AC21" s="28">
        <v>-416.63</v>
      </c>
      <c r="AD21" s="28">
        <v>-416.67</v>
      </c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93">
        <v>-5000</v>
      </c>
      <c r="AV21" s="93">
        <v>0</v>
      </c>
    </row>
    <row r="22" spans="1:48">
      <c r="A22" s="24" t="s">
        <v>1096</v>
      </c>
      <c r="B22" s="24">
        <v>5100055</v>
      </c>
      <c r="C22" s="24"/>
      <c r="D22" s="107" t="s">
        <v>1338</v>
      </c>
      <c r="E22" s="26">
        <v>43782</v>
      </c>
      <c r="F22" s="6">
        <v>5000</v>
      </c>
      <c r="G22" s="34"/>
      <c r="H22" s="34"/>
      <c r="I22" s="34"/>
      <c r="J22" s="34"/>
      <c r="K22" s="34"/>
      <c r="L22" s="34"/>
      <c r="M22" s="34"/>
      <c r="N22" s="34"/>
      <c r="O22" s="34"/>
      <c r="P22" s="28"/>
      <c r="Q22" s="28"/>
      <c r="R22" s="34"/>
      <c r="S22" s="34"/>
      <c r="T22" s="28"/>
      <c r="U22" s="28"/>
      <c r="V22" s="34"/>
      <c r="W22" s="34"/>
      <c r="X22" s="34"/>
      <c r="Y22" s="34"/>
      <c r="Z22" s="34"/>
      <c r="AA22" s="34"/>
      <c r="AB22" s="34"/>
      <c r="AC22" s="34"/>
      <c r="AD22" s="34">
        <v>-416.67</v>
      </c>
      <c r="AE22" s="34">
        <v>-416.67</v>
      </c>
      <c r="AF22" s="28">
        <v>-416.67</v>
      </c>
      <c r="AG22" s="28">
        <v>-416.67</v>
      </c>
      <c r="AH22" s="28">
        <v>-416.67</v>
      </c>
      <c r="AI22" s="28">
        <v>-416.67</v>
      </c>
      <c r="AJ22" s="28">
        <v>-416.67</v>
      </c>
      <c r="AK22" s="28">
        <v>-416.67</v>
      </c>
      <c r="AL22" s="28">
        <v>-416.67</v>
      </c>
      <c r="AM22" s="28">
        <v>-416.67</v>
      </c>
      <c r="AN22" s="28">
        <v>-416.67</v>
      </c>
      <c r="AO22" s="28">
        <v>-416.63</v>
      </c>
      <c r="AP22" s="28"/>
      <c r="AQ22" s="28"/>
      <c r="AR22" s="28"/>
      <c r="AS22" s="28"/>
      <c r="AT22" s="28"/>
      <c r="AU22" s="93">
        <v>-5000</v>
      </c>
      <c r="AV22" s="101">
        <v>0</v>
      </c>
    </row>
    <row r="23" spans="1:48">
      <c r="A23" s="24" t="s">
        <v>1096</v>
      </c>
      <c r="B23" s="24">
        <v>5100055</v>
      </c>
      <c r="C23" s="24"/>
      <c r="D23" s="107" t="s">
        <v>1553</v>
      </c>
      <c r="E23" s="26">
        <v>44131</v>
      </c>
      <c r="F23" s="6">
        <v>5000</v>
      </c>
      <c r="G23" s="34"/>
      <c r="H23" s="34"/>
      <c r="I23" s="34"/>
      <c r="J23" s="34"/>
      <c r="K23" s="34"/>
      <c r="L23" s="34"/>
      <c r="M23" s="34"/>
      <c r="N23" s="34"/>
      <c r="O23" s="34"/>
      <c r="P23" s="28"/>
      <c r="Q23" s="28"/>
      <c r="R23" s="34"/>
      <c r="S23" s="34"/>
      <c r="T23" s="28"/>
      <c r="U23" s="28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28"/>
      <c r="AG23" s="28"/>
      <c r="AH23" s="28"/>
      <c r="AI23" s="28"/>
      <c r="AJ23" s="28"/>
      <c r="AK23" s="28"/>
      <c r="AL23" s="28"/>
      <c r="AM23" s="28"/>
      <c r="AN23" s="28"/>
      <c r="AO23" s="28">
        <v>-416.67</v>
      </c>
      <c r="AP23" s="28">
        <v>-416.67</v>
      </c>
      <c r="AQ23" s="28">
        <v>-416.67</v>
      </c>
      <c r="AR23" s="28">
        <v>-416.67</v>
      </c>
      <c r="AS23" s="28">
        <v>-416.67</v>
      </c>
      <c r="AT23" s="28">
        <v>-416.67</v>
      </c>
      <c r="AU23" s="93">
        <v>-2500.02</v>
      </c>
      <c r="AV23" s="101">
        <v>2499.98</v>
      </c>
    </row>
    <row r="24" spans="1:48">
      <c r="A24" s="24" t="s">
        <v>1096</v>
      </c>
      <c r="B24" s="24">
        <v>5100055</v>
      </c>
      <c r="C24" s="24"/>
      <c r="D24" s="107" t="s">
        <v>1554</v>
      </c>
      <c r="E24" s="26">
        <v>44104</v>
      </c>
      <c r="F24" s="6">
        <v>5000</v>
      </c>
      <c r="G24" s="34"/>
      <c r="H24" s="34"/>
      <c r="I24" s="34"/>
      <c r="J24" s="34"/>
      <c r="K24" s="34"/>
      <c r="L24" s="34"/>
      <c r="M24" s="34"/>
      <c r="N24" s="34"/>
      <c r="O24" s="34"/>
      <c r="P24" s="28"/>
      <c r="Q24" s="28"/>
      <c r="R24" s="34"/>
      <c r="S24" s="34"/>
      <c r="T24" s="28"/>
      <c r="U24" s="28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28"/>
      <c r="AG24" s="28"/>
      <c r="AH24" s="28"/>
      <c r="AI24" s="28"/>
      <c r="AJ24" s="28"/>
      <c r="AK24" s="28"/>
      <c r="AL24" s="28"/>
      <c r="AM24" s="28"/>
      <c r="AN24" s="28"/>
      <c r="AO24" s="28">
        <v>-416.67</v>
      </c>
      <c r="AP24" s="99">
        <v>-416.67</v>
      </c>
      <c r="AQ24" s="99">
        <v>-416.67</v>
      </c>
      <c r="AR24" s="99">
        <v>-416.67</v>
      </c>
      <c r="AS24" s="99">
        <v>-416.67</v>
      </c>
      <c r="AT24" s="99">
        <v>-416.67</v>
      </c>
      <c r="AU24" s="93">
        <v>-2500.02</v>
      </c>
      <c r="AV24" s="101">
        <v>2499.98</v>
      </c>
    </row>
    <row r="25" spans="1:48">
      <c r="A25" s="24" t="s">
        <v>1096</v>
      </c>
      <c r="B25" s="24">
        <v>5100055</v>
      </c>
      <c r="C25" s="24"/>
      <c r="D25" s="107" t="s">
        <v>1339</v>
      </c>
      <c r="E25" s="26">
        <v>43782</v>
      </c>
      <c r="F25" s="6">
        <v>5007.55</v>
      </c>
      <c r="G25" s="34"/>
      <c r="H25" s="34"/>
      <c r="I25" s="34"/>
      <c r="J25" s="34"/>
      <c r="K25" s="34"/>
      <c r="L25" s="34"/>
      <c r="M25" s="34"/>
      <c r="N25" s="34"/>
      <c r="O25" s="34"/>
      <c r="P25" s="28"/>
      <c r="Q25" s="28"/>
      <c r="R25" s="34"/>
      <c r="S25" s="34"/>
      <c r="T25" s="28"/>
      <c r="U25" s="28"/>
      <c r="V25" s="34"/>
      <c r="W25" s="34"/>
      <c r="X25" s="34"/>
      <c r="Y25" s="34"/>
      <c r="Z25" s="34"/>
      <c r="AA25" s="34"/>
      <c r="AB25" s="34"/>
      <c r="AC25" s="34"/>
      <c r="AD25" s="34">
        <v>-417.3</v>
      </c>
      <c r="AE25" s="34">
        <v>-417.3</v>
      </c>
      <c r="AF25" s="28">
        <v>-417.3</v>
      </c>
      <c r="AG25" s="28">
        <v>-417.3</v>
      </c>
      <c r="AH25" s="28">
        <v>-417.3</v>
      </c>
      <c r="AI25" s="28">
        <v>-417.3</v>
      </c>
      <c r="AJ25" s="28">
        <v>-417.3</v>
      </c>
      <c r="AK25" s="28">
        <v>-417.3</v>
      </c>
      <c r="AL25" s="28">
        <v>-417.3</v>
      </c>
      <c r="AM25" s="28">
        <v>-417.3</v>
      </c>
      <c r="AN25" s="28">
        <v>-417.3</v>
      </c>
      <c r="AO25" s="28">
        <v>-417.25</v>
      </c>
      <c r="AP25" s="28"/>
      <c r="AQ25" s="28"/>
      <c r="AR25" s="28"/>
      <c r="AS25" s="28"/>
      <c r="AT25" s="28"/>
      <c r="AU25" s="93">
        <v>-5007.5500000000011</v>
      </c>
      <c r="AV25" s="101">
        <v>0</v>
      </c>
    </row>
    <row r="26" spans="1:48">
      <c r="A26" s="24" t="s">
        <v>1096</v>
      </c>
      <c r="B26" s="24">
        <v>5100055</v>
      </c>
      <c r="C26" s="24"/>
      <c r="D26" s="107" t="s">
        <v>1555</v>
      </c>
      <c r="E26" s="26">
        <v>44104</v>
      </c>
      <c r="F26" s="6">
        <v>5000</v>
      </c>
      <c r="G26" s="34"/>
      <c r="H26" s="34"/>
      <c r="I26" s="34"/>
      <c r="J26" s="34"/>
      <c r="K26" s="34"/>
      <c r="L26" s="34"/>
      <c r="M26" s="34"/>
      <c r="N26" s="34"/>
      <c r="O26" s="34"/>
      <c r="P26" s="28"/>
      <c r="Q26" s="28"/>
      <c r="R26" s="34"/>
      <c r="S26" s="34"/>
      <c r="T26" s="28"/>
      <c r="U26" s="28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28"/>
      <c r="AG26" s="28"/>
      <c r="AH26" s="28"/>
      <c r="AI26" s="28"/>
      <c r="AJ26" s="28"/>
      <c r="AK26" s="28"/>
      <c r="AL26" s="28"/>
      <c r="AM26" s="28"/>
      <c r="AN26" s="28"/>
      <c r="AO26" s="28">
        <v>-416.67</v>
      </c>
      <c r="AP26" s="99">
        <v>-416.67</v>
      </c>
      <c r="AQ26" s="99">
        <v>-416.67</v>
      </c>
      <c r="AR26" s="99">
        <v>-416.67</v>
      </c>
      <c r="AS26" s="99">
        <v>-416.67</v>
      </c>
      <c r="AT26" s="99">
        <v>-416.67</v>
      </c>
      <c r="AU26" s="93">
        <v>-2500.02</v>
      </c>
      <c r="AV26" s="101">
        <v>2499.98</v>
      </c>
    </row>
    <row r="27" spans="1:48">
      <c r="A27" s="24" t="s">
        <v>1096</v>
      </c>
      <c r="B27" s="24">
        <v>5100055</v>
      </c>
      <c r="C27" s="24"/>
      <c r="D27" s="107" t="s">
        <v>1868</v>
      </c>
      <c r="E27" s="26">
        <v>44286</v>
      </c>
      <c r="F27" s="6">
        <v>5000</v>
      </c>
      <c r="G27" s="34"/>
      <c r="H27" s="34"/>
      <c r="I27" s="34"/>
      <c r="J27" s="34"/>
      <c r="K27" s="34"/>
      <c r="L27" s="34"/>
      <c r="M27" s="34"/>
      <c r="N27" s="34"/>
      <c r="O27" s="34"/>
      <c r="P27" s="28"/>
      <c r="Q27" s="28"/>
      <c r="R27" s="34"/>
      <c r="S27" s="34"/>
      <c r="T27" s="28"/>
      <c r="U27" s="28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99"/>
      <c r="AQ27" s="99"/>
      <c r="AR27" s="99"/>
      <c r="AS27" s="99"/>
      <c r="AT27" s="99">
        <v>-416.67</v>
      </c>
      <c r="AU27" s="93">
        <v>-416.67</v>
      </c>
      <c r="AV27" s="101">
        <v>4583.33</v>
      </c>
    </row>
    <row r="28" spans="1:48">
      <c r="A28" s="24" t="s">
        <v>1863</v>
      </c>
      <c r="B28" s="24">
        <v>5100055</v>
      </c>
      <c r="C28" s="24"/>
      <c r="D28" s="107" t="s">
        <v>1869</v>
      </c>
      <c r="E28" s="26">
        <v>44285</v>
      </c>
      <c r="F28" s="6">
        <v>14111.01</v>
      </c>
      <c r="G28" s="34"/>
      <c r="H28" s="34"/>
      <c r="I28" s="34"/>
      <c r="J28" s="34"/>
      <c r="K28" s="34"/>
      <c r="L28" s="34"/>
      <c r="M28" s="34"/>
      <c r="N28" s="34"/>
      <c r="O28" s="34"/>
      <c r="P28" s="28"/>
      <c r="Q28" s="28"/>
      <c r="R28" s="34"/>
      <c r="S28" s="34"/>
      <c r="T28" s="28"/>
      <c r="U28" s="28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99"/>
      <c r="AQ28" s="99"/>
      <c r="AR28" s="99"/>
      <c r="AS28" s="99"/>
      <c r="AT28" s="99">
        <v>-1411.1</v>
      </c>
      <c r="AU28" s="93">
        <v>-1411.1</v>
      </c>
      <c r="AV28" s="101">
        <v>12699.91</v>
      </c>
    </row>
    <row r="29" spans="1:48">
      <c r="A29" s="24" t="s">
        <v>1863</v>
      </c>
      <c r="B29" s="24">
        <v>5100055</v>
      </c>
      <c r="C29" s="24"/>
      <c r="D29" s="107" t="s">
        <v>1870</v>
      </c>
      <c r="E29" s="26">
        <v>44285</v>
      </c>
      <c r="F29" s="6">
        <v>6045.5</v>
      </c>
      <c r="G29" s="34"/>
      <c r="H29" s="34"/>
      <c r="I29" s="34"/>
      <c r="J29" s="34"/>
      <c r="K29" s="34"/>
      <c r="L29" s="34"/>
      <c r="M29" s="34"/>
      <c r="N29" s="34"/>
      <c r="O29" s="34"/>
      <c r="P29" s="28"/>
      <c r="Q29" s="28"/>
      <c r="R29" s="34"/>
      <c r="S29" s="34"/>
      <c r="T29" s="28"/>
      <c r="U29" s="28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99"/>
      <c r="AQ29" s="99"/>
      <c r="AR29" s="99"/>
      <c r="AS29" s="99"/>
      <c r="AT29" s="99">
        <v>-604.54999999999995</v>
      </c>
      <c r="AU29" s="93">
        <v>-604.54999999999995</v>
      </c>
      <c r="AV29" s="101">
        <v>5440.95</v>
      </c>
    </row>
    <row r="30" spans="1:48">
      <c r="A30" s="24"/>
      <c r="B30" s="24"/>
      <c r="C30" s="24"/>
      <c r="D30" s="107"/>
      <c r="E30" s="26"/>
      <c r="F30" s="6"/>
      <c r="G30" s="34"/>
      <c r="H30" s="34"/>
      <c r="I30" s="34"/>
      <c r="J30" s="34"/>
      <c r="K30" s="34"/>
      <c r="L30" s="34"/>
      <c r="M30" s="34"/>
      <c r="N30" s="34"/>
      <c r="O30" s="34"/>
      <c r="P30" s="28"/>
      <c r="Q30" s="28"/>
      <c r="R30" s="34"/>
      <c r="S30" s="34"/>
      <c r="T30" s="28"/>
      <c r="U30" s="28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99"/>
      <c r="AQ30" s="99"/>
      <c r="AR30" s="99"/>
      <c r="AS30" s="99"/>
      <c r="AT30" s="99"/>
      <c r="AU30" s="93"/>
      <c r="AV30" s="101"/>
    </row>
    <row r="31" spans="1:48">
      <c r="A31" s="24" t="s">
        <v>1096</v>
      </c>
      <c r="B31" s="24">
        <v>5100055</v>
      </c>
      <c r="C31" s="24"/>
      <c r="D31" s="25" t="s">
        <v>1341</v>
      </c>
      <c r="E31" s="26">
        <v>43844</v>
      </c>
      <c r="F31" s="49">
        <v>13500</v>
      </c>
      <c r="G31" s="34"/>
      <c r="H31" s="34"/>
      <c r="I31" s="34"/>
      <c r="J31" s="34"/>
      <c r="K31" s="34"/>
      <c r="L31" s="34"/>
      <c r="M31" s="34"/>
      <c r="N31" s="34"/>
      <c r="O31" s="34"/>
      <c r="P31" s="28"/>
      <c r="Q31" s="28"/>
      <c r="R31" s="34"/>
      <c r="S31" s="34"/>
      <c r="T31" s="28"/>
      <c r="U31" s="28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28">
        <v>-1125</v>
      </c>
      <c r="AG31" s="28">
        <v>-1125</v>
      </c>
      <c r="AH31" s="28">
        <v>-1125</v>
      </c>
      <c r="AI31" s="28">
        <v>-1125</v>
      </c>
      <c r="AJ31" s="28">
        <v>-1125</v>
      </c>
      <c r="AK31" s="28">
        <v>-1125</v>
      </c>
      <c r="AL31" s="28">
        <v>-1125</v>
      </c>
      <c r="AM31" s="28">
        <v>-1125</v>
      </c>
      <c r="AN31" s="28">
        <v>-1125</v>
      </c>
      <c r="AO31" s="28">
        <v>-1125</v>
      </c>
      <c r="AP31" s="28">
        <v>-1125</v>
      </c>
      <c r="AQ31" s="28">
        <v>-1125</v>
      </c>
      <c r="AR31" s="28">
        <v>0</v>
      </c>
      <c r="AS31" s="28">
        <v>0</v>
      </c>
      <c r="AT31" s="28">
        <v>0</v>
      </c>
      <c r="AU31" s="93">
        <v>-13500</v>
      </c>
      <c r="AV31" s="101">
        <v>0</v>
      </c>
    </row>
    <row r="32" spans="1:48">
      <c r="A32" s="24" t="s">
        <v>1096</v>
      </c>
      <c r="B32" s="24">
        <v>5100055</v>
      </c>
      <c r="C32" s="24"/>
      <c r="D32" t="s">
        <v>1478</v>
      </c>
      <c r="E32" s="26">
        <v>44008</v>
      </c>
      <c r="F32" s="49">
        <v>15000</v>
      </c>
      <c r="G32" s="34"/>
      <c r="H32" s="34"/>
      <c r="I32" s="34"/>
      <c r="J32" s="34"/>
      <c r="K32" s="34"/>
      <c r="L32" s="34"/>
      <c r="M32" s="34"/>
      <c r="N32" s="34"/>
      <c r="O32" s="34"/>
      <c r="P32" s="28"/>
      <c r="Q32" s="28"/>
      <c r="R32" s="34"/>
      <c r="S32" s="34"/>
      <c r="T32" s="28"/>
      <c r="U32" s="28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28"/>
      <c r="AG32" s="28"/>
      <c r="AH32" s="28"/>
      <c r="AI32" s="28"/>
      <c r="AJ32" s="28"/>
      <c r="AK32" s="28">
        <v>-1250</v>
      </c>
      <c r="AL32" s="28">
        <v>-1250</v>
      </c>
      <c r="AM32" s="28">
        <v>-1250</v>
      </c>
      <c r="AN32" s="28">
        <v>-1250</v>
      </c>
      <c r="AO32" s="28">
        <v>-1250</v>
      </c>
      <c r="AP32" s="28">
        <v>-1250</v>
      </c>
      <c r="AQ32" s="28">
        <v>-1250</v>
      </c>
      <c r="AR32" s="28">
        <v>-1250</v>
      </c>
      <c r="AS32" s="28">
        <v>-1250</v>
      </c>
      <c r="AT32" s="28">
        <v>-1250</v>
      </c>
      <c r="AU32" s="93">
        <v>-12500</v>
      </c>
      <c r="AV32" s="101">
        <v>2500</v>
      </c>
    </row>
    <row r="33" spans="1:48">
      <c r="A33" s="24" t="s">
        <v>1096</v>
      </c>
      <c r="B33" s="24">
        <v>5100055</v>
      </c>
      <c r="C33" s="24"/>
      <c r="D33" s="274" t="s">
        <v>1541</v>
      </c>
      <c r="E33" s="26">
        <v>44207</v>
      </c>
      <c r="F33" s="49">
        <v>15000</v>
      </c>
      <c r="G33" s="34"/>
      <c r="H33" s="34"/>
      <c r="I33" s="34"/>
      <c r="J33" s="34"/>
      <c r="K33" s="34"/>
      <c r="L33" s="34"/>
      <c r="M33" s="34"/>
      <c r="N33" s="34"/>
      <c r="O33" s="34"/>
      <c r="P33" s="28"/>
      <c r="Q33" s="28"/>
      <c r="R33" s="34"/>
      <c r="S33" s="34"/>
      <c r="T33" s="28"/>
      <c r="U33" s="28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>
        <v>-1250</v>
      </c>
      <c r="AS33" s="28">
        <v>-1250</v>
      </c>
      <c r="AT33" s="28">
        <v>-1250</v>
      </c>
      <c r="AU33" s="93">
        <v>-3750</v>
      </c>
      <c r="AV33" s="101">
        <v>11250</v>
      </c>
    </row>
    <row r="34" spans="1:48">
      <c r="A34" s="24" t="s">
        <v>1096</v>
      </c>
      <c r="B34" s="24">
        <v>5100055</v>
      </c>
      <c r="C34" s="24"/>
      <c r="D34" t="s">
        <v>1480</v>
      </c>
      <c r="E34" s="26">
        <v>44043</v>
      </c>
      <c r="F34" s="49">
        <v>15000</v>
      </c>
      <c r="G34" s="34"/>
      <c r="H34" s="34"/>
      <c r="I34" s="34"/>
      <c r="J34" s="34"/>
      <c r="K34" s="34"/>
      <c r="L34" s="34"/>
      <c r="M34" s="34"/>
      <c r="N34" s="34"/>
      <c r="O34" s="34"/>
      <c r="P34" s="28"/>
      <c r="Q34" s="28"/>
      <c r="R34" s="34"/>
      <c r="S34" s="34"/>
      <c r="T34" s="28"/>
      <c r="U34" s="28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28"/>
      <c r="AG34" s="28"/>
      <c r="AH34" s="28"/>
      <c r="AI34" s="28"/>
      <c r="AJ34" s="28"/>
      <c r="AK34" s="28"/>
      <c r="AL34" s="28">
        <v>-1250</v>
      </c>
      <c r="AM34" s="28">
        <v>-1250</v>
      </c>
      <c r="AN34" s="28">
        <v>-1250</v>
      </c>
      <c r="AO34" s="28">
        <v>-1250</v>
      </c>
      <c r="AP34" s="28">
        <v>-1250</v>
      </c>
      <c r="AQ34" s="28">
        <v>-1250</v>
      </c>
      <c r="AR34" s="28">
        <v>-1250</v>
      </c>
      <c r="AS34" s="28">
        <v>-1250</v>
      </c>
      <c r="AT34" s="28">
        <v>-1250</v>
      </c>
      <c r="AU34" s="93">
        <v>-11250</v>
      </c>
      <c r="AV34" s="101">
        <v>3750</v>
      </c>
    </row>
    <row r="35" spans="1:48">
      <c r="A35" s="24" t="s">
        <v>1096</v>
      </c>
      <c r="B35" s="24">
        <v>5100055</v>
      </c>
      <c r="C35" s="24"/>
      <c r="D35" t="s">
        <v>1481</v>
      </c>
      <c r="E35" s="26">
        <v>44043</v>
      </c>
      <c r="F35" s="49">
        <v>0</v>
      </c>
      <c r="G35" s="34"/>
      <c r="H35" s="34"/>
      <c r="I35" s="34"/>
      <c r="J35" s="34"/>
      <c r="K35" s="34"/>
      <c r="L35" s="34"/>
      <c r="M35" s="34"/>
      <c r="N35" s="34"/>
      <c r="O35" s="34"/>
      <c r="P35" s="28"/>
      <c r="Q35" s="28"/>
      <c r="R35" s="34"/>
      <c r="S35" s="34"/>
      <c r="T35" s="28"/>
      <c r="U35" s="28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93">
        <v>0</v>
      </c>
      <c r="AV35" s="101">
        <v>0</v>
      </c>
    </row>
    <row r="36" spans="1:48">
      <c r="A36" s="24"/>
      <c r="B36" s="24"/>
      <c r="C36" s="24"/>
      <c r="D36" s="25"/>
      <c r="E36" s="26"/>
      <c r="F36" s="49"/>
      <c r="G36" s="34"/>
      <c r="H36" s="34"/>
      <c r="I36" s="34"/>
      <c r="J36" s="34"/>
      <c r="K36" s="34"/>
      <c r="L36" s="34"/>
      <c r="M36" s="34"/>
      <c r="N36" s="34"/>
      <c r="O36" s="34"/>
      <c r="P36" s="28"/>
      <c r="Q36" s="28"/>
      <c r="R36" s="34"/>
      <c r="S36" s="34"/>
      <c r="T36" s="28"/>
      <c r="U36" s="28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93">
        <v>0</v>
      </c>
      <c r="AV36" s="101"/>
    </row>
    <row r="37" spans="1:48">
      <c r="A37" s="24" t="s">
        <v>1096</v>
      </c>
      <c r="B37" s="24">
        <v>5100055</v>
      </c>
      <c r="C37" s="24"/>
      <c r="D37" s="107" t="s">
        <v>1340</v>
      </c>
      <c r="E37" s="26">
        <v>43921</v>
      </c>
      <c r="F37" s="6">
        <v>5000</v>
      </c>
      <c r="G37" s="34"/>
      <c r="H37" s="34"/>
      <c r="I37" s="34"/>
      <c r="J37" s="34"/>
      <c r="K37" s="34"/>
      <c r="L37" s="34"/>
      <c r="M37" s="34"/>
      <c r="N37" s="34"/>
      <c r="O37" s="34"/>
      <c r="P37" s="28"/>
      <c r="Q37" s="28"/>
      <c r="R37" s="34"/>
      <c r="S37" s="34"/>
      <c r="T37" s="28"/>
      <c r="U37" s="28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28"/>
      <c r="AG37" s="28"/>
      <c r="AH37" s="28">
        <v>-416.67</v>
      </c>
      <c r="AI37" s="28">
        <v>-416.67</v>
      </c>
      <c r="AJ37" s="28">
        <v>-416.67</v>
      </c>
      <c r="AK37" s="28">
        <v>-416.67</v>
      </c>
      <c r="AL37" s="28">
        <v>-416.67</v>
      </c>
      <c r="AM37" s="28">
        <v>-416.67</v>
      </c>
      <c r="AN37" s="28">
        <v>-416.67</v>
      </c>
      <c r="AO37" s="28">
        <v>-416.67</v>
      </c>
      <c r="AP37" s="28">
        <v>-416.67</v>
      </c>
      <c r="AQ37" s="28">
        <v>-416.67</v>
      </c>
      <c r="AR37" s="28">
        <v>-416.67</v>
      </c>
      <c r="AS37" s="28">
        <v>-416.63</v>
      </c>
      <c r="AT37" s="28">
        <v>0</v>
      </c>
      <c r="AU37" s="93">
        <v>-5000</v>
      </c>
      <c r="AV37" s="101">
        <v>0</v>
      </c>
    </row>
    <row r="38" spans="1:48">
      <c r="A38" s="24" t="s">
        <v>1096</v>
      </c>
      <c r="B38" s="24">
        <v>5100055</v>
      </c>
      <c r="C38" s="24"/>
      <c r="D38" s="108" t="s">
        <v>1556</v>
      </c>
      <c r="E38" s="26">
        <v>43951</v>
      </c>
      <c r="F38" s="6">
        <v>5000</v>
      </c>
      <c r="G38" s="34"/>
      <c r="H38" s="34"/>
      <c r="I38" s="34"/>
      <c r="J38" s="34"/>
      <c r="K38" s="34"/>
      <c r="L38" s="34"/>
      <c r="M38" s="34"/>
      <c r="N38" s="34"/>
      <c r="O38" s="34"/>
      <c r="P38" s="28"/>
      <c r="Q38" s="28"/>
      <c r="R38" s="34"/>
      <c r="S38" s="34"/>
      <c r="T38" s="28"/>
      <c r="U38" s="28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28"/>
      <c r="AG38" s="28"/>
      <c r="AH38" s="28"/>
      <c r="AI38" s="28">
        <v>-416.67</v>
      </c>
      <c r="AJ38" s="28">
        <v>-416.67</v>
      </c>
      <c r="AK38" s="28">
        <v>-416.67</v>
      </c>
      <c r="AL38" s="28">
        <v>-416.67</v>
      </c>
      <c r="AM38" s="28">
        <v>-416.67</v>
      </c>
      <c r="AN38" s="28">
        <v>-416.67</v>
      </c>
      <c r="AO38" s="28">
        <v>-416.67</v>
      </c>
      <c r="AP38" s="28">
        <v>-416.67</v>
      </c>
      <c r="AQ38" s="28">
        <v>-416.67</v>
      </c>
      <c r="AR38" s="28">
        <v>-416.67</v>
      </c>
      <c r="AS38" s="28">
        <v>-416.67</v>
      </c>
      <c r="AT38" s="28">
        <v>-416.63</v>
      </c>
      <c r="AU38" s="93">
        <v>-5000</v>
      </c>
      <c r="AV38" s="101">
        <v>0</v>
      </c>
    </row>
    <row r="39" spans="1:48">
      <c r="A39" s="24" t="s">
        <v>1096</v>
      </c>
      <c r="B39" s="24">
        <v>5100055</v>
      </c>
      <c r="C39" s="24"/>
      <c r="D39" s="108" t="s">
        <v>1557</v>
      </c>
      <c r="E39" s="26">
        <v>44126</v>
      </c>
      <c r="F39" s="6">
        <v>5000</v>
      </c>
      <c r="G39" s="34"/>
      <c r="H39" s="34"/>
      <c r="I39" s="34"/>
      <c r="J39" s="34"/>
      <c r="K39" s="34"/>
      <c r="L39" s="34"/>
      <c r="M39" s="34"/>
      <c r="N39" s="34"/>
      <c r="O39" s="34"/>
      <c r="P39" s="28"/>
      <c r="Q39" s="28"/>
      <c r="R39" s="34"/>
      <c r="S39" s="34"/>
      <c r="T39" s="28"/>
      <c r="U39" s="28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28"/>
      <c r="AG39" s="28"/>
      <c r="AH39" s="28"/>
      <c r="AI39" s="28"/>
      <c r="AJ39" s="28"/>
      <c r="AK39" s="28"/>
      <c r="AL39" s="28"/>
      <c r="AM39" s="28"/>
      <c r="AN39" s="28"/>
      <c r="AO39" s="28">
        <v>-416.67</v>
      </c>
      <c r="AP39" s="28">
        <v>-416.67</v>
      </c>
      <c r="AQ39" s="28">
        <v>-416.67</v>
      </c>
      <c r="AR39" s="28">
        <v>-416.67</v>
      </c>
      <c r="AS39" s="28">
        <v>-416.67</v>
      </c>
      <c r="AT39" s="28">
        <v>-416.67</v>
      </c>
      <c r="AU39" s="93">
        <v>-2500.02</v>
      </c>
      <c r="AV39" s="101">
        <v>2499.98</v>
      </c>
    </row>
    <row r="40" spans="1:48">
      <c r="A40" s="24" t="s">
        <v>1096</v>
      </c>
      <c r="B40" s="24">
        <v>5100055</v>
      </c>
      <c r="C40" s="24"/>
      <c r="D40" t="s">
        <v>1482</v>
      </c>
      <c r="E40" s="26">
        <v>43998</v>
      </c>
      <c r="F40" s="6">
        <v>5000</v>
      </c>
      <c r="G40" s="34"/>
      <c r="H40" s="34"/>
      <c r="I40" s="34"/>
      <c r="J40" s="34"/>
      <c r="K40" s="34"/>
      <c r="L40" s="34"/>
      <c r="M40" s="34"/>
      <c r="N40" s="34"/>
      <c r="O40" s="34"/>
      <c r="P40" s="28"/>
      <c r="Q40" s="28"/>
      <c r="R40" s="34"/>
      <c r="S40" s="34"/>
      <c r="T40" s="28"/>
      <c r="U40" s="28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28"/>
      <c r="AG40" s="28"/>
      <c r="AH40" s="28"/>
      <c r="AI40" s="28"/>
      <c r="AJ40" s="28"/>
      <c r="AK40" s="28">
        <v>-416.67</v>
      </c>
      <c r="AL40" s="28">
        <v>-416.67</v>
      </c>
      <c r="AM40" s="28">
        <v>-416.67</v>
      </c>
      <c r="AN40" s="28">
        <v>-416.67</v>
      </c>
      <c r="AO40" s="28">
        <v>-416.67</v>
      </c>
      <c r="AP40" s="28">
        <v>-416.67</v>
      </c>
      <c r="AQ40" s="28">
        <v>-416.67</v>
      </c>
      <c r="AR40" s="28">
        <v>-416.67</v>
      </c>
      <c r="AS40" s="28">
        <v>-416.67</v>
      </c>
      <c r="AT40" s="28">
        <v>-416.67</v>
      </c>
      <c r="AU40" s="93">
        <v>-4166.7</v>
      </c>
      <c r="AV40" s="101">
        <v>833.30000000000018</v>
      </c>
    </row>
    <row r="41" spans="1:48">
      <c r="A41" s="24"/>
      <c r="B41" s="24"/>
      <c r="C41" s="24"/>
      <c r="D41" s="106"/>
      <c r="E41" s="26"/>
      <c r="F41" s="49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94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93"/>
      <c r="AV41" s="93"/>
    </row>
    <row r="42" spans="1:48">
      <c r="A42" s="24"/>
      <c r="B42" s="24"/>
      <c r="C42" s="24"/>
      <c r="D42" s="25"/>
      <c r="E42" s="26"/>
      <c r="F42" s="49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93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93"/>
      <c r="AV42" s="93"/>
    </row>
    <row r="43" spans="1:48">
      <c r="A43" s="24" t="s">
        <v>1097</v>
      </c>
      <c r="B43" s="24">
        <v>5100033</v>
      </c>
      <c r="C43" s="30"/>
      <c r="D43" s="35" t="s">
        <v>966</v>
      </c>
      <c r="E43" s="31">
        <v>43496</v>
      </c>
      <c r="F43" s="49">
        <v>14000</v>
      </c>
      <c r="G43" s="92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>
        <v>-1166.6600000000001</v>
      </c>
      <c r="U43" s="28">
        <v>-1166.6600000000001</v>
      </c>
      <c r="V43" s="28">
        <v>-1166.6600000000001</v>
      </c>
      <c r="W43" s="28">
        <v>-1166.6600000000001</v>
      </c>
      <c r="X43" s="28">
        <v>-1166.6600000000001</v>
      </c>
      <c r="Y43" s="28">
        <v>-1166.6600000000001</v>
      </c>
      <c r="Z43" s="94">
        <v>-1166.6600000000001</v>
      </c>
      <c r="AA43" s="92">
        <v>-1166.6600000000001</v>
      </c>
      <c r="AB43" s="28">
        <v>-1166.6600000000001</v>
      </c>
      <c r="AC43" s="28">
        <v>-1166.6600000000001</v>
      </c>
      <c r="AD43" s="28">
        <v>-1166.6600000000001</v>
      </c>
      <c r="AE43" s="28">
        <v>-1166.74</v>
      </c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93">
        <v>-14000</v>
      </c>
      <c r="AV43" s="93">
        <v>0</v>
      </c>
    </row>
    <row r="44" spans="1:48">
      <c r="A44" s="24" t="s">
        <v>1097</v>
      </c>
      <c r="B44" s="24">
        <v>5100038</v>
      </c>
      <c r="C44" s="30"/>
      <c r="D44" s="15" t="s">
        <v>967</v>
      </c>
      <c r="E44" s="14">
        <v>43496</v>
      </c>
      <c r="F44" s="13">
        <v>11500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-958.33</v>
      </c>
      <c r="U44" s="13">
        <v>-958.33</v>
      </c>
      <c r="V44" s="13">
        <v>-958.33</v>
      </c>
      <c r="W44" s="13">
        <v>-958.33</v>
      </c>
      <c r="X44" s="13">
        <v>-958.33</v>
      </c>
      <c r="Y44" s="13">
        <v>-958.33</v>
      </c>
      <c r="Z44" s="13">
        <v>-958.33</v>
      </c>
      <c r="AA44" s="92">
        <v>-958.33</v>
      </c>
      <c r="AB44" s="28">
        <v>-958.33</v>
      </c>
      <c r="AC44" s="28">
        <v>-958.33</v>
      </c>
      <c r="AD44" s="28">
        <v>-958.33</v>
      </c>
      <c r="AE44" s="28">
        <v>-958.37</v>
      </c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93">
        <v>-11500.000000000002</v>
      </c>
      <c r="AV44" s="93">
        <v>0</v>
      </c>
    </row>
    <row r="45" spans="1:48">
      <c r="A45" s="24"/>
      <c r="B45" s="24"/>
      <c r="C45" s="58"/>
      <c r="D45" s="109"/>
      <c r="E45" s="110"/>
      <c r="F45" s="11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11"/>
      <c r="Z45" s="111"/>
      <c r="AA45" s="92"/>
      <c r="AB45" s="28"/>
      <c r="AC45" s="28"/>
      <c r="AD45" s="28"/>
      <c r="AE45" s="28"/>
      <c r="AF45" s="28"/>
      <c r="AG45" s="28"/>
      <c r="AH45" s="28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112"/>
      <c r="AV45" s="112"/>
    </row>
    <row r="46" spans="1:48">
      <c r="A46" s="24" t="s">
        <v>1097</v>
      </c>
      <c r="B46" s="24">
        <v>5100033</v>
      </c>
      <c r="C46" s="30"/>
      <c r="D46" s="35" t="s">
        <v>1262</v>
      </c>
      <c r="E46" s="26">
        <v>43861</v>
      </c>
      <c r="F46" s="49">
        <v>14000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11"/>
      <c r="Z46" s="111"/>
      <c r="AA46" s="92"/>
      <c r="AB46" s="28"/>
      <c r="AC46" s="28"/>
      <c r="AD46" s="28"/>
      <c r="AE46" s="28"/>
      <c r="AF46" s="28">
        <v>-1166.67</v>
      </c>
      <c r="AG46" s="28">
        <v>-1166.67</v>
      </c>
      <c r="AH46" s="28">
        <v>-1166.67</v>
      </c>
      <c r="AI46" s="28">
        <v>-1166.67</v>
      </c>
      <c r="AJ46" s="28">
        <v>-1166.67</v>
      </c>
      <c r="AK46" s="28">
        <v>-1166.67</v>
      </c>
      <c r="AL46" s="28">
        <v>-1166.67</v>
      </c>
      <c r="AM46" s="28">
        <v>-1166.67</v>
      </c>
      <c r="AN46" s="28">
        <v>-1166.67</v>
      </c>
      <c r="AO46" s="28">
        <v>-1166.67</v>
      </c>
      <c r="AP46" s="28">
        <v>-1166.67</v>
      </c>
      <c r="AQ46" s="28">
        <v>-1166.6300000000001</v>
      </c>
      <c r="AR46" s="28">
        <v>0</v>
      </c>
      <c r="AS46" s="28">
        <v>0</v>
      </c>
      <c r="AT46" s="28">
        <v>0</v>
      </c>
      <c r="AU46" s="112">
        <v>-14000</v>
      </c>
      <c r="AV46" s="93">
        <v>0</v>
      </c>
    </row>
    <row r="47" spans="1:48">
      <c r="A47" s="24" t="s">
        <v>1097</v>
      </c>
      <c r="B47" s="24">
        <v>5100038</v>
      </c>
      <c r="C47" s="30"/>
      <c r="D47" s="15" t="s">
        <v>1263</v>
      </c>
      <c r="E47" s="26">
        <v>43861</v>
      </c>
      <c r="F47" s="13">
        <v>11500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11"/>
      <c r="Z47" s="111"/>
      <c r="AA47" s="92"/>
      <c r="AB47" s="28"/>
      <c r="AC47" s="28"/>
      <c r="AD47" s="28"/>
      <c r="AE47" s="28"/>
      <c r="AF47" s="28">
        <v>-958.33</v>
      </c>
      <c r="AG47" s="28">
        <v>-958.33</v>
      </c>
      <c r="AH47" s="28">
        <v>-958.33</v>
      </c>
      <c r="AI47" s="28">
        <v>-958.33</v>
      </c>
      <c r="AJ47" s="28">
        <v>-958.33</v>
      </c>
      <c r="AK47" s="28">
        <v>-958.33</v>
      </c>
      <c r="AL47" s="28">
        <v>-958.33</v>
      </c>
      <c r="AM47" s="28">
        <v>-958.33</v>
      </c>
      <c r="AN47" s="28">
        <v>-958.33</v>
      </c>
      <c r="AO47" s="28">
        <v>-958.33</v>
      </c>
      <c r="AP47" s="28">
        <v>-958.33</v>
      </c>
      <c r="AQ47" s="28">
        <v>-958.37</v>
      </c>
      <c r="AR47" s="28">
        <v>0</v>
      </c>
      <c r="AS47" s="28">
        <v>0</v>
      </c>
      <c r="AT47" s="28">
        <v>0</v>
      </c>
      <c r="AU47" s="112">
        <v>-11500.000000000002</v>
      </c>
      <c r="AV47" s="93">
        <v>0</v>
      </c>
    </row>
    <row r="48" spans="1:48">
      <c r="A48" s="24"/>
      <c r="B48" s="113"/>
      <c r="C48" s="58"/>
      <c r="D48" s="109"/>
      <c r="E48" s="110"/>
      <c r="F48" s="111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11"/>
      <c r="Z48" s="111"/>
      <c r="AA48" s="92"/>
      <c r="AB48" s="28"/>
      <c r="AC48" s="28"/>
      <c r="AD48" s="28"/>
      <c r="AE48" s="28"/>
      <c r="AF48" s="28"/>
      <c r="AG48" s="28"/>
      <c r="AH48" s="28"/>
      <c r="AI48" s="28"/>
      <c r="AJ48" s="28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112"/>
      <c r="AV48" s="112"/>
    </row>
    <row r="49" spans="1:48">
      <c r="A49" s="24" t="s">
        <v>1097</v>
      </c>
      <c r="B49" s="24">
        <v>5100033</v>
      </c>
      <c r="C49" s="30"/>
      <c r="D49" s="35" t="s">
        <v>1542</v>
      </c>
      <c r="E49" s="110">
        <v>44227</v>
      </c>
      <c r="F49" s="111">
        <v>26942.959999999999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11"/>
      <c r="Z49" s="111"/>
      <c r="AA49" s="92"/>
      <c r="AB49" s="28"/>
      <c r="AC49" s="28"/>
      <c r="AD49" s="28"/>
      <c r="AE49" s="28"/>
      <c r="AF49" s="28"/>
      <c r="AG49" s="28"/>
      <c r="AH49" s="28"/>
      <c r="AI49" s="28"/>
      <c r="AJ49" s="28"/>
      <c r="AK49" s="62"/>
      <c r="AL49" s="62"/>
      <c r="AM49" s="62"/>
      <c r="AN49" s="62"/>
      <c r="AO49" s="62"/>
      <c r="AP49" s="62"/>
      <c r="AQ49" s="62"/>
      <c r="AR49" s="62">
        <v>-1166.68</v>
      </c>
      <c r="AS49" s="62">
        <v>-1166.68</v>
      </c>
      <c r="AT49" s="62">
        <v>-2460.96</v>
      </c>
      <c r="AU49" s="112">
        <v>-4794.32</v>
      </c>
      <c r="AV49" s="101">
        <v>22148.639999999999</v>
      </c>
    </row>
    <row r="50" spans="1:48">
      <c r="A50" s="24" t="s">
        <v>1097</v>
      </c>
      <c r="B50" s="24">
        <v>5100038</v>
      </c>
      <c r="C50" s="30"/>
      <c r="D50" s="15" t="s">
        <v>1543</v>
      </c>
      <c r="E50" s="110" t="s">
        <v>1544</v>
      </c>
      <c r="F50" s="111">
        <v>11500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11"/>
      <c r="Z50" s="111"/>
      <c r="AA50" s="92"/>
      <c r="AB50" s="28"/>
      <c r="AC50" s="28"/>
      <c r="AD50" s="28"/>
      <c r="AE50" s="28"/>
      <c r="AF50" s="28"/>
      <c r="AG50" s="28"/>
      <c r="AH50" s="28"/>
      <c r="AI50" s="28"/>
      <c r="AJ50" s="28"/>
      <c r="AK50" s="62"/>
      <c r="AL50" s="62"/>
      <c r="AM50" s="62"/>
      <c r="AN50" s="62"/>
      <c r="AO50" s="62"/>
      <c r="AP50" s="62"/>
      <c r="AQ50" s="62"/>
      <c r="AR50" s="62">
        <v>-958.33</v>
      </c>
      <c r="AS50" s="62">
        <v>-958.33</v>
      </c>
      <c r="AT50" s="62">
        <v>-958.33</v>
      </c>
      <c r="AU50" s="112">
        <v>-2874.9900000000002</v>
      </c>
      <c r="AV50" s="101">
        <v>8625.01</v>
      </c>
    </row>
    <row r="51" spans="1:48">
      <c r="A51" s="24"/>
      <c r="B51" s="113"/>
      <c r="C51" s="58"/>
      <c r="D51" s="109"/>
      <c r="E51" s="110"/>
      <c r="F51" s="111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11"/>
      <c r="Z51" s="111"/>
      <c r="AA51" s="92"/>
      <c r="AB51" s="28"/>
      <c r="AC51" s="28"/>
      <c r="AD51" s="28"/>
      <c r="AE51" s="28"/>
      <c r="AF51" s="28"/>
      <c r="AG51" s="28"/>
      <c r="AH51" s="28"/>
      <c r="AI51" s="28"/>
      <c r="AJ51" s="28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112"/>
      <c r="AV51" s="112"/>
    </row>
    <row r="52" spans="1:48">
      <c r="A52" s="24" t="s">
        <v>1863</v>
      </c>
      <c r="B52" s="24">
        <v>5100055</v>
      </c>
      <c r="C52" s="24"/>
      <c r="D52" s="107" t="s">
        <v>1871</v>
      </c>
      <c r="E52" s="26">
        <v>44285</v>
      </c>
      <c r="F52" s="6">
        <v>16050</v>
      </c>
      <c r="G52" s="34"/>
      <c r="H52" s="34"/>
      <c r="I52" s="34"/>
      <c r="J52" s="34"/>
      <c r="K52" s="34"/>
      <c r="L52" s="34"/>
      <c r="M52" s="34"/>
      <c r="N52" s="34"/>
      <c r="O52" s="34"/>
      <c r="P52" s="28"/>
      <c r="Q52" s="28"/>
      <c r="R52" s="34"/>
      <c r="S52" s="34"/>
      <c r="T52" s="28"/>
      <c r="U52" s="28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99"/>
      <c r="AQ52" s="99"/>
      <c r="AR52" s="99"/>
      <c r="AS52" s="99"/>
      <c r="AT52" s="99">
        <v>-1605</v>
      </c>
      <c r="AU52" s="93">
        <v>-1605</v>
      </c>
      <c r="AV52" s="101">
        <v>14445</v>
      </c>
    </row>
    <row r="53" spans="1:48">
      <c r="A53" s="24"/>
      <c r="B53" s="113"/>
      <c r="C53" s="58"/>
      <c r="D53" s="109"/>
      <c r="E53" s="110"/>
      <c r="F53" s="111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11"/>
      <c r="Z53" s="111"/>
      <c r="AA53" s="92"/>
      <c r="AB53" s="28"/>
      <c r="AC53" s="28"/>
      <c r="AD53" s="28"/>
      <c r="AE53" s="28"/>
      <c r="AF53" s="28"/>
      <c r="AG53" s="28"/>
      <c r="AH53" s="28"/>
      <c r="AI53" s="28"/>
      <c r="AJ53" s="28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112"/>
      <c r="AV53" s="112"/>
    </row>
    <row r="54" spans="1:48">
      <c r="A54" s="24" t="s">
        <v>1863</v>
      </c>
      <c r="B54" s="24">
        <v>5100055</v>
      </c>
      <c r="C54" s="24"/>
      <c r="D54" s="107" t="s">
        <v>1864</v>
      </c>
      <c r="E54" s="26">
        <v>44286</v>
      </c>
      <c r="F54" s="6">
        <v>7020.5</v>
      </c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11"/>
      <c r="Z54" s="111"/>
      <c r="AA54" s="92"/>
      <c r="AB54" s="28"/>
      <c r="AC54" s="28"/>
      <c r="AD54" s="28"/>
      <c r="AE54" s="28"/>
      <c r="AF54" s="28"/>
      <c r="AG54" s="28"/>
      <c r="AH54" s="28"/>
      <c r="AI54" s="28"/>
      <c r="AJ54" s="28"/>
      <c r="AK54" s="62"/>
      <c r="AL54" s="62"/>
      <c r="AM54" s="62"/>
      <c r="AN54" s="62"/>
      <c r="AO54" s="62"/>
      <c r="AP54" s="62"/>
      <c r="AQ54" s="62"/>
      <c r="AR54" s="62"/>
      <c r="AS54" s="62"/>
      <c r="AT54" s="62">
        <v>-702.05</v>
      </c>
      <c r="AU54" s="93">
        <v>-702.05</v>
      </c>
      <c r="AV54" s="101">
        <v>6318.45</v>
      </c>
    </row>
    <row r="55" spans="1:48">
      <c r="A55" s="30"/>
      <c r="B55" s="58"/>
      <c r="C55" s="58"/>
      <c r="D55" s="114"/>
      <c r="E55" s="60"/>
      <c r="F55" s="61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112"/>
      <c r="Z55" s="112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</row>
    <row r="56" spans="1:48">
      <c r="A56" s="24"/>
      <c r="B56" s="24">
        <v>5100055</v>
      </c>
      <c r="C56" s="24"/>
      <c r="D56" s="107" t="s">
        <v>1342</v>
      </c>
      <c r="E56" s="115">
        <v>43819</v>
      </c>
      <c r="F56" s="49">
        <v>5250</v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94"/>
      <c r="AA56" s="28"/>
      <c r="AB56" s="28"/>
      <c r="AC56" s="28"/>
      <c r="AD56" s="28"/>
      <c r="AE56" s="28">
        <v>-437.5</v>
      </c>
      <c r="AF56" s="28">
        <v>-437.5</v>
      </c>
      <c r="AG56" s="28">
        <v>-437.5</v>
      </c>
      <c r="AH56" s="28">
        <v>-437.5</v>
      </c>
      <c r="AI56" s="28">
        <v>-437.5</v>
      </c>
      <c r="AJ56" s="28">
        <v>-437.5</v>
      </c>
      <c r="AK56" s="28">
        <v>-437.5</v>
      </c>
      <c r="AL56" s="28">
        <v>-437.5</v>
      </c>
      <c r="AM56" s="28">
        <v>-437.5</v>
      </c>
      <c r="AN56" s="28">
        <v>-437.5</v>
      </c>
      <c r="AO56" s="28">
        <v>-437.5</v>
      </c>
      <c r="AP56" s="28">
        <v>-437.5</v>
      </c>
      <c r="AQ56" s="28">
        <v>0</v>
      </c>
      <c r="AR56" s="28">
        <v>0</v>
      </c>
      <c r="AS56" s="28">
        <v>0</v>
      </c>
      <c r="AT56" s="28">
        <v>0</v>
      </c>
      <c r="AU56" s="112">
        <v>-5250</v>
      </c>
      <c r="AV56" s="101">
        <v>0</v>
      </c>
    </row>
    <row r="57" spans="1:48">
      <c r="A57" s="24"/>
      <c r="B57" s="24"/>
      <c r="C57" s="24"/>
      <c r="D57" s="107"/>
      <c r="E57" s="115"/>
      <c r="F57" s="49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94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93"/>
      <c r="AV57" s="104"/>
    </row>
    <row r="58" spans="1:48">
      <c r="A58" s="24"/>
      <c r="B58" s="24">
        <v>5100055</v>
      </c>
      <c r="C58" s="24"/>
      <c r="D58" s="107" t="s">
        <v>1343</v>
      </c>
      <c r="E58" s="115">
        <v>43949</v>
      </c>
      <c r="F58" s="49">
        <v>15000</v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94"/>
      <c r="AA58" s="28"/>
      <c r="AB58" s="28"/>
      <c r="AC58" s="28"/>
      <c r="AD58" s="28"/>
      <c r="AE58" s="28"/>
      <c r="AF58" s="28"/>
      <c r="AG58" s="28"/>
      <c r="AH58" s="28"/>
      <c r="AI58" s="28">
        <v>-1250</v>
      </c>
      <c r="AJ58" s="28">
        <v>-1250</v>
      </c>
      <c r="AK58" s="28">
        <v>-1250</v>
      </c>
      <c r="AL58" s="28">
        <v>-1250</v>
      </c>
      <c r="AM58" s="28">
        <v>-1250</v>
      </c>
      <c r="AN58" s="28">
        <v>-1250</v>
      </c>
      <c r="AO58" s="28">
        <v>-1250</v>
      </c>
      <c r="AP58" s="28">
        <v>-1250</v>
      </c>
      <c r="AQ58" s="28">
        <v>-1250</v>
      </c>
      <c r="AR58" s="28">
        <v>-1250</v>
      </c>
      <c r="AS58" s="28">
        <v>-1250</v>
      </c>
      <c r="AT58" s="28">
        <v>-1250</v>
      </c>
      <c r="AU58" s="112">
        <v>-15000</v>
      </c>
      <c r="AV58" s="101">
        <v>0</v>
      </c>
    </row>
    <row r="59" spans="1:48">
      <c r="A59" s="24"/>
      <c r="B59" s="24"/>
      <c r="C59" s="24"/>
      <c r="D59" s="107"/>
      <c r="E59" s="115"/>
      <c r="F59" s="49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94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93"/>
      <c r="AV59" s="104"/>
    </row>
    <row r="60" spans="1:48">
      <c r="A60" s="24"/>
      <c r="B60" s="24">
        <v>5100055</v>
      </c>
      <c r="C60" s="24"/>
      <c r="D60" s="107" t="s">
        <v>1483</v>
      </c>
      <c r="E60" s="115">
        <v>44035</v>
      </c>
      <c r="F60" s="49">
        <v>7500</v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94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>
        <v>-625</v>
      </c>
      <c r="AM60" s="28">
        <v>-625</v>
      </c>
      <c r="AN60" s="28">
        <v>-625</v>
      </c>
      <c r="AO60" s="28">
        <v>-625</v>
      </c>
      <c r="AP60" s="28">
        <v>-625</v>
      </c>
      <c r="AQ60" s="28">
        <v>-625</v>
      </c>
      <c r="AR60" s="28">
        <v>-625</v>
      </c>
      <c r="AS60" s="28">
        <v>-625</v>
      </c>
      <c r="AT60" s="28">
        <v>-625</v>
      </c>
      <c r="AU60" s="112">
        <v>-5625</v>
      </c>
      <c r="AV60" s="101">
        <v>1875</v>
      </c>
    </row>
    <row r="61" spans="1:48">
      <c r="A61" s="24"/>
      <c r="B61" s="24"/>
      <c r="C61" s="24"/>
      <c r="D61" s="107"/>
      <c r="E61" s="115"/>
      <c r="F61" s="49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94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93"/>
      <c r="AV61" s="104"/>
    </row>
    <row r="62" spans="1:48">
      <c r="A62" s="24"/>
      <c r="B62" s="24">
        <v>5100055</v>
      </c>
      <c r="C62" s="24"/>
      <c r="D62" s="107" t="s">
        <v>1484</v>
      </c>
      <c r="E62" s="115">
        <v>44032</v>
      </c>
      <c r="F62" s="49">
        <v>12000</v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94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>
        <v>-1000</v>
      </c>
      <c r="AM62" s="28">
        <v>-1000</v>
      </c>
      <c r="AN62" s="28">
        <v>-1000</v>
      </c>
      <c r="AO62" s="28">
        <v>-1000</v>
      </c>
      <c r="AP62" s="28">
        <v>-1000</v>
      </c>
      <c r="AQ62" s="28">
        <v>-1000</v>
      </c>
      <c r="AR62" s="28">
        <v>-1000</v>
      </c>
      <c r="AS62" s="28">
        <v>-1000</v>
      </c>
      <c r="AT62" s="28">
        <v>-1000</v>
      </c>
      <c r="AU62" s="112">
        <v>-9000</v>
      </c>
      <c r="AV62" s="101">
        <v>3000</v>
      </c>
    </row>
    <row r="63" spans="1:48">
      <c r="A63" s="24"/>
      <c r="B63" s="24"/>
      <c r="C63" s="24"/>
      <c r="D63" s="107"/>
      <c r="E63" s="115"/>
      <c r="F63" s="49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94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112"/>
      <c r="AV63" s="104"/>
    </row>
    <row r="64" spans="1:48">
      <c r="A64" s="24"/>
      <c r="B64" s="24">
        <v>5100055</v>
      </c>
      <c r="C64" s="24"/>
      <c r="D64" s="107" t="s">
        <v>1558</v>
      </c>
      <c r="E64" s="115">
        <v>44165</v>
      </c>
      <c r="F64" s="49">
        <v>15000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94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>
        <v>-1250</v>
      </c>
      <c r="AQ64" s="28">
        <v>-1250</v>
      </c>
      <c r="AR64" s="28">
        <v>-1250</v>
      </c>
      <c r="AS64" s="28">
        <v>-1250</v>
      </c>
      <c r="AT64" s="28">
        <v>-1250</v>
      </c>
      <c r="AU64" s="112">
        <v>-6250</v>
      </c>
      <c r="AV64" s="101">
        <v>8750</v>
      </c>
    </row>
    <row r="65" spans="1:48">
      <c r="A65" s="24"/>
      <c r="B65" s="24"/>
      <c r="C65" s="24"/>
      <c r="D65" s="107"/>
      <c r="E65" s="115"/>
      <c r="F65" s="49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94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93"/>
      <c r="AV65" s="104"/>
    </row>
    <row r="66" spans="1:48">
      <c r="A66" s="24"/>
      <c r="B66" s="24"/>
      <c r="C66" s="24"/>
      <c r="D66" s="32"/>
      <c r="E66" s="26"/>
      <c r="F66" s="49"/>
      <c r="G66" s="34"/>
      <c r="H66" s="34"/>
      <c r="I66" s="34"/>
      <c r="J66" s="34"/>
      <c r="K66" s="34"/>
      <c r="L66" s="34"/>
      <c r="M66" s="34"/>
      <c r="N66" s="34"/>
      <c r="O66" s="34"/>
      <c r="P66" s="28"/>
      <c r="Q66" s="34"/>
      <c r="R66" s="34"/>
      <c r="S66" s="34"/>
      <c r="T66" s="34"/>
      <c r="U66" s="28"/>
      <c r="V66" s="28"/>
      <c r="W66" s="28"/>
      <c r="X66" s="34"/>
      <c r="Y66" s="34"/>
      <c r="Z66" s="93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116"/>
      <c r="AV66" s="116"/>
    </row>
    <row r="67" spans="1:48">
      <c r="A67" s="24"/>
      <c r="B67" s="24"/>
      <c r="C67" s="24"/>
      <c r="D67" s="117" t="s">
        <v>950</v>
      </c>
      <c r="E67" s="26"/>
      <c r="F67" s="49"/>
      <c r="G67" s="34"/>
      <c r="H67" s="34"/>
      <c r="I67" s="34"/>
      <c r="J67" s="34"/>
      <c r="K67" s="34"/>
      <c r="L67" s="34"/>
      <c r="M67" s="34"/>
      <c r="N67" s="34"/>
      <c r="O67" s="34"/>
      <c r="P67" s="28"/>
      <c r="Q67" s="34"/>
      <c r="R67" s="34"/>
      <c r="S67" s="34"/>
      <c r="T67" s="34"/>
      <c r="U67" s="28"/>
      <c r="V67" s="28"/>
      <c r="W67" s="28"/>
      <c r="X67" s="34"/>
      <c r="Y67" s="34"/>
      <c r="Z67" s="93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116"/>
      <c r="AV67" s="116"/>
    </row>
    <row r="68" spans="1:48" ht="24">
      <c r="A68" s="24" t="s">
        <v>1095</v>
      </c>
      <c r="B68" s="118"/>
      <c r="C68" s="118"/>
      <c r="D68" s="119" t="s">
        <v>951</v>
      </c>
      <c r="E68" s="120">
        <v>41398</v>
      </c>
      <c r="F68" s="121">
        <v>3500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57"/>
      <c r="Z68" s="122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122">
        <v>0</v>
      </c>
      <c r="AV68" s="122">
        <v>3500</v>
      </c>
    </row>
    <row r="69" spans="1:48">
      <c r="A69" s="24" t="s">
        <v>1095</v>
      </c>
      <c r="B69" s="30">
        <v>5100055</v>
      </c>
      <c r="C69" s="30"/>
      <c r="D69" s="35" t="s">
        <v>969</v>
      </c>
      <c r="E69" s="31">
        <v>43645</v>
      </c>
      <c r="F69" s="49">
        <v>2859.13</v>
      </c>
      <c r="G69" s="92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93"/>
      <c r="Z69" s="94">
        <v>-259.92</v>
      </c>
      <c r="AA69" s="92">
        <v>-259.92</v>
      </c>
      <c r="AB69" s="28">
        <v>-259.92</v>
      </c>
      <c r="AC69" s="28">
        <v>-259.92</v>
      </c>
      <c r="AD69" s="28">
        <v>-259.92</v>
      </c>
      <c r="AE69" s="28">
        <v>-259.92</v>
      </c>
      <c r="AF69" s="28">
        <v>-259.92</v>
      </c>
      <c r="AG69" s="28">
        <v>-259.92</v>
      </c>
      <c r="AH69" s="28">
        <v>-259.92</v>
      </c>
      <c r="AI69" s="28">
        <v>-259.92</v>
      </c>
      <c r="AJ69" s="28">
        <v>-259.92</v>
      </c>
      <c r="AK69" s="28">
        <v>-0.01</v>
      </c>
      <c r="AL69" s="28"/>
      <c r="AM69" s="28"/>
      <c r="AN69" s="28"/>
      <c r="AO69" s="28"/>
      <c r="AP69" s="28"/>
      <c r="AQ69" s="28"/>
      <c r="AR69" s="28"/>
      <c r="AS69" s="28"/>
      <c r="AT69" s="28"/>
      <c r="AU69" s="93">
        <v>-2859.1300000000006</v>
      </c>
      <c r="AV69" s="93">
        <v>0</v>
      </c>
    </row>
    <row r="70" spans="1:48">
      <c r="A70" s="24" t="s">
        <v>1095</v>
      </c>
      <c r="B70" s="30"/>
      <c r="C70" s="30"/>
      <c r="D70" s="15" t="s">
        <v>1158</v>
      </c>
      <c r="E70" s="14">
        <v>43658</v>
      </c>
      <c r="F70" s="13">
        <v>2515.29</v>
      </c>
      <c r="G70" s="92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93"/>
      <c r="Z70" s="94">
        <v>-209.61</v>
      </c>
      <c r="AA70" s="92">
        <v>-209.61</v>
      </c>
      <c r="AB70" s="28">
        <v>-209.61</v>
      </c>
      <c r="AC70" s="28">
        <v>-209.61</v>
      </c>
      <c r="AD70" s="28">
        <v>-209.61</v>
      </c>
      <c r="AE70" s="28">
        <v>-209.61</v>
      </c>
      <c r="AF70" s="28">
        <v>-209.61</v>
      </c>
      <c r="AG70" s="28">
        <v>-209.61</v>
      </c>
      <c r="AH70" s="28">
        <v>-209.61</v>
      </c>
      <c r="AI70" s="28">
        <v>-209.61</v>
      </c>
      <c r="AJ70" s="28">
        <v>-209.58</v>
      </c>
      <c r="AK70" s="28">
        <v>-209.61</v>
      </c>
      <c r="AL70" s="28"/>
      <c r="AM70" s="28"/>
      <c r="AN70" s="28"/>
      <c r="AO70" s="28"/>
      <c r="AP70" s="28"/>
      <c r="AQ70" s="28"/>
      <c r="AR70" s="28"/>
      <c r="AS70" s="28"/>
      <c r="AT70" s="28"/>
      <c r="AU70" s="93">
        <v>-2515.2900000000009</v>
      </c>
      <c r="AV70" s="93">
        <v>0</v>
      </c>
    </row>
    <row r="71" spans="1:48">
      <c r="A71" s="24" t="s">
        <v>1095</v>
      </c>
      <c r="B71" s="30"/>
      <c r="C71" s="30"/>
      <c r="D71" s="15" t="s">
        <v>1159</v>
      </c>
      <c r="E71" s="14">
        <v>43661</v>
      </c>
      <c r="F71" s="13">
        <v>102.45</v>
      </c>
      <c r="G71" s="92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93"/>
      <c r="Z71" s="94">
        <v>-8.5399999999999991</v>
      </c>
      <c r="AA71" s="92">
        <v>-8.5399999999999991</v>
      </c>
      <c r="AB71" s="28">
        <v>-8.5399999999999991</v>
      </c>
      <c r="AC71" s="28">
        <v>-8.5699999999999985</v>
      </c>
      <c r="AD71" s="28">
        <v>-8.5699999999999985</v>
      </c>
      <c r="AE71" s="28">
        <v>-8.5699999999999985</v>
      </c>
      <c r="AF71" s="28">
        <v>-8.5699999999999985</v>
      </c>
      <c r="AG71" s="28">
        <v>-8.5699999999999985</v>
      </c>
      <c r="AH71" s="28">
        <v>-8.5699999999999985</v>
      </c>
      <c r="AI71" s="28">
        <v>-8.5699999999999985</v>
      </c>
      <c r="AJ71" s="28">
        <v>-8.24</v>
      </c>
      <c r="AK71" s="28">
        <v>-8.6</v>
      </c>
      <c r="AL71" s="28"/>
      <c r="AM71" s="28"/>
      <c r="AN71" s="28"/>
      <c r="AO71" s="28"/>
      <c r="AP71" s="28"/>
      <c r="AQ71" s="28"/>
      <c r="AR71" s="28"/>
      <c r="AS71" s="28"/>
      <c r="AT71" s="28"/>
      <c r="AU71" s="93">
        <v>-102.44999999999997</v>
      </c>
      <c r="AV71" s="93">
        <v>0</v>
      </c>
    </row>
    <row r="72" spans="1:48">
      <c r="A72" s="24"/>
      <c r="B72" s="30"/>
      <c r="C72" s="30"/>
      <c r="D72" s="15"/>
      <c r="E72" s="14"/>
      <c r="F72" s="13"/>
      <c r="G72" s="92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93"/>
      <c r="Z72" s="94"/>
      <c r="AA72" s="92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93">
        <v>0</v>
      </c>
      <c r="AV72" s="93"/>
    </row>
    <row r="73" spans="1:48">
      <c r="A73" s="24" t="s">
        <v>1095</v>
      </c>
      <c r="B73" s="30">
        <v>5100055</v>
      </c>
      <c r="C73" s="30"/>
      <c r="D73" s="35" t="s">
        <v>1344</v>
      </c>
      <c r="E73" s="31">
        <v>43588</v>
      </c>
      <c r="F73" s="49">
        <v>800</v>
      </c>
      <c r="G73" s="92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>
        <v>-66.67</v>
      </c>
      <c r="Y73" s="28">
        <v>-66.67</v>
      </c>
      <c r="Z73" s="94">
        <v>-66.67</v>
      </c>
      <c r="AA73" s="92">
        <v>-66.67</v>
      </c>
      <c r="AB73" s="28">
        <v>-66.67</v>
      </c>
      <c r="AC73" s="28">
        <v>-66.67</v>
      </c>
      <c r="AD73" s="28">
        <v>-66.67</v>
      </c>
      <c r="AE73" s="28">
        <v>-66.67</v>
      </c>
      <c r="AF73" s="28">
        <v>-66.67</v>
      </c>
      <c r="AG73" s="28">
        <v>-66.67</v>
      </c>
      <c r="AH73" s="28">
        <v>-66.63</v>
      </c>
      <c r="AI73" s="28">
        <v>-66.67</v>
      </c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93">
        <v>-799.99999999999989</v>
      </c>
      <c r="AV73" s="93">
        <v>0</v>
      </c>
    </row>
    <row r="74" spans="1:48">
      <c r="A74" s="24"/>
      <c r="B74" s="113"/>
      <c r="C74" s="113"/>
      <c r="D74" s="123"/>
      <c r="E74" s="110"/>
      <c r="F74" s="61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62"/>
      <c r="Z74" s="112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93">
        <v>0</v>
      </c>
      <c r="AV74" s="112"/>
    </row>
    <row r="75" spans="1:48">
      <c r="A75" s="24" t="s">
        <v>1095</v>
      </c>
      <c r="B75" s="30">
        <v>5100055</v>
      </c>
      <c r="C75" s="30"/>
      <c r="D75" t="s">
        <v>1345</v>
      </c>
      <c r="E75" s="31">
        <v>43902</v>
      </c>
      <c r="F75" s="49">
        <v>245000</v>
      </c>
      <c r="G75" s="92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94"/>
      <c r="AA75" s="92"/>
      <c r="AB75" s="28"/>
      <c r="AC75" s="28"/>
      <c r="AD75" s="28"/>
      <c r="AE75" s="28"/>
      <c r="AF75" s="28"/>
      <c r="AG75" s="28"/>
      <c r="AH75" s="28">
        <v>-24500</v>
      </c>
      <c r="AI75" s="28">
        <v>-24500</v>
      </c>
      <c r="AJ75" s="28">
        <v>-24500</v>
      </c>
      <c r="AK75" s="28">
        <v>-24500</v>
      </c>
      <c r="AL75" s="28">
        <v>-24500</v>
      </c>
      <c r="AM75" s="28">
        <v>-24500</v>
      </c>
      <c r="AN75" s="28">
        <v>-24500</v>
      </c>
      <c r="AO75" s="28">
        <v>-24500</v>
      </c>
      <c r="AP75" s="28">
        <v>-24500</v>
      </c>
      <c r="AQ75" s="28">
        <v>-24500</v>
      </c>
      <c r="AR75" s="28"/>
      <c r="AS75" s="28"/>
      <c r="AT75" s="28"/>
      <c r="AU75" s="93">
        <v>-245000</v>
      </c>
      <c r="AV75" s="93">
        <v>0</v>
      </c>
    </row>
    <row r="76" spans="1:48" ht="13.5" thickBot="1">
      <c r="A76" s="53"/>
      <c r="B76" s="53"/>
      <c r="C76" s="53"/>
      <c r="E76" s="55"/>
      <c r="F76" s="56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122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122"/>
      <c r="AV76" s="122"/>
    </row>
    <row r="77" spans="1:48">
      <c r="A77" s="63" t="s">
        <v>21</v>
      </c>
      <c r="B77" s="64"/>
      <c r="C77" s="64"/>
      <c r="D77" s="124" t="s">
        <v>954</v>
      </c>
      <c r="E77" s="125"/>
      <c r="F77" s="66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126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126"/>
      <c r="AV77" s="127"/>
    </row>
    <row r="78" spans="1:48" ht="24">
      <c r="A78" s="68" t="s">
        <v>21</v>
      </c>
      <c r="B78" s="30"/>
      <c r="C78" s="30"/>
      <c r="D78" s="35" t="s">
        <v>955</v>
      </c>
      <c r="E78" s="31">
        <v>41225</v>
      </c>
      <c r="F78" s="49">
        <v>100000</v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93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93"/>
      <c r="AV78" s="101"/>
    </row>
    <row r="79" spans="1:48" ht="24">
      <c r="A79" s="68" t="s">
        <v>21</v>
      </c>
      <c r="B79" s="30"/>
      <c r="C79" s="30"/>
      <c r="D79" s="35" t="s">
        <v>956</v>
      </c>
      <c r="E79" s="31">
        <v>41255</v>
      </c>
      <c r="F79" s="49">
        <v>12000</v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93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93"/>
      <c r="AV79" s="101"/>
    </row>
    <row r="80" spans="1:48">
      <c r="A80" s="68" t="s">
        <v>21</v>
      </c>
      <c r="B80" s="30"/>
      <c r="C80" s="30"/>
      <c r="D80" s="36" t="s">
        <v>957</v>
      </c>
      <c r="E80" s="31">
        <v>41255</v>
      </c>
      <c r="F80" s="49">
        <v>24027.78</v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93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93"/>
      <c r="AV80" s="101"/>
    </row>
    <row r="81" spans="1:48">
      <c r="A81" s="68" t="s">
        <v>21</v>
      </c>
      <c r="B81" s="30"/>
      <c r="C81" s="30"/>
      <c r="D81" s="36" t="s">
        <v>958</v>
      </c>
      <c r="E81" s="31">
        <v>41255</v>
      </c>
      <c r="F81" s="49">
        <v>3325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93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93"/>
      <c r="AV81" s="101"/>
    </row>
    <row r="82" spans="1:48" ht="24">
      <c r="A82" s="68" t="s">
        <v>21</v>
      </c>
      <c r="B82" s="30"/>
      <c r="C82" s="30"/>
      <c r="D82" s="36" t="s">
        <v>959</v>
      </c>
      <c r="E82" s="31"/>
      <c r="F82" s="49">
        <v>10006</v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93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93"/>
      <c r="AV82" s="101"/>
    </row>
    <row r="83" spans="1:48">
      <c r="A83" s="68" t="s">
        <v>21</v>
      </c>
      <c r="B83" s="30"/>
      <c r="C83" s="30"/>
      <c r="D83" s="37" t="s">
        <v>1346</v>
      </c>
      <c r="E83" s="31"/>
      <c r="F83" s="128">
        <v>17898.419999999998</v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93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93"/>
      <c r="AV83" s="101"/>
    </row>
    <row r="84" spans="1:48">
      <c r="A84" s="68" t="s">
        <v>21</v>
      </c>
      <c r="B84" s="53">
        <v>4937002</v>
      </c>
      <c r="C84" s="53"/>
      <c r="D84" s="54" t="s">
        <v>960</v>
      </c>
      <c r="E84" s="55"/>
      <c r="F84" s="56">
        <v>20000</v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57"/>
      <c r="Z84" s="122"/>
      <c r="AA84" s="28"/>
      <c r="AB84" s="28"/>
      <c r="AC84" s="28"/>
      <c r="AD84" s="28"/>
      <c r="AE84" s="28"/>
      <c r="AF84" s="28"/>
      <c r="AG84" s="28"/>
      <c r="AH84" s="28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122"/>
      <c r="AV84" s="129"/>
    </row>
    <row r="85" spans="1:48">
      <c r="A85" s="68" t="s">
        <v>21</v>
      </c>
      <c r="B85" s="30"/>
      <c r="C85" s="30">
        <v>21</v>
      </c>
      <c r="D85" s="35"/>
      <c r="E85" s="31"/>
      <c r="F85" s="49">
        <v>187257.2</v>
      </c>
      <c r="G85" s="92">
        <v>-122986.98999999966</v>
      </c>
      <c r="H85" s="28">
        <v>-2016.18</v>
      </c>
      <c r="I85" s="28">
        <v>-2016.18</v>
      </c>
      <c r="J85" s="28">
        <v>-2016.18</v>
      </c>
      <c r="K85" s="28">
        <v>-2016.18</v>
      </c>
      <c r="L85" s="28">
        <v>-2016.18</v>
      </c>
      <c r="M85" s="28">
        <v>-2016.18</v>
      </c>
      <c r="N85" s="28">
        <v>-2016.18</v>
      </c>
      <c r="O85" s="28">
        <v>-3134.83</v>
      </c>
      <c r="P85" s="28">
        <v>-3134.83</v>
      </c>
      <c r="Q85" s="28">
        <v>-3134.83</v>
      </c>
      <c r="R85" s="28">
        <v>-3134.83</v>
      </c>
      <c r="S85" s="28">
        <v>-3134.83</v>
      </c>
      <c r="T85" s="28">
        <v>-3134.83</v>
      </c>
      <c r="U85" s="28">
        <v>-3134.83</v>
      </c>
      <c r="V85" s="28">
        <v>-3134.83</v>
      </c>
      <c r="W85" s="28">
        <v>-3134.83</v>
      </c>
      <c r="X85" s="28">
        <v>-3134.83</v>
      </c>
      <c r="Y85" s="28">
        <v>-3134.83</v>
      </c>
      <c r="Z85" s="94">
        <v>-3134.83</v>
      </c>
      <c r="AA85" s="94">
        <v>-3134.83</v>
      </c>
      <c r="AB85" s="94">
        <v>-3134.83</v>
      </c>
      <c r="AC85" s="94">
        <v>-3134.83</v>
      </c>
      <c r="AD85" s="94">
        <v>-3134.5</v>
      </c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3">
        <v>-187257.19999999943</v>
      </c>
      <c r="AV85" s="101">
        <v>5.8207660913467407E-10</v>
      </c>
    </row>
    <row r="86" spans="1:48" ht="13.5" thickBot="1">
      <c r="A86" s="69" t="s">
        <v>21</v>
      </c>
      <c r="B86" s="70"/>
      <c r="C86" s="70"/>
      <c r="D86" s="130" t="s">
        <v>1160</v>
      </c>
      <c r="E86" s="131">
        <v>43677</v>
      </c>
      <c r="F86" s="16">
        <v>30000</v>
      </c>
      <c r="G86" s="132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133">
        <v>-2500</v>
      </c>
      <c r="AA86" s="132">
        <v>-2500</v>
      </c>
      <c r="AB86" s="39">
        <v>-2500</v>
      </c>
      <c r="AC86" s="39">
        <v>-2500</v>
      </c>
      <c r="AD86" s="39">
        <v>-2500</v>
      </c>
      <c r="AE86" s="39">
        <v>-2500</v>
      </c>
      <c r="AF86" s="39">
        <v>-2500</v>
      </c>
      <c r="AG86" s="39">
        <v>-2500</v>
      </c>
      <c r="AH86" s="39">
        <v>-2500</v>
      </c>
      <c r="AI86" s="39">
        <v>-2500</v>
      </c>
      <c r="AJ86" s="39">
        <v>-2500</v>
      </c>
      <c r="AK86" s="39">
        <v>-2500</v>
      </c>
      <c r="AL86" s="57"/>
      <c r="AM86" s="57"/>
      <c r="AN86" s="57"/>
      <c r="AO86" s="57"/>
      <c r="AP86" s="57"/>
      <c r="AQ86" s="57"/>
      <c r="AR86" s="57"/>
      <c r="AS86" s="57"/>
      <c r="AT86" s="57"/>
      <c r="AU86" s="93">
        <v>-30000</v>
      </c>
      <c r="AV86" s="134">
        <v>0</v>
      </c>
    </row>
    <row r="87" spans="1:48" ht="13.5" thickBot="1">
      <c r="A87" s="135" t="s">
        <v>21</v>
      </c>
      <c r="B87" s="30">
        <v>4937002</v>
      </c>
      <c r="C87" s="30"/>
      <c r="D87" s="74" t="s">
        <v>1384</v>
      </c>
      <c r="E87" s="14">
        <v>44012</v>
      </c>
      <c r="F87" s="13">
        <v>30000</v>
      </c>
      <c r="G87" s="136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8"/>
      <c r="AA87" s="136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137">
        <v>-2500</v>
      </c>
      <c r="AM87" s="137">
        <v>-2500</v>
      </c>
      <c r="AN87" s="137">
        <v>-2500</v>
      </c>
      <c r="AO87" s="137">
        <v>-2500</v>
      </c>
      <c r="AP87" s="137">
        <v>-2500</v>
      </c>
      <c r="AQ87" s="137">
        <v>-2500</v>
      </c>
      <c r="AR87" s="137">
        <v>-2500</v>
      </c>
      <c r="AS87" s="137">
        <v>-2500</v>
      </c>
      <c r="AT87" s="137">
        <v>-2500</v>
      </c>
      <c r="AU87" s="93">
        <v>-22500</v>
      </c>
      <c r="AV87" s="134">
        <v>7500</v>
      </c>
    </row>
    <row r="88" spans="1:48">
      <c r="A88" s="135"/>
      <c r="B88" s="58"/>
      <c r="C88" s="58"/>
      <c r="D88" s="138"/>
      <c r="E88" s="139"/>
      <c r="F88" s="111"/>
      <c r="G88" s="136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8"/>
      <c r="AA88" s="136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3"/>
      <c r="AV88" s="140"/>
    </row>
    <row r="89" spans="1:48" ht="13.5" thickBot="1">
      <c r="A89" s="135"/>
      <c r="B89" s="58"/>
      <c r="C89" s="58"/>
      <c r="D89" s="138"/>
      <c r="E89" s="139"/>
      <c r="F89" s="111"/>
      <c r="G89" s="136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8"/>
      <c r="AA89" s="136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3"/>
      <c r="AV89" s="140"/>
    </row>
    <row r="90" spans="1:48">
      <c r="A90" s="63" t="s">
        <v>28</v>
      </c>
      <c r="B90" s="64"/>
      <c r="C90" s="64"/>
      <c r="D90" s="141" t="s">
        <v>961</v>
      </c>
      <c r="E90" s="65">
        <v>42004</v>
      </c>
      <c r="F90" s="66">
        <v>40000</v>
      </c>
      <c r="G90" s="142">
        <v>-21333.439999999999</v>
      </c>
      <c r="H90" s="67">
        <v>-666.67</v>
      </c>
      <c r="I90" s="67">
        <v>-666.67</v>
      </c>
      <c r="J90" s="67">
        <v>-666.67</v>
      </c>
      <c r="K90" s="67">
        <v>-666.67</v>
      </c>
      <c r="L90" s="67">
        <v>-666.67</v>
      </c>
      <c r="M90" s="67">
        <v>-666.67</v>
      </c>
      <c r="N90" s="67">
        <v>-666.67</v>
      </c>
      <c r="O90" s="67">
        <v>-666.67</v>
      </c>
      <c r="P90" s="67">
        <v>-666.67</v>
      </c>
      <c r="Q90" s="67">
        <v>-666.67</v>
      </c>
      <c r="R90" s="67">
        <v>-666.67</v>
      </c>
      <c r="S90" s="67">
        <v>-666.67</v>
      </c>
      <c r="T90" s="67">
        <v>-666.67</v>
      </c>
      <c r="U90" s="67">
        <v>-666.67</v>
      </c>
      <c r="V90" s="67">
        <v>-666.67</v>
      </c>
      <c r="W90" s="67">
        <v>-666.67</v>
      </c>
      <c r="X90" s="67">
        <v>-666.67</v>
      </c>
      <c r="Y90" s="67">
        <v>-666.67</v>
      </c>
      <c r="Z90" s="143">
        <v>-666.67</v>
      </c>
      <c r="AA90" s="142">
        <v>-666.67</v>
      </c>
      <c r="AB90" s="67">
        <v>-666.67</v>
      </c>
      <c r="AC90" s="67">
        <v>-666.67</v>
      </c>
      <c r="AD90" s="67">
        <v>-666.67</v>
      </c>
      <c r="AE90" s="67">
        <v>-666.67</v>
      </c>
      <c r="AF90" s="67">
        <v>-666.67</v>
      </c>
      <c r="AG90" s="67">
        <v>-666.67</v>
      </c>
      <c r="AH90" s="67">
        <v>-666.47</v>
      </c>
      <c r="AI90" s="67">
        <v>-666.67</v>
      </c>
      <c r="AJ90" s="67">
        <v>0</v>
      </c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93">
        <v>-39999.999999999956</v>
      </c>
      <c r="AV90" s="127">
        <v>0</v>
      </c>
    </row>
    <row r="91" spans="1:48" ht="24">
      <c r="A91" s="68" t="s">
        <v>28</v>
      </c>
      <c r="B91" s="30"/>
      <c r="C91" s="30">
        <v>85</v>
      </c>
      <c r="D91" s="35" t="s">
        <v>962</v>
      </c>
      <c r="E91" s="31">
        <v>42004</v>
      </c>
      <c r="F91" s="49">
        <v>12000</v>
      </c>
      <c r="G91" s="92">
        <v>-6600</v>
      </c>
      <c r="H91" s="28">
        <v>-200</v>
      </c>
      <c r="I91" s="28">
        <v>-200</v>
      </c>
      <c r="J91" s="28">
        <v>-200</v>
      </c>
      <c r="K91" s="28">
        <v>-200</v>
      </c>
      <c r="L91" s="28">
        <v>-200</v>
      </c>
      <c r="M91" s="28">
        <v>-200</v>
      </c>
      <c r="N91" s="28">
        <v>-200</v>
      </c>
      <c r="O91" s="28">
        <v>-200</v>
      </c>
      <c r="P91" s="28">
        <v>-200</v>
      </c>
      <c r="Q91" s="28">
        <v>-200</v>
      </c>
      <c r="R91" s="28">
        <v>-200</v>
      </c>
      <c r="S91" s="28">
        <v>-200</v>
      </c>
      <c r="T91" s="28">
        <v>-200</v>
      </c>
      <c r="U91" s="28">
        <v>-200</v>
      </c>
      <c r="V91" s="28">
        <v>-200</v>
      </c>
      <c r="W91" s="28">
        <v>-200</v>
      </c>
      <c r="X91" s="28">
        <v>-200</v>
      </c>
      <c r="Y91" s="28">
        <v>-200</v>
      </c>
      <c r="Z91" s="94">
        <v>-200</v>
      </c>
      <c r="AA91" s="92">
        <v>-200</v>
      </c>
      <c r="AB91" s="28">
        <v>-200</v>
      </c>
      <c r="AC91" s="28">
        <v>-200</v>
      </c>
      <c r="AD91" s="28">
        <v>-200</v>
      </c>
      <c r="AE91" s="28">
        <v>-200</v>
      </c>
      <c r="AF91" s="28">
        <v>-200</v>
      </c>
      <c r="AG91" s="28">
        <v>-200</v>
      </c>
      <c r="AH91" s="28">
        <v>-200</v>
      </c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93">
        <v>-12000</v>
      </c>
      <c r="AV91" s="101">
        <v>0</v>
      </c>
    </row>
    <row r="92" spans="1:48">
      <c r="A92" s="68" t="s">
        <v>28</v>
      </c>
      <c r="B92" s="30">
        <v>4937002</v>
      </c>
      <c r="C92" s="30"/>
      <c r="D92" s="15" t="s">
        <v>1161</v>
      </c>
      <c r="E92" s="14">
        <v>43645</v>
      </c>
      <c r="F92" s="13">
        <v>5000</v>
      </c>
      <c r="G92" s="136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44"/>
      <c r="Y92" s="28"/>
      <c r="Z92" s="94">
        <v>-454.55</v>
      </c>
      <c r="AA92" s="92">
        <v>-454.55</v>
      </c>
      <c r="AB92" s="28">
        <v>-454.55</v>
      </c>
      <c r="AC92" s="28">
        <v>-454.55</v>
      </c>
      <c r="AD92" s="28">
        <v>-454.55</v>
      </c>
      <c r="AE92" s="28">
        <v>-454.55</v>
      </c>
      <c r="AF92" s="28">
        <v>-454.55</v>
      </c>
      <c r="AG92" s="28">
        <v>-454.55</v>
      </c>
      <c r="AH92" s="28">
        <v>-454.55</v>
      </c>
      <c r="AI92" s="28">
        <v>-454.5</v>
      </c>
      <c r="AJ92" s="28">
        <v>-454.55</v>
      </c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93">
        <v>-5000.0000000000009</v>
      </c>
      <c r="AV92" s="101">
        <v>0</v>
      </c>
    </row>
    <row r="93" spans="1:48" ht="13.5" thickBot="1">
      <c r="A93" s="69" t="s">
        <v>28</v>
      </c>
      <c r="B93" s="70">
        <v>4937002</v>
      </c>
      <c r="C93" s="70"/>
      <c r="D93" s="145" t="s">
        <v>1162</v>
      </c>
      <c r="E93" s="131">
        <v>43677</v>
      </c>
      <c r="F93" s="16">
        <v>5000</v>
      </c>
      <c r="G93" s="146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8"/>
      <c r="Y93" s="39"/>
      <c r="Z93" s="133">
        <v>-416.67</v>
      </c>
      <c r="AA93" s="132">
        <v>0</v>
      </c>
      <c r="AB93" s="39">
        <v>-833.34</v>
      </c>
      <c r="AC93" s="39">
        <v>-416.67</v>
      </c>
      <c r="AD93" s="39">
        <v>-416.67</v>
      </c>
      <c r="AE93" s="39">
        <v>-416.67</v>
      </c>
      <c r="AF93" s="39">
        <v>-416.67</v>
      </c>
      <c r="AG93" s="39">
        <v>-416.67</v>
      </c>
      <c r="AH93" s="39">
        <v>-416.67</v>
      </c>
      <c r="AI93" s="39">
        <v>-416.67</v>
      </c>
      <c r="AJ93" s="39">
        <v>-416.67</v>
      </c>
      <c r="AK93" s="57">
        <v>-416.63</v>
      </c>
      <c r="AL93" s="57"/>
      <c r="AM93" s="57"/>
      <c r="AN93" s="57"/>
      <c r="AO93" s="57"/>
      <c r="AP93" s="57"/>
      <c r="AQ93" s="57"/>
      <c r="AR93" s="57"/>
      <c r="AS93" s="57"/>
      <c r="AT93" s="57"/>
      <c r="AU93" s="93">
        <v>-5000</v>
      </c>
      <c r="AV93" s="134">
        <v>0</v>
      </c>
    </row>
    <row r="94" spans="1:48" ht="13.5" thickBot="1">
      <c r="A94" s="149"/>
      <c r="B94" s="149"/>
      <c r="C94" s="149"/>
      <c r="D94" s="150"/>
      <c r="E94" s="151"/>
      <c r="F94" s="152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153"/>
      <c r="AA94" s="136"/>
      <c r="AB94" s="97"/>
      <c r="AC94" s="97"/>
      <c r="AD94" s="97"/>
      <c r="AE94" s="97"/>
      <c r="AF94" s="97"/>
      <c r="AG94" s="97"/>
      <c r="AH94" s="137"/>
      <c r="AI94" s="137">
        <v>416.67</v>
      </c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3"/>
      <c r="AV94" s="153"/>
    </row>
    <row r="95" spans="1:48" ht="24">
      <c r="A95" s="63" t="s">
        <v>27</v>
      </c>
      <c r="B95" s="58">
        <v>4937002</v>
      </c>
      <c r="C95" s="64">
        <v>87</v>
      </c>
      <c r="D95" s="141" t="s">
        <v>963</v>
      </c>
      <c r="E95" s="65">
        <v>42035</v>
      </c>
      <c r="F95" s="66">
        <v>7070.96</v>
      </c>
      <c r="G95" s="142">
        <v>-2777.94</v>
      </c>
      <c r="H95" s="67">
        <v>-84.18</v>
      </c>
      <c r="I95" s="67">
        <v>-84.18</v>
      </c>
      <c r="J95" s="67">
        <v>-84.18</v>
      </c>
      <c r="K95" s="67">
        <v>-84.18</v>
      </c>
      <c r="L95" s="67">
        <v>-84.18</v>
      </c>
      <c r="M95" s="67">
        <v>-84.18</v>
      </c>
      <c r="N95" s="67">
        <v>-84.18</v>
      </c>
      <c r="O95" s="67">
        <v>-84.18</v>
      </c>
      <c r="P95" s="67">
        <v>-84.18</v>
      </c>
      <c r="Q95" s="67">
        <v>-84.18</v>
      </c>
      <c r="R95" s="67">
        <v>-84.18</v>
      </c>
      <c r="S95" s="67">
        <v>-84.18</v>
      </c>
      <c r="T95" s="67">
        <v>-84.18</v>
      </c>
      <c r="U95" s="67">
        <v>-84.18</v>
      </c>
      <c r="V95" s="67">
        <v>-84.18</v>
      </c>
      <c r="W95" s="67">
        <v>-84.18</v>
      </c>
      <c r="X95" s="154">
        <v>-84.18</v>
      </c>
      <c r="Y95" s="67">
        <v>-84.18</v>
      </c>
      <c r="Z95" s="143">
        <v>-84.18</v>
      </c>
      <c r="AA95" s="142">
        <v>-84.18</v>
      </c>
      <c r="AB95" s="67">
        <v>-84.18</v>
      </c>
      <c r="AC95" s="67">
        <v>-84.18</v>
      </c>
      <c r="AD95" s="67">
        <v>-84.18</v>
      </c>
      <c r="AE95" s="67">
        <v>-84.18</v>
      </c>
      <c r="AF95" s="67">
        <v>-84.18</v>
      </c>
      <c r="AG95" s="67">
        <v>-84.18</v>
      </c>
      <c r="AH95" s="67">
        <v>-84.18</v>
      </c>
      <c r="AI95" s="67">
        <v>-84.18</v>
      </c>
      <c r="AJ95" s="67">
        <v>-84.18</v>
      </c>
      <c r="AK95" s="67">
        <v>-84.18</v>
      </c>
      <c r="AL95" s="67">
        <v>-84.18</v>
      </c>
      <c r="AM95" s="67">
        <v>-84.18</v>
      </c>
      <c r="AN95" s="67">
        <v>-84.18</v>
      </c>
      <c r="AO95" s="67">
        <v>-84.18</v>
      </c>
      <c r="AP95" s="67">
        <v>-84.18</v>
      </c>
      <c r="AQ95" s="67">
        <v>-84.18</v>
      </c>
      <c r="AR95" s="67">
        <v>-84.18</v>
      </c>
      <c r="AS95" s="67">
        <v>-84.18</v>
      </c>
      <c r="AT95" s="67">
        <v>-84.18</v>
      </c>
      <c r="AU95" s="93">
        <v>-6060.9600000000046</v>
      </c>
      <c r="AV95" s="127">
        <v>1009.9999999999955</v>
      </c>
    </row>
    <row r="96" spans="1:48">
      <c r="A96" s="68" t="s">
        <v>27</v>
      </c>
      <c r="B96" s="58">
        <v>4937002</v>
      </c>
      <c r="C96" s="30">
        <v>90</v>
      </c>
      <c r="D96" s="35" t="s">
        <v>964</v>
      </c>
      <c r="E96" s="31">
        <v>42090</v>
      </c>
      <c r="F96" s="49">
        <v>7000</v>
      </c>
      <c r="G96" s="92">
        <v>-2961.4199999999996</v>
      </c>
      <c r="H96" s="28">
        <v>-89.74</v>
      </c>
      <c r="I96" s="28">
        <v>-89.74</v>
      </c>
      <c r="J96" s="28">
        <v>-89.74</v>
      </c>
      <c r="K96" s="28">
        <v>-89.74</v>
      </c>
      <c r="L96" s="28">
        <v>-89.74</v>
      </c>
      <c r="M96" s="28">
        <v>-89.74</v>
      </c>
      <c r="N96" s="28">
        <v>-89.74</v>
      </c>
      <c r="O96" s="28">
        <v>-89.74</v>
      </c>
      <c r="P96" s="28">
        <v>-89.74</v>
      </c>
      <c r="Q96" s="28">
        <v>-89.74</v>
      </c>
      <c r="R96" s="28">
        <v>-89.74</v>
      </c>
      <c r="S96" s="28">
        <v>-89.74</v>
      </c>
      <c r="T96" s="28">
        <v>-89.74</v>
      </c>
      <c r="U96" s="28">
        <v>-89.74</v>
      </c>
      <c r="V96" s="28">
        <v>-89.74</v>
      </c>
      <c r="W96" s="28">
        <v>-89.74</v>
      </c>
      <c r="X96" s="155">
        <v>-89.74</v>
      </c>
      <c r="Y96" s="28">
        <v>-89.74</v>
      </c>
      <c r="Z96" s="94">
        <v>-89.74</v>
      </c>
      <c r="AA96" s="92">
        <v>-89.74</v>
      </c>
      <c r="AB96" s="28">
        <v>-89.74</v>
      </c>
      <c r="AC96" s="28">
        <v>-89.74</v>
      </c>
      <c r="AD96" s="28">
        <v>-89.74</v>
      </c>
      <c r="AE96" s="28">
        <v>-89.74</v>
      </c>
      <c r="AF96" s="28">
        <v>-89.74</v>
      </c>
      <c r="AG96" s="28">
        <v>-89.74</v>
      </c>
      <c r="AH96" s="28">
        <v>-89.74</v>
      </c>
      <c r="AI96" s="28">
        <v>-89.74</v>
      </c>
      <c r="AJ96" s="28">
        <v>-89.74</v>
      </c>
      <c r="AK96" s="28">
        <v>-89.74</v>
      </c>
      <c r="AL96" s="28">
        <v>-89.74</v>
      </c>
      <c r="AM96" s="28">
        <v>-89.74</v>
      </c>
      <c r="AN96" s="28">
        <v>-89.74</v>
      </c>
      <c r="AO96" s="28">
        <v>-89.74</v>
      </c>
      <c r="AP96" s="28">
        <v>-89.74</v>
      </c>
      <c r="AQ96" s="28">
        <v>-89.74</v>
      </c>
      <c r="AR96" s="28">
        <v>-89.74</v>
      </c>
      <c r="AS96" s="28">
        <v>-89.74</v>
      </c>
      <c r="AT96" s="28">
        <v>-89.74</v>
      </c>
      <c r="AU96" s="93">
        <v>-6461.2799999999916</v>
      </c>
      <c r="AV96" s="101">
        <v>538.72000000000844</v>
      </c>
    </row>
    <row r="97" spans="1:48" ht="13.5" thickBot="1">
      <c r="A97" s="69" t="s">
        <v>27</v>
      </c>
      <c r="B97" s="58">
        <v>4937002</v>
      </c>
      <c r="C97" s="70">
        <v>91</v>
      </c>
      <c r="D97" s="71" t="s">
        <v>965</v>
      </c>
      <c r="E97" s="72">
        <v>42090</v>
      </c>
      <c r="F97" s="50">
        <v>7605</v>
      </c>
      <c r="G97" s="132">
        <v>-3217.5</v>
      </c>
      <c r="H97" s="39">
        <v>-97.5</v>
      </c>
      <c r="I97" s="39">
        <v>-97.5</v>
      </c>
      <c r="J97" s="39">
        <v>-97.5</v>
      </c>
      <c r="K97" s="39">
        <v>-97.5</v>
      </c>
      <c r="L97" s="39">
        <v>-97.5</v>
      </c>
      <c r="M97" s="39">
        <v>-97.5</v>
      </c>
      <c r="N97" s="39">
        <v>-97.5</v>
      </c>
      <c r="O97" s="39">
        <v>-97.5</v>
      </c>
      <c r="P97" s="39">
        <v>-97.5</v>
      </c>
      <c r="Q97" s="39">
        <v>-97.5</v>
      </c>
      <c r="R97" s="39">
        <v>-97.5</v>
      </c>
      <c r="S97" s="39">
        <v>-97.5</v>
      </c>
      <c r="T97" s="39">
        <v>-97.5</v>
      </c>
      <c r="U97" s="39">
        <v>-97.5</v>
      </c>
      <c r="V97" s="39">
        <v>-97.5</v>
      </c>
      <c r="W97" s="39">
        <v>-97.5</v>
      </c>
      <c r="X97" s="156">
        <v>-97.5</v>
      </c>
      <c r="Y97" s="39">
        <v>-97.5</v>
      </c>
      <c r="Z97" s="133">
        <v>-97.5</v>
      </c>
      <c r="AA97" s="132">
        <v>-97.5</v>
      </c>
      <c r="AB97" s="39">
        <v>-97.5</v>
      </c>
      <c r="AC97" s="39">
        <v>-97.5</v>
      </c>
      <c r="AD97" s="39">
        <v>-97.5</v>
      </c>
      <c r="AE97" s="39">
        <v>-97.5</v>
      </c>
      <c r="AF97" s="39">
        <v>-97.5</v>
      </c>
      <c r="AG97" s="39">
        <v>-97.5</v>
      </c>
      <c r="AH97" s="39">
        <v>-97.5</v>
      </c>
      <c r="AI97" s="39">
        <v>-97.5</v>
      </c>
      <c r="AJ97" s="39">
        <v>-97.5</v>
      </c>
      <c r="AK97" s="39">
        <v>-97.5</v>
      </c>
      <c r="AL97" s="39">
        <v>-97.5</v>
      </c>
      <c r="AM97" s="39">
        <v>-97.5</v>
      </c>
      <c r="AN97" s="39">
        <v>-97.5</v>
      </c>
      <c r="AO97" s="39">
        <v>-97.5</v>
      </c>
      <c r="AP97" s="39">
        <v>-97.5</v>
      </c>
      <c r="AQ97" s="39">
        <v>-97.5</v>
      </c>
      <c r="AR97" s="39">
        <v>-97.5</v>
      </c>
      <c r="AS97" s="39">
        <v>-97.5</v>
      </c>
      <c r="AT97" s="39">
        <v>-97.5</v>
      </c>
      <c r="AU97" s="93">
        <v>-7020</v>
      </c>
      <c r="AV97" s="134">
        <v>585</v>
      </c>
    </row>
    <row r="98" spans="1:48" ht="13.5" thickBot="1">
      <c r="A98" s="69" t="s">
        <v>27</v>
      </c>
      <c r="B98" s="58">
        <v>4937002</v>
      </c>
      <c r="C98" s="70"/>
      <c r="D98" t="s">
        <v>1545</v>
      </c>
      <c r="E98" s="72">
        <v>44111</v>
      </c>
      <c r="F98" s="50">
        <v>7177.5</v>
      </c>
      <c r="G98" s="136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144"/>
      <c r="Y98" s="97"/>
      <c r="Z98" s="98"/>
      <c r="AA98" s="136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>
        <v>-74.77</v>
      </c>
      <c r="AP98" s="97">
        <v>-74.77</v>
      </c>
      <c r="AQ98" s="97">
        <v>-74.77</v>
      </c>
      <c r="AR98" s="97">
        <v>-74.77</v>
      </c>
      <c r="AS98" s="97">
        <v>-74.77</v>
      </c>
      <c r="AT98" s="97">
        <v>-74.77</v>
      </c>
      <c r="AU98" s="93">
        <v>-448.61999999999995</v>
      </c>
      <c r="AV98" s="134">
        <v>6728.88</v>
      </c>
    </row>
    <row r="99" spans="1:48" ht="13.5" thickBot="1">
      <c r="A99" s="69"/>
      <c r="B99" s="58"/>
      <c r="C99" s="149"/>
      <c r="E99" s="151"/>
      <c r="F99" s="152"/>
      <c r="G99" s="136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144"/>
      <c r="Y99" s="97"/>
      <c r="Z99" s="98"/>
      <c r="AA99" s="136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3">
        <v>0</v>
      </c>
      <c r="AV99" s="134"/>
    </row>
    <row r="100" spans="1:48" ht="13.5" thickBot="1">
      <c r="A100" s="69" t="s">
        <v>27</v>
      </c>
      <c r="B100" s="58">
        <v>4937002</v>
      </c>
      <c r="C100" s="58"/>
      <c r="D100" t="s">
        <v>1347</v>
      </c>
      <c r="E100" s="60">
        <v>43981</v>
      </c>
      <c r="F100" s="61">
        <v>10000</v>
      </c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112"/>
      <c r="AA100" s="157"/>
      <c r="AB100" s="62"/>
      <c r="AC100" s="62"/>
      <c r="AD100" s="62"/>
      <c r="AE100" s="62"/>
      <c r="AF100" s="62"/>
      <c r="AG100" s="62"/>
      <c r="AH100" s="62"/>
      <c r="AI100" s="62"/>
      <c r="AJ100" s="62">
        <v>-833.33</v>
      </c>
      <c r="AK100" s="62">
        <v>-833.33</v>
      </c>
      <c r="AL100" s="62">
        <v>-833.33</v>
      </c>
      <c r="AM100" s="62">
        <v>-833.33</v>
      </c>
      <c r="AN100" s="62">
        <v>-833.33</v>
      </c>
      <c r="AO100" s="62">
        <v>-833.33</v>
      </c>
      <c r="AP100" s="62">
        <v>-833.33</v>
      </c>
      <c r="AQ100" s="62">
        <v>-833.33</v>
      </c>
      <c r="AR100" s="62">
        <v>-833.33</v>
      </c>
      <c r="AS100" s="62">
        <v>-833.33</v>
      </c>
      <c r="AT100" s="62">
        <v>-833.33</v>
      </c>
      <c r="AU100" s="93">
        <v>-9166.630000000001</v>
      </c>
      <c r="AV100" s="134">
        <v>833.36999999999898</v>
      </c>
    </row>
    <row r="101" spans="1:48" ht="13.5" thickBot="1">
      <c r="A101" s="149"/>
      <c r="B101" s="58"/>
      <c r="C101" s="149"/>
      <c r="E101" s="60"/>
      <c r="F101" s="152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153"/>
      <c r="AA101" s="136"/>
      <c r="AB101" s="97"/>
      <c r="AC101" s="97"/>
      <c r="AD101" s="97"/>
      <c r="AE101" s="97"/>
      <c r="AF101" s="97"/>
      <c r="AG101" s="97"/>
      <c r="AH101" s="97"/>
      <c r="AI101" s="97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93"/>
      <c r="AV101" s="134"/>
    </row>
    <row r="102" spans="1:48" ht="13.5" thickBot="1">
      <c r="A102" s="149"/>
      <c r="B102" s="58"/>
      <c r="C102" s="149"/>
      <c r="E102" s="60"/>
      <c r="F102" s="152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153"/>
      <c r="AA102" s="136"/>
      <c r="AB102" s="97"/>
      <c r="AC102" s="97"/>
      <c r="AD102" s="97"/>
      <c r="AE102" s="97"/>
      <c r="AF102" s="97"/>
      <c r="AG102" s="97"/>
      <c r="AH102" s="97"/>
      <c r="AI102" s="97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93"/>
      <c r="AV102" s="134"/>
    </row>
    <row r="103" spans="1:48" ht="13.5" thickBot="1">
      <c r="A103" s="149" t="s">
        <v>1123</v>
      </c>
      <c r="B103" s="58">
        <v>4937002</v>
      </c>
      <c r="C103" s="149"/>
      <c r="D103" t="s">
        <v>1348</v>
      </c>
      <c r="E103" s="60">
        <v>43981</v>
      </c>
      <c r="F103" s="152">
        <v>5350</v>
      </c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153"/>
      <c r="AA103" s="136"/>
      <c r="AB103" s="97"/>
      <c r="AC103" s="97"/>
      <c r="AD103" s="97"/>
      <c r="AE103" s="97"/>
      <c r="AF103" s="97"/>
      <c r="AG103" s="97"/>
      <c r="AH103" s="97"/>
      <c r="AI103" s="97"/>
      <c r="AJ103" s="62">
        <v>-445.83</v>
      </c>
      <c r="AK103" s="62">
        <v>-445.83</v>
      </c>
      <c r="AL103" s="62">
        <v>-445.83</v>
      </c>
      <c r="AM103" s="62">
        <v>-445.83</v>
      </c>
      <c r="AN103" s="62">
        <v>-445.83</v>
      </c>
      <c r="AO103" s="62">
        <v>-445.83</v>
      </c>
      <c r="AP103" s="62">
        <v>-445.83</v>
      </c>
      <c r="AQ103" s="62">
        <v>-445.83</v>
      </c>
      <c r="AR103" s="62">
        <v>-445.83</v>
      </c>
      <c r="AS103" s="62">
        <v>-445.83</v>
      </c>
      <c r="AT103" s="62">
        <v>-445.83</v>
      </c>
      <c r="AU103" s="93">
        <v>-4904.13</v>
      </c>
      <c r="AV103" s="134">
        <v>445.86999999999989</v>
      </c>
    </row>
    <row r="104" spans="1:48" ht="13.5" thickBot="1">
      <c r="A104" s="149" t="s">
        <v>1123</v>
      </c>
      <c r="B104" s="58">
        <v>4937002</v>
      </c>
      <c r="C104" s="149"/>
      <c r="D104" s="5" t="s">
        <v>1385</v>
      </c>
      <c r="E104" s="151">
        <v>44012</v>
      </c>
      <c r="F104" s="152">
        <v>5350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153"/>
      <c r="AA104" s="136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137">
        <v>-445.83</v>
      </c>
      <c r="AM104" s="137">
        <v>-445.83</v>
      </c>
      <c r="AN104" s="137">
        <v>-445.83</v>
      </c>
      <c r="AO104" s="137">
        <v>-445.83</v>
      </c>
      <c r="AP104" s="137">
        <v>-445.83</v>
      </c>
      <c r="AQ104" s="137">
        <v>-445.83</v>
      </c>
      <c r="AR104" s="137">
        <v>-445.83</v>
      </c>
      <c r="AS104" s="137">
        <v>-445.83</v>
      </c>
      <c r="AT104" s="137">
        <v>-445.83</v>
      </c>
      <c r="AU104" s="93">
        <v>-4012.47</v>
      </c>
      <c r="AV104" s="134">
        <v>1337.5300000000002</v>
      </c>
    </row>
    <row r="105" spans="1:48" ht="13.5" thickBot="1">
      <c r="A105" s="149" t="s">
        <v>1123</v>
      </c>
      <c r="B105" s="58">
        <v>4937002</v>
      </c>
      <c r="C105" s="149"/>
      <c r="D105" s="5" t="s">
        <v>1386</v>
      </c>
      <c r="E105" s="151">
        <v>44012</v>
      </c>
      <c r="F105" s="152">
        <v>8025</v>
      </c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153"/>
      <c r="AA105" s="136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137">
        <v>-668.75</v>
      </c>
      <c r="AM105" s="137">
        <v>-668.75</v>
      </c>
      <c r="AN105" s="137">
        <v>-668.75</v>
      </c>
      <c r="AO105" s="137">
        <v>-668.75</v>
      </c>
      <c r="AP105" s="137">
        <v>-668.75</v>
      </c>
      <c r="AQ105" s="137">
        <v>-668.75</v>
      </c>
      <c r="AR105" s="137">
        <v>-668.75</v>
      </c>
      <c r="AS105" s="137">
        <v>-668.75</v>
      </c>
      <c r="AT105" s="137">
        <v>-668.75</v>
      </c>
      <c r="AU105" s="93">
        <v>-6018.75</v>
      </c>
      <c r="AV105" s="134">
        <v>2006.25</v>
      </c>
    </row>
    <row r="106" spans="1:48" ht="13.5" thickBot="1">
      <c r="A106" s="149" t="s">
        <v>1123</v>
      </c>
      <c r="B106" s="58">
        <v>4937002</v>
      </c>
      <c r="C106" s="149"/>
      <c r="D106" s="5" t="s">
        <v>1546</v>
      </c>
      <c r="E106" s="151">
        <v>44188</v>
      </c>
      <c r="F106" s="152">
        <v>5350</v>
      </c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153"/>
      <c r="AA106" s="136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137"/>
      <c r="AM106" s="137"/>
      <c r="AN106" s="137"/>
      <c r="AO106" s="137"/>
      <c r="AP106" s="137"/>
      <c r="AQ106" s="137">
        <v>-445.83</v>
      </c>
      <c r="AR106" s="137">
        <v>-445.83</v>
      </c>
      <c r="AS106" s="137">
        <v>-445.83</v>
      </c>
      <c r="AT106" s="137">
        <v>-445.83</v>
      </c>
      <c r="AU106" s="93">
        <v>-1783.32</v>
      </c>
      <c r="AV106" s="134">
        <v>3566.6800000000003</v>
      </c>
    </row>
    <row r="107" spans="1:48">
      <c r="A107" s="149"/>
      <c r="B107" s="149"/>
      <c r="C107" s="149"/>
      <c r="E107" s="151"/>
      <c r="F107" s="152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153"/>
      <c r="AA107" s="136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122"/>
      <c r="AV107" s="158"/>
    </row>
    <row r="108" spans="1:48" ht="13.5" thickBot="1">
      <c r="A108" s="53"/>
      <c r="B108" s="53"/>
      <c r="C108" s="53"/>
      <c r="D108" s="54"/>
      <c r="E108" s="55"/>
      <c r="F108" s="56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122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122"/>
      <c r="AV108" s="122"/>
    </row>
    <row r="109" spans="1:48">
      <c r="A109" s="63" t="s">
        <v>1094</v>
      </c>
      <c r="B109" s="30">
        <v>4937002</v>
      </c>
      <c r="C109" s="64"/>
      <c r="D109" s="141" t="s">
        <v>970</v>
      </c>
      <c r="E109" s="65">
        <v>43373</v>
      </c>
      <c r="F109" s="66">
        <v>7721.5</v>
      </c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>
        <v>-857.94</v>
      </c>
      <c r="U109" s="67">
        <v>-857.94</v>
      </c>
      <c r="V109" s="67">
        <v>-857.94</v>
      </c>
      <c r="W109" s="67">
        <v>-857.94</v>
      </c>
      <c r="X109" s="67">
        <v>-857.94</v>
      </c>
      <c r="Y109" s="67">
        <v>-857.94</v>
      </c>
      <c r="Z109" s="143">
        <v>-857.94</v>
      </c>
      <c r="AA109" s="67">
        <v>-857.94</v>
      </c>
      <c r="AB109" s="67">
        <v>-857.94</v>
      </c>
      <c r="AC109" s="67">
        <v>-0.04</v>
      </c>
      <c r="AD109" s="67">
        <v>0</v>
      </c>
      <c r="AE109" s="67">
        <v>0</v>
      </c>
      <c r="AF109" s="67">
        <v>0</v>
      </c>
      <c r="AG109" s="67">
        <v>0</v>
      </c>
      <c r="AH109" s="67">
        <v>0</v>
      </c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93">
        <v>-7721.5000000000027</v>
      </c>
      <c r="AV109" s="127">
        <v>0</v>
      </c>
    </row>
    <row r="110" spans="1:48" ht="24">
      <c r="A110" s="68" t="s">
        <v>1094</v>
      </c>
      <c r="B110" s="30">
        <v>4937002</v>
      </c>
      <c r="C110" s="30"/>
      <c r="D110" s="35" t="s">
        <v>971</v>
      </c>
      <c r="E110" s="31">
        <v>43404</v>
      </c>
      <c r="F110" s="49">
        <v>5079.5</v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93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93"/>
      <c r="AV110" s="101"/>
    </row>
    <row r="111" spans="1:48" ht="24">
      <c r="A111" s="68" t="s">
        <v>1094</v>
      </c>
      <c r="B111" s="30">
        <v>4937002</v>
      </c>
      <c r="C111" s="30"/>
      <c r="D111" s="35" t="s">
        <v>971</v>
      </c>
      <c r="E111" s="31">
        <v>43404</v>
      </c>
      <c r="F111" s="49">
        <v>5079.5</v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93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93"/>
      <c r="AV111" s="101"/>
    </row>
    <row r="112" spans="1:48">
      <c r="A112" s="68" t="s">
        <v>1094</v>
      </c>
      <c r="B112" s="30">
        <v>4937002</v>
      </c>
      <c r="C112" s="30"/>
      <c r="D112" s="35"/>
      <c r="E112" s="31"/>
      <c r="F112" s="128">
        <v>10159</v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>
        <v>-1015.9</v>
      </c>
      <c r="U112" s="28">
        <v>-1015.9</v>
      </c>
      <c r="V112" s="28">
        <v>-1015.9</v>
      </c>
      <c r="W112" s="28">
        <v>-1015.9</v>
      </c>
      <c r="X112" s="28">
        <v>-1015.9</v>
      </c>
      <c r="Y112" s="28">
        <v>-1015.9</v>
      </c>
      <c r="Z112" s="94">
        <v>-1015.9</v>
      </c>
      <c r="AA112" s="94">
        <v>-1015.9</v>
      </c>
      <c r="AB112" s="94">
        <v>-1015.9</v>
      </c>
      <c r="AC112" s="94">
        <v>-1015.9</v>
      </c>
      <c r="AD112" s="94">
        <v>0</v>
      </c>
      <c r="AE112" s="94">
        <v>0</v>
      </c>
      <c r="AF112" s="94">
        <v>0</v>
      </c>
      <c r="AG112" s="94">
        <v>0</v>
      </c>
      <c r="AH112" s="94">
        <v>0</v>
      </c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3">
        <v>-10158.999999999998</v>
      </c>
      <c r="AV112" s="101">
        <v>0</v>
      </c>
    </row>
    <row r="113" spans="1:48">
      <c r="A113" s="68" t="s">
        <v>1094</v>
      </c>
      <c r="B113" s="30">
        <v>4937002</v>
      </c>
      <c r="C113" s="30"/>
      <c r="D113" s="35" t="s">
        <v>972</v>
      </c>
      <c r="E113" s="31">
        <v>43434</v>
      </c>
      <c r="F113" s="49">
        <v>3767</v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>
        <v>-342.45</v>
      </c>
      <c r="U113" s="28">
        <v>-342.45</v>
      </c>
      <c r="V113" s="28">
        <v>-342.45</v>
      </c>
      <c r="W113" s="28">
        <v>-342.45</v>
      </c>
      <c r="X113" s="28">
        <v>-342.45</v>
      </c>
      <c r="Y113" s="28">
        <v>-342.45</v>
      </c>
      <c r="Z113" s="94">
        <v>-342.45</v>
      </c>
      <c r="AA113" s="28">
        <v>-342.45</v>
      </c>
      <c r="AB113" s="28">
        <v>-342.45</v>
      </c>
      <c r="AC113" s="28">
        <v>-342.45</v>
      </c>
      <c r="AD113" s="28">
        <v>-342.5</v>
      </c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93">
        <v>-3766.9999999999991</v>
      </c>
      <c r="AV113" s="101">
        <v>0</v>
      </c>
    </row>
    <row r="114" spans="1:48" ht="24">
      <c r="A114" s="68" t="s">
        <v>1094</v>
      </c>
      <c r="B114" s="30">
        <v>4937002</v>
      </c>
      <c r="C114" s="30"/>
      <c r="D114" s="35" t="s">
        <v>973</v>
      </c>
      <c r="E114" s="31">
        <v>43524</v>
      </c>
      <c r="F114" s="49">
        <v>3767</v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>
        <v>-418.56</v>
      </c>
      <c r="X114" s="28">
        <v>-418.56</v>
      </c>
      <c r="Y114" s="28">
        <v>-418.56</v>
      </c>
      <c r="Z114" s="94">
        <v>-418.56</v>
      </c>
      <c r="AA114" s="28">
        <v>-418.56</v>
      </c>
      <c r="AB114" s="28">
        <v>-418.56</v>
      </c>
      <c r="AC114" s="28">
        <v>-418.56</v>
      </c>
      <c r="AD114" s="28">
        <v>-418.52</v>
      </c>
      <c r="AE114" s="28">
        <v>-418.56</v>
      </c>
      <c r="AF114" s="28">
        <v>0</v>
      </c>
      <c r="AG114" s="28">
        <v>0</v>
      </c>
      <c r="AH114" s="28">
        <v>0</v>
      </c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93">
        <v>-3767</v>
      </c>
      <c r="AV114" s="101">
        <v>0</v>
      </c>
    </row>
    <row r="115" spans="1:48" ht="24">
      <c r="A115" s="68" t="s">
        <v>1094</v>
      </c>
      <c r="B115" s="30">
        <v>4937002</v>
      </c>
      <c r="C115" s="30"/>
      <c r="D115" s="35" t="s">
        <v>973</v>
      </c>
      <c r="E115" s="31">
        <v>43524</v>
      </c>
      <c r="F115" s="49">
        <v>2829.5</v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>
        <v>-282.95</v>
      </c>
      <c r="Y115" s="28">
        <v>-282.95</v>
      </c>
      <c r="Z115" s="94">
        <v>-282.95</v>
      </c>
      <c r="AA115" s="94">
        <v>-282.95</v>
      </c>
      <c r="AB115" s="94">
        <v>-282.95</v>
      </c>
      <c r="AC115" s="94">
        <v>-282.95</v>
      </c>
      <c r="AD115" s="94">
        <v>-282.95</v>
      </c>
      <c r="AE115" s="94">
        <v>-282.95</v>
      </c>
      <c r="AF115" s="94">
        <v>-282.95</v>
      </c>
      <c r="AG115" s="94">
        <v>-282.95</v>
      </c>
      <c r="AH115" s="94">
        <v>0</v>
      </c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3">
        <v>-2829.4999999999995</v>
      </c>
      <c r="AV115" s="101">
        <v>0</v>
      </c>
    </row>
    <row r="116" spans="1:48" ht="24">
      <c r="A116" s="68" t="s">
        <v>1094</v>
      </c>
      <c r="B116" s="30">
        <v>4937002</v>
      </c>
      <c r="C116" s="30"/>
      <c r="D116" s="35" t="s">
        <v>974</v>
      </c>
      <c r="E116" s="31">
        <v>43585</v>
      </c>
      <c r="F116" s="49">
        <v>2829.5</v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>
        <v>-314.39</v>
      </c>
      <c r="X116" s="28">
        <v>-314.39</v>
      </c>
      <c r="Y116" s="28">
        <v>-314.39</v>
      </c>
      <c r="Z116" s="94">
        <v>-314.39</v>
      </c>
      <c r="AA116" s="28">
        <v>-314.39</v>
      </c>
      <c r="AB116" s="28">
        <v>-314.39</v>
      </c>
      <c r="AC116" s="28">
        <v>-314.39</v>
      </c>
      <c r="AD116" s="28">
        <v>-314.38</v>
      </c>
      <c r="AE116" s="28">
        <v>-314.39</v>
      </c>
      <c r="AF116" s="28">
        <v>0</v>
      </c>
      <c r="AG116" s="28">
        <v>0</v>
      </c>
      <c r="AH116" s="28">
        <v>0</v>
      </c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93">
        <v>-2829.4999999999995</v>
      </c>
      <c r="AV116" s="101">
        <v>0</v>
      </c>
    </row>
    <row r="117" spans="1:48" ht="24">
      <c r="A117" s="30" t="s">
        <v>1094</v>
      </c>
      <c r="B117" s="30">
        <v>4937002</v>
      </c>
      <c r="C117" s="30"/>
      <c r="D117" s="35" t="s">
        <v>975</v>
      </c>
      <c r="E117" s="31">
        <v>43616</v>
      </c>
      <c r="F117" s="49">
        <v>9409</v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>
        <v>-784.08</v>
      </c>
      <c r="Y117" s="28">
        <v>-784.08</v>
      </c>
      <c r="Z117" s="94">
        <v>-784.08</v>
      </c>
      <c r="AA117" s="28">
        <v>-784.08</v>
      </c>
      <c r="AB117" s="28">
        <v>-784.08</v>
      </c>
      <c r="AC117" s="28">
        <v>-784.08</v>
      </c>
      <c r="AD117" s="28">
        <v>-784.08</v>
      </c>
      <c r="AE117" s="28">
        <v>-784.08</v>
      </c>
      <c r="AF117" s="28">
        <v>-784.08</v>
      </c>
      <c r="AG117" s="28">
        <v>-784.08</v>
      </c>
      <c r="AH117" s="28">
        <v>-784.08</v>
      </c>
      <c r="AI117" s="28">
        <v>-784.12</v>
      </c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93">
        <v>-9409.0000000000018</v>
      </c>
      <c r="AV117" s="101">
        <v>0</v>
      </c>
    </row>
    <row r="118" spans="1:48">
      <c r="A118" s="30" t="s">
        <v>1094</v>
      </c>
      <c r="B118" s="30">
        <v>4937002</v>
      </c>
      <c r="C118" s="53"/>
      <c r="D118" s="159" t="s">
        <v>1163</v>
      </c>
      <c r="E118" s="160">
        <v>43677</v>
      </c>
      <c r="F118" s="161">
        <v>7534</v>
      </c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162">
        <v>-627.83000000000004</v>
      </c>
      <c r="AA118" s="57">
        <v>-627.83000000000004</v>
      </c>
      <c r="AB118" s="57">
        <v>-627.83000000000004</v>
      </c>
      <c r="AC118" s="57">
        <v>-627.83000000000004</v>
      </c>
      <c r="AD118" s="57">
        <v>-627.83000000000004</v>
      </c>
      <c r="AE118" s="57">
        <v>-627.83000000000004</v>
      </c>
      <c r="AF118" s="57">
        <v>-627.83000000000004</v>
      </c>
      <c r="AG118" s="57">
        <v>-627.83000000000004</v>
      </c>
      <c r="AH118" s="57">
        <v>-627.83000000000004</v>
      </c>
      <c r="AI118" s="57">
        <v>-627.83000000000004</v>
      </c>
      <c r="AJ118" s="57">
        <v>-627.83000000000004</v>
      </c>
      <c r="AK118" s="57">
        <v>-627.87</v>
      </c>
      <c r="AL118" s="57"/>
      <c r="AM118" s="57"/>
      <c r="AN118" s="57"/>
      <c r="AO118" s="57"/>
      <c r="AP118" s="57"/>
      <c r="AQ118" s="57"/>
      <c r="AR118" s="57"/>
      <c r="AS118" s="57"/>
      <c r="AT118" s="57"/>
      <c r="AU118" s="122">
        <v>-7534</v>
      </c>
      <c r="AV118" s="101">
        <v>0</v>
      </c>
    </row>
    <row r="119" spans="1:48">
      <c r="A119" s="30" t="s">
        <v>1094</v>
      </c>
      <c r="B119" s="30">
        <v>4937002</v>
      </c>
      <c r="C119" s="30"/>
      <c r="D119" s="74" t="s">
        <v>1264</v>
      </c>
      <c r="E119" s="14">
        <v>43921</v>
      </c>
      <c r="F119" s="13">
        <v>2829.5</v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94"/>
      <c r="AA119" s="28"/>
      <c r="AB119" s="28"/>
      <c r="AC119" s="28"/>
      <c r="AD119" s="28"/>
      <c r="AE119" s="28"/>
      <c r="AF119" s="28"/>
      <c r="AG119" s="28"/>
      <c r="AH119" s="28"/>
      <c r="AI119" s="28">
        <v>-235.79</v>
      </c>
      <c r="AJ119" s="28">
        <v>-235.79</v>
      </c>
      <c r="AK119" s="28">
        <v>-235.79</v>
      </c>
      <c r="AL119" s="28">
        <v>-235.79</v>
      </c>
      <c r="AM119" s="28">
        <v>-235.79</v>
      </c>
      <c r="AN119" s="28">
        <v>-235.79</v>
      </c>
      <c r="AO119" s="28">
        <v>-235.79</v>
      </c>
      <c r="AP119" s="28">
        <v>-235.79</v>
      </c>
      <c r="AQ119" s="28">
        <v>-235.79</v>
      </c>
      <c r="AR119" s="28">
        <v>-235.79</v>
      </c>
      <c r="AS119" s="28">
        <v>-235.79</v>
      </c>
      <c r="AT119" s="28">
        <v>-235.79</v>
      </c>
      <c r="AU119" s="93">
        <v>-2829.48</v>
      </c>
      <c r="AV119" s="101">
        <v>1.999999999998181E-2</v>
      </c>
    </row>
    <row r="120" spans="1:48">
      <c r="A120" s="30" t="s">
        <v>1094</v>
      </c>
      <c r="B120" s="30">
        <v>4937002</v>
      </c>
      <c r="C120" s="30"/>
      <c r="D120" s="163" t="s">
        <v>1387</v>
      </c>
      <c r="E120" s="14">
        <v>43982</v>
      </c>
      <c r="F120" s="13">
        <v>2829.5</v>
      </c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94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>
        <v>-235.79</v>
      </c>
      <c r="AL120" s="28">
        <v>-235.79</v>
      </c>
      <c r="AM120" s="28">
        <v>-235.79</v>
      </c>
      <c r="AN120" s="28">
        <v>-235.79</v>
      </c>
      <c r="AO120" s="28">
        <v>-235.79</v>
      </c>
      <c r="AP120" s="28">
        <v>-235.79</v>
      </c>
      <c r="AQ120" s="28">
        <v>-235.79</v>
      </c>
      <c r="AR120" s="28">
        <v>-235.79</v>
      </c>
      <c r="AS120" s="28">
        <v>-235.79</v>
      </c>
      <c r="AT120" s="28">
        <v>-235.79</v>
      </c>
      <c r="AU120" s="93">
        <v>-2357.9</v>
      </c>
      <c r="AV120" s="101">
        <v>471.59999999999991</v>
      </c>
    </row>
    <row r="121" spans="1:48">
      <c r="A121" s="30" t="s">
        <v>1094</v>
      </c>
      <c r="B121" s="30">
        <v>4937002</v>
      </c>
      <c r="C121" s="30"/>
      <c r="D121" s="74" t="s">
        <v>1388</v>
      </c>
      <c r="E121" s="14">
        <v>44012</v>
      </c>
      <c r="F121" s="13">
        <v>4704.5</v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94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99">
        <v>-392.04</v>
      </c>
      <c r="AM121" s="99">
        <v>-392.04</v>
      </c>
      <c r="AN121" s="99">
        <v>-392.04</v>
      </c>
      <c r="AO121" s="99">
        <v>-392.04</v>
      </c>
      <c r="AP121" s="99">
        <v>-392.04</v>
      </c>
      <c r="AQ121" s="99">
        <v>-392.04</v>
      </c>
      <c r="AR121" s="99">
        <v>-392.04</v>
      </c>
      <c r="AS121" s="99">
        <v>-392.04</v>
      </c>
      <c r="AT121" s="99">
        <v>-392.04</v>
      </c>
      <c r="AU121" s="93">
        <v>-3528.36</v>
      </c>
      <c r="AV121" s="101">
        <v>1176.1399999999999</v>
      </c>
    </row>
    <row r="122" spans="1:48">
      <c r="A122" s="30" t="s">
        <v>1094</v>
      </c>
      <c r="B122" s="30">
        <v>4937002</v>
      </c>
      <c r="C122" s="58"/>
      <c r="D122" s="164" t="s">
        <v>1547</v>
      </c>
      <c r="E122" s="14">
        <v>44104</v>
      </c>
      <c r="F122" s="111">
        <v>2425</v>
      </c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165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166"/>
      <c r="AM122" s="166"/>
      <c r="AN122" s="166"/>
      <c r="AO122" s="166">
        <v>-202.08</v>
      </c>
      <c r="AP122" s="166">
        <v>-202.08</v>
      </c>
      <c r="AQ122" s="166">
        <v>-202.08</v>
      </c>
      <c r="AR122" s="166">
        <v>-202.08</v>
      </c>
      <c r="AS122" s="166">
        <v>-202.08</v>
      </c>
      <c r="AT122" s="166">
        <v>-202.08</v>
      </c>
      <c r="AU122" s="93">
        <v>-1212.48</v>
      </c>
      <c r="AV122" s="101">
        <v>1212.52</v>
      </c>
    </row>
    <row r="123" spans="1:48">
      <c r="A123" s="30" t="s">
        <v>1094</v>
      </c>
      <c r="B123" s="30">
        <v>4937002</v>
      </c>
      <c r="C123" s="58"/>
      <c r="D123" s="164" t="s">
        <v>1548</v>
      </c>
      <c r="E123" s="14">
        <v>44196</v>
      </c>
      <c r="F123" s="111">
        <v>5642</v>
      </c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165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166"/>
      <c r="AM123" s="166"/>
      <c r="AN123" s="166"/>
      <c r="AO123" s="166"/>
      <c r="AP123" s="166"/>
      <c r="AQ123" s="166">
        <v>-470.17</v>
      </c>
      <c r="AR123" s="166">
        <v>-470.17</v>
      </c>
      <c r="AS123" s="166">
        <v>-470.17</v>
      </c>
      <c r="AT123" s="166">
        <v>-470.17</v>
      </c>
      <c r="AU123" s="93">
        <v>-1880.68</v>
      </c>
      <c r="AV123" s="101">
        <v>3761.3199999999997</v>
      </c>
    </row>
    <row r="124" spans="1:48">
      <c r="A124" s="30" t="s">
        <v>1094</v>
      </c>
      <c r="B124" s="30">
        <v>4937002</v>
      </c>
      <c r="C124" s="58"/>
      <c r="D124" s="164" t="s">
        <v>1858</v>
      </c>
      <c r="E124" s="14">
        <v>44255</v>
      </c>
      <c r="F124" s="111">
        <v>3767</v>
      </c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165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93">
        <v>0</v>
      </c>
      <c r="AV124" s="101">
        <v>3767</v>
      </c>
    </row>
    <row r="125" spans="1:48">
      <c r="A125" s="58"/>
      <c r="B125" s="30">
        <v>4937002</v>
      </c>
      <c r="C125" s="58"/>
      <c r="D125" s="164" t="s">
        <v>1865</v>
      </c>
      <c r="E125" s="14">
        <v>44286</v>
      </c>
      <c r="F125" s="111">
        <v>5642</v>
      </c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11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112"/>
      <c r="AV125" s="101">
        <v>5642</v>
      </c>
    </row>
    <row r="126" spans="1:48">
      <c r="A126" s="58"/>
      <c r="B126" s="58"/>
      <c r="C126" s="58"/>
      <c r="D126" s="59"/>
      <c r="E126" s="60"/>
      <c r="F126" s="61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11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112"/>
      <c r="AV126" s="112"/>
    </row>
    <row r="127" spans="1:48">
      <c r="A127" s="30"/>
      <c r="B127" s="30"/>
      <c r="C127" s="30"/>
      <c r="D127" s="168" t="s">
        <v>977</v>
      </c>
      <c r="E127" s="30"/>
      <c r="F127" s="49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93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93"/>
      <c r="AV127" s="93"/>
    </row>
    <row r="128" spans="1:48" ht="13.5" thickBot="1">
      <c r="A128" s="118"/>
      <c r="B128" s="118"/>
      <c r="C128" s="118"/>
      <c r="D128" s="169"/>
      <c r="E128" s="120"/>
      <c r="F128" s="56"/>
      <c r="G128" s="170"/>
      <c r="H128" s="170"/>
      <c r="I128" s="170"/>
      <c r="J128" s="170"/>
      <c r="K128" s="170"/>
      <c r="L128" s="170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122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122"/>
    </row>
    <row r="129" spans="1:48">
      <c r="A129" s="171" t="s">
        <v>1093</v>
      </c>
      <c r="B129" s="172"/>
      <c r="C129" s="172"/>
      <c r="D129" s="173" t="s">
        <v>978</v>
      </c>
      <c r="E129" s="174">
        <v>43328</v>
      </c>
      <c r="F129" s="66">
        <v>2137.5</v>
      </c>
      <c r="G129" s="175"/>
      <c r="H129" s="175"/>
      <c r="I129" s="175"/>
      <c r="J129" s="175"/>
      <c r="K129" s="175"/>
      <c r="L129" s="175"/>
      <c r="M129" s="67"/>
      <c r="N129" s="175"/>
      <c r="O129" s="175"/>
      <c r="P129" s="67"/>
      <c r="Q129" s="67"/>
      <c r="R129" s="175"/>
      <c r="S129" s="175"/>
      <c r="T129" s="67"/>
      <c r="U129" s="67"/>
      <c r="V129" s="175"/>
      <c r="W129" s="175"/>
      <c r="X129" s="175"/>
      <c r="Y129" s="175"/>
      <c r="Z129" s="126"/>
      <c r="AA129" s="175"/>
      <c r="AB129" s="175"/>
      <c r="AC129" s="175"/>
      <c r="AD129" s="175"/>
      <c r="AE129" s="175"/>
      <c r="AF129" s="175"/>
      <c r="AG129" s="175"/>
      <c r="AH129" s="175"/>
      <c r="AI129" s="175"/>
      <c r="AJ129" s="175"/>
      <c r="AK129" s="175"/>
      <c r="AL129" s="175"/>
      <c r="AM129" s="175"/>
      <c r="AN129" s="175"/>
      <c r="AO129" s="175"/>
      <c r="AP129" s="175"/>
      <c r="AQ129" s="175"/>
      <c r="AR129" s="175"/>
      <c r="AS129" s="175"/>
      <c r="AT129" s="175"/>
      <c r="AU129" s="67"/>
      <c r="AV129" s="127"/>
    </row>
    <row r="130" spans="1:48">
      <c r="A130" s="176" t="s">
        <v>1093</v>
      </c>
      <c r="B130" s="24"/>
      <c r="C130" s="24"/>
      <c r="D130" s="32" t="s">
        <v>979</v>
      </c>
      <c r="E130" s="26">
        <v>43328</v>
      </c>
      <c r="F130" s="49">
        <v>1800.01</v>
      </c>
      <c r="G130" s="34"/>
      <c r="H130" s="34"/>
      <c r="I130" s="34"/>
      <c r="J130" s="34"/>
      <c r="K130" s="34"/>
      <c r="L130" s="34"/>
      <c r="M130" s="28"/>
      <c r="N130" s="34"/>
      <c r="O130" s="34"/>
      <c r="P130" s="28"/>
      <c r="Q130" s="28"/>
      <c r="R130" s="34"/>
      <c r="S130" s="34"/>
      <c r="T130" s="28"/>
      <c r="U130" s="28"/>
      <c r="V130" s="34"/>
      <c r="W130" s="34"/>
      <c r="X130" s="34"/>
      <c r="Y130" s="34"/>
      <c r="Z130" s="93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28"/>
      <c r="AV130" s="101"/>
    </row>
    <row r="131" spans="1:48">
      <c r="A131" s="176" t="s">
        <v>1093</v>
      </c>
      <c r="B131" s="24"/>
      <c r="C131" s="24"/>
      <c r="D131" s="32" t="s">
        <v>980</v>
      </c>
      <c r="E131" s="26">
        <v>43328</v>
      </c>
      <c r="F131" s="49">
        <v>281.26</v>
      </c>
      <c r="G131" s="34"/>
      <c r="H131" s="34"/>
      <c r="I131" s="34"/>
      <c r="J131" s="34"/>
      <c r="K131" s="34"/>
      <c r="L131" s="34"/>
      <c r="M131" s="28"/>
      <c r="N131" s="34"/>
      <c r="O131" s="34"/>
      <c r="P131" s="28"/>
      <c r="Q131" s="28"/>
      <c r="R131" s="34"/>
      <c r="S131" s="34"/>
      <c r="T131" s="28"/>
      <c r="U131" s="28"/>
      <c r="V131" s="34"/>
      <c r="W131" s="34"/>
      <c r="X131" s="34"/>
      <c r="Y131" s="34"/>
      <c r="Z131" s="93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28"/>
      <c r="AV131" s="101"/>
    </row>
    <row r="132" spans="1:48">
      <c r="A132" s="176" t="s">
        <v>1093</v>
      </c>
      <c r="B132" s="118"/>
      <c r="C132" s="118"/>
      <c r="D132" s="169" t="s">
        <v>981</v>
      </c>
      <c r="E132" s="120">
        <v>43328</v>
      </c>
      <c r="F132" s="56">
        <v>2775.02</v>
      </c>
      <c r="G132" s="34"/>
      <c r="H132" s="34"/>
      <c r="I132" s="34"/>
      <c r="J132" s="34"/>
      <c r="K132" s="34"/>
      <c r="L132" s="34"/>
      <c r="M132" s="28"/>
      <c r="N132" s="34"/>
      <c r="O132" s="34"/>
      <c r="P132" s="28"/>
      <c r="Q132" s="28"/>
      <c r="R132" s="34"/>
      <c r="S132" s="34"/>
      <c r="T132" s="28"/>
      <c r="U132" s="28"/>
      <c r="V132" s="34"/>
      <c r="W132" s="34"/>
      <c r="X132" s="34"/>
      <c r="Y132" s="170"/>
      <c r="Z132" s="122"/>
      <c r="AA132" s="92"/>
      <c r="AB132" s="34"/>
      <c r="AC132" s="34"/>
      <c r="AD132" s="34"/>
      <c r="AE132" s="34"/>
      <c r="AF132" s="34"/>
      <c r="AG132" s="34"/>
      <c r="AH132" s="34"/>
      <c r="AI132" s="170"/>
      <c r="AJ132" s="170"/>
      <c r="AK132" s="170"/>
      <c r="AL132" s="170"/>
      <c r="AM132" s="170"/>
      <c r="AN132" s="170"/>
      <c r="AO132" s="170"/>
      <c r="AP132" s="170"/>
      <c r="AQ132" s="170"/>
      <c r="AR132" s="170"/>
      <c r="AS132" s="170"/>
      <c r="AT132" s="170"/>
      <c r="AU132" s="57"/>
      <c r="AV132" s="129"/>
    </row>
    <row r="133" spans="1:48">
      <c r="A133" s="176" t="s">
        <v>1093</v>
      </c>
      <c r="B133" s="30"/>
      <c r="C133" s="30"/>
      <c r="D133" s="35" t="s">
        <v>968</v>
      </c>
      <c r="E133" s="31">
        <v>43629</v>
      </c>
      <c r="F133" s="49">
        <v>17858.13</v>
      </c>
      <c r="G133" s="92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93">
        <v>-1488.18</v>
      </c>
      <c r="Z133" s="94">
        <v>-1488.18</v>
      </c>
      <c r="AA133" s="92">
        <v>-1488.18</v>
      </c>
      <c r="AB133" s="92">
        <v>-1488.18</v>
      </c>
      <c r="AC133" s="92">
        <v>-1488.18</v>
      </c>
      <c r="AD133" s="92">
        <v>-1488.18</v>
      </c>
      <c r="AE133" s="92">
        <v>-1488.18</v>
      </c>
      <c r="AF133" s="92">
        <v>-1488.18</v>
      </c>
      <c r="AG133" s="92">
        <v>-1488.18</v>
      </c>
      <c r="AH133" s="92">
        <v>-1488.18</v>
      </c>
      <c r="AI133" s="92">
        <v>-1488.15</v>
      </c>
      <c r="AJ133" s="92">
        <v>-1488.18</v>
      </c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3">
        <v>-17858.13</v>
      </c>
      <c r="AV133" s="101">
        <v>0</v>
      </c>
    </row>
    <row r="134" spans="1:48">
      <c r="A134" s="176"/>
      <c r="B134" s="95"/>
      <c r="C134" s="95"/>
      <c r="D134" s="177"/>
      <c r="E134" s="178"/>
      <c r="F134" s="152"/>
      <c r="G134" s="34"/>
      <c r="H134" s="34"/>
      <c r="I134" s="34"/>
      <c r="J134" s="34"/>
      <c r="K134" s="34"/>
      <c r="L134" s="34"/>
      <c r="M134" s="28"/>
      <c r="N134" s="34"/>
      <c r="O134" s="34"/>
      <c r="P134" s="28"/>
      <c r="Q134" s="28"/>
      <c r="R134" s="34"/>
      <c r="S134" s="34"/>
      <c r="T134" s="28"/>
      <c r="U134" s="28"/>
      <c r="V134" s="34"/>
      <c r="W134" s="34"/>
      <c r="X134" s="34"/>
      <c r="Y134" s="97"/>
      <c r="Z134" s="153"/>
      <c r="AA134" s="92"/>
      <c r="AB134" s="34"/>
      <c r="AC134" s="34"/>
      <c r="AD134" s="34"/>
      <c r="AE134" s="34"/>
      <c r="AF134" s="34"/>
      <c r="AG134" s="34"/>
      <c r="AH134" s="34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80"/>
      <c r="AV134" s="181"/>
    </row>
    <row r="135" spans="1:48">
      <c r="A135" s="176"/>
      <c r="B135" s="95"/>
      <c r="C135" s="95"/>
      <c r="D135" s="150"/>
      <c r="E135" s="151"/>
      <c r="F135" s="182"/>
      <c r="G135" s="34"/>
      <c r="H135" s="34"/>
      <c r="I135" s="34"/>
      <c r="J135" s="34"/>
      <c r="K135" s="34"/>
      <c r="L135" s="34"/>
      <c r="M135" s="34"/>
      <c r="N135" s="34"/>
      <c r="O135" s="34"/>
      <c r="P135" s="28"/>
      <c r="Q135" s="28"/>
      <c r="R135" s="34"/>
      <c r="S135" s="34"/>
      <c r="T135" s="28"/>
      <c r="U135" s="28"/>
      <c r="V135" s="28"/>
      <c r="W135" s="28"/>
      <c r="X135" s="28"/>
      <c r="Y135" s="97"/>
      <c r="Z135" s="153"/>
      <c r="AA135" s="34"/>
      <c r="AB135" s="34"/>
      <c r="AC135" s="34"/>
      <c r="AD135" s="34"/>
      <c r="AE135" s="34"/>
      <c r="AF135" s="34"/>
      <c r="AG135" s="34"/>
      <c r="AH135" s="34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53"/>
      <c r="AV135" s="183"/>
    </row>
    <row r="136" spans="1:48">
      <c r="A136" s="176" t="s">
        <v>1093</v>
      </c>
      <c r="B136" s="24"/>
      <c r="C136" s="24"/>
      <c r="D136" s="32" t="s">
        <v>988</v>
      </c>
      <c r="E136" s="26">
        <v>43385</v>
      </c>
      <c r="F136" s="49">
        <v>225</v>
      </c>
      <c r="G136" s="102"/>
      <c r="H136" s="34"/>
      <c r="I136" s="34"/>
      <c r="J136" s="34"/>
      <c r="K136" s="34"/>
      <c r="L136" s="34"/>
      <c r="M136" s="34"/>
      <c r="N136" s="34"/>
      <c r="O136" s="34"/>
      <c r="P136" s="28"/>
      <c r="Q136" s="28">
        <v>-18.75</v>
      </c>
      <c r="R136" s="28">
        <v>-18.75</v>
      </c>
      <c r="S136" s="34">
        <v>-18.75</v>
      </c>
      <c r="T136" s="28">
        <v>-18.75</v>
      </c>
      <c r="U136" s="28">
        <v>-18.75</v>
      </c>
      <c r="V136" s="28">
        <v>-18.75</v>
      </c>
      <c r="W136" s="28">
        <v>-18.75</v>
      </c>
      <c r="X136" s="28">
        <v>-18.75</v>
      </c>
      <c r="Y136" s="28">
        <v>-18.75</v>
      </c>
      <c r="Z136" s="94">
        <v>-18.75</v>
      </c>
      <c r="AA136" s="92">
        <v>-18.75</v>
      </c>
      <c r="AB136" s="28">
        <v>-18.75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93">
        <v>-225</v>
      </c>
      <c r="AV136" s="101">
        <v>0</v>
      </c>
    </row>
    <row r="137" spans="1:48">
      <c r="A137" s="176" t="s">
        <v>1093</v>
      </c>
      <c r="B137" s="30">
        <v>4937002</v>
      </c>
      <c r="C137" s="24"/>
      <c r="D137" s="32" t="s">
        <v>999</v>
      </c>
      <c r="E137" s="26">
        <v>43462</v>
      </c>
      <c r="F137" s="49">
        <v>225</v>
      </c>
      <c r="G137" s="102"/>
      <c r="H137" s="34"/>
      <c r="I137" s="34"/>
      <c r="J137" s="34"/>
      <c r="K137" s="34"/>
      <c r="L137" s="34"/>
      <c r="M137" s="34"/>
      <c r="N137" s="34"/>
      <c r="O137" s="34"/>
      <c r="P137" s="28"/>
      <c r="Q137" s="28"/>
      <c r="R137" s="34"/>
      <c r="S137" s="34">
        <v>-18.75</v>
      </c>
      <c r="T137" s="28">
        <v>-18.75</v>
      </c>
      <c r="U137" s="28">
        <v>-18.75</v>
      </c>
      <c r="V137" s="34"/>
      <c r="W137" s="34"/>
      <c r="X137" s="34">
        <v>-56.25</v>
      </c>
      <c r="Y137" s="34">
        <v>-18.75</v>
      </c>
      <c r="Z137" s="94">
        <v>-18.75</v>
      </c>
      <c r="AA137" s="92">
        <v>-18.75</v>
      </c>
      <c r="AB137" s="28">
        <v>-18.75</v>
      </c>
      <c r="AC137" s="28">
        <v>-18.75</v>
      </c>
      <c r="AD137" s="28">
        <v>-18.75</v>
      </c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93">
        <v>-225</v>
      </c>
      <c r="AV137" s="101">
        <v>0</v>
      </c>
    </row>
    <row r="138" spans="1:48">
      <c r="A138" s="176"/>
      <c r="B138" s="113"/>
      <c r="C138" s="113"/>
      <c r="D138" s="59"/>
      <c r="E138" s="110"/>
      <c r="F138" s="184"/>
      <c r="G138" s="34"/>
      <c r="H138" s="34"/>
      <c r="I138" s="34"/>
      <c r="J138" s="34"/>
      <c r="K138" s="34"/>
      <c r="L138" s="34"/>
      <c r="M138" s="34"/>
      <c r="N138" s="34"/>
      <c r="O138" s="34"/>
      <c r="P138" s="28"/>
      <c r="Q138" s="28"/>
      <c r="R138" s="34"/>
      <c r="S138" s="34"/>
      <c r="T138" s="28"/>
      <c r="U138" s="28"/>
      <c r="V138" s="28"/>
      <c r="W138" s="28"/>
      <c r="X138" s="28"/>
      <c r="Y138" s="62"/>
      <c r="Z138" s="112"/>
      <c r="AA138" s="34"/>
      <c r="AB138" s="34"/>
      <c r="AC138" s="34"/>
      <c r="AD138" s="34"/>
      <c r="AE138" s="34"/>
      <c r="AF138" s="34"/>
      <c r="AG138" s="34"/>
      <c r="AH138" s="34"/>
      <c r="AI138" s="185"/>
      <c r="AJ138" s="185"/>
      <c r="AK138" s="185"/>
      <c r="AL138" s="185"/>
      <c r="AM138" s="185"/>
      <c r="AN138" s="185"/>
      <c r="AO138" s="185"/>
      <c r="AP138" s="185"/>
      <c r="AQ138" s="185"/>
      <c r="AR138" s="185"/>
      <c r="AS138" s="185"/>
      <c r="AT138" s="185"/>
      <c r="AU138" s="112"/>
      <c r="AV138" s="186"/>
    </row>
    <row r="139" spans="1:48">
      <c r="A139" s="176" t="s">
        <v>1093</v>
      </c>
      <c r="B139" s="24"/>
      <c r="C139" s="24"/>
      <c r="D139" s="32" t="s">
        <v>1000</v>
      </c>
      <c r="E139" s="26">
        <v>43481</v>
      </c>
      <c r="F139" s="49">
        <v>42.75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28"/>
      <c r="Q139" s="28"/>
      <c r="R139" s="34"/>
      <c r="S139" s="34"/>
      <c r="T139" s="28"/>
      <c r="U139" s="28"/>
      <c r="V139" s="34"/>
      <c r="W139" s="34"/>
      <c r="X139" s="34"/>
      <c r="Y139" s="34"/>
      <c r="Z139" s="93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116"/>
      <c r="AV139" s="187"/>
    </row>
    <row r="140" spans="1:48">
      <c r="A140" s="176" t="s">
        <v>1093</v>
      </c>
      <c r="B140" s="118"/>
      <c r="C140" s="118"/>
      <c r="D140" s="169" t="s">
        <v>1001</v>
      </c>
      <c r="E140" s="120">
        <v>43481</v>
      </c>
      <c r="F140" s="56">
        <v>45</v>
      </c>
      <c r="G140" s="34"/>
      <c r="H140" s="34"/>
      <c r="I140" s="34"/>
      <c r="J140" s="34"/>
      <c r="K140" s="34"/>
      <c r="L140" s="34"/>
      <c r="M140" s="34"/>
      <c r="N140" s="34"/>
      <c r="O140" s="34"/>
      <c r="P140" s="28"/>
      <c r="Q140" s="28"/>
      <c r="R140" s="34"/>
      <c r="S140" s="34"/>
      <c r="T140" s="28"/>
      <c r="U140" s="28"/>
      <c r="V140" s="34"/>
      <c r="W140" s="34"/>
      <c r="X140" s="34"/>
      <c r="Y140" s="170"/>
      <c r="Z140" s="122"/>
      <c r="AA140" s="34"/>
      <c r="AB140" s="34"/>
      <c r="AC140" s="34"/>
      <c r="AD140" s="34"/>
      <c r="AE140" s="34"/>
      <c r="AF140" s="34"/>
      <c r="AG140" s="34"/>
      <c r="AH140" s="34"/>
      <c r="AI140" s="170"/>
      <c r="AJ140" s="170"/>
      <c r="AK140" s="170"/>
      <c r="AL140" s="170"/>
      <c r="AM140" s="170"/>
      <c r="AN140" s="170"/>
      <c r="AO140" s="170"/>
      <c r="AP140" s="170"/>
      <c r="AQ140" s="170"/>
      <c r="AR140" s="170"/>
      <c r="AS140" s="170"/>
      <c r="AT140" s="170"/>
      <c r="AU140" s="188"/>
      <c r="AV140" s="189"/>
    </row>
    <row r="141" spans="1:48">
      <c r="A141" s="176" t="s">
        <v>1093</v>
      </c>
      <c r="B141" s="24"/>
      <c r="C141" s="24"/>
      <c r="D141" s="190" t="s">
        <v>1002</v>
      </c>
      <c r="E141" s="26"/>
      <c r="F141" s="128">
        <v>87.75</v>
      </c>
      <c r="G141" s="102"/>
      <c r="H141" s="34"/>
      <c r="I141" s="34"/>
      <c r="J141" s="34"/>
      <c r="K141" s="34"/>
      <c r="L141" s="34"/>
      <c r="M141" s="34"/>
      <c r="N141" s="34"/>
      <c r="O141" s="34"/>
      <c r="P141" s="28"/>
      <c r="Q141" s="28"/>
      <c r="R141" s="34"/>
      <c r="S141" s="34"/>
      <c r="T141" s="28">
        <v>-7.31</v>
      </c>
      <c r="U141" s="28">
        <v>-7.31</v>
      </c>
      <c r="V141" s="28">
        <v>-7.31</v>
      </c>
      <c r="W141" s="28">
        <v>-7.31</v>
      </c>
      <c r="X141" s="28">
        <v>-7.31</v>
      </c>
      <c r="Y141" s="28">
        <v>-7.31</v>
      </c>
      <c r="Z141" s="94">
        <v>-7.31</v>
      </c>
      <c r="AA141" s="92">
        <v>-7.31</v>
      </c>
      <c r="AB141" s="28">
        <v>-7.31</v>
      </c>
      <c r="AC141" s="28">
        <v>-7.31</v>
      </c>
      <c r="AD141" s="28">
        <v>-7.31</v>
      </c>
      <c r="AE141" s="28">
        <v>-7.34</v>
      </c>
      <c r="AF141" s="28">
        <v>0</v>
      </c>
      <c r="AG141" s="28">
        <v>0</v>
      </c>
      <c r="AH141" s="28">
        <v>0</v>
      </c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93">
        <v>-87.750000000000014</v>
      </c>
      <c r="AV141" s="101">
        <v>0</v>
      </c>
    </row>
    <row r="142" spans="1:48">
      <c r="A142" s="176"/>
      <c r="B142" s="113"/>
      <c r="C142" s="113"/>
      <c r="D142" s="191"/>
      <c r="E142" s="60"/>
      <c r="F142" s="184"/>
      <c r="G142" s="34"/>
      <c r="H142" s="34"/>
      <c r="I142" s="34"/>
      <c r="J142" s="34"/>
      <c r="K142" s="34"/>
      <c r="L142" s="34"/>
      <c r="M142" s="34"/>
      <c r="N142" s="34"/>
      <c r="O142" s="34"/>
      <c r="P142" s="28"/>
      <c r="Q142" s="28"/>
      <c r="R142" s="34"/>
      <c r="S142" s="34"/>
      <c r="T142" s="28"/>
      <c r="U142" s="28"/>
      <c r="V142" s="28"/>
      <c r="W142" s="28"/>
      <c r="X142" s="28"/>
      <c r="Y142" s="62"/>
      <c r="Z142" s="112"/>
      <c r="AA142" s="34"/>
      <c r="AB142" s="34"/>
      <c r="AC142" s="34"/>
      <c r="AD142" s="34"/>
      <c r="AE142" s="34"/>
      <c r="AF142" s="34"/>
      <c r="AG142" s="34"/>
      <c r="AH142" s="34"/>
      <c r="AI142" s="185"/>
      <c r="AJ142" s="185"/>
      <c r="AK142" s="185"/>
      <c r="AL142" s="185"/>
      <c r="AM142" s="185"/>
      <c r="AN142" s="185"/>
      <c r="AO142" s="185"/>
      <c r="AP142" s="185"/>
      <c r="AQ142" s="185"/>
      <c r="AR142" s="185"/>
      <c r="AS142" s="185"/>
      <c r="AT142" s="185"/>
      <c r="AU142" s="112"/>
      <c r="AV142" s="186"/>
    </row>
    <row r="143" spans="1:48">
      <c r="A143" s="176" t="s">
        <v>1093</v>
      </c>
      <c r="B143" s="24"/>
      <c r="C143" s="24"/>
      <c r="D143" s="32" t="s">
        <v>1008</v>
      </c>
      <c r="E143" s="26">
        <v>43481</v>
      </c>
      <c r="F143" s="49">
        <v>11.25</v>
      </c>
      <c r="G143" s="34"/>
      <c r="H143" s="34"/>
      <c r="I143" s="34"/>
      <c r="J143" s="34"/>
      <c r="K143" s="34"/>
      <c r="L143" s="34"/>
      <c r="M143" s="34"/>
      <c r="N143" s="34"/>
      <c r="O143" s="34"/>
      <c r="P143" s="28"/>
      <c r="Q143" s="28"/>
      <c r="R143" s="34"/>
      <c r="S143" s="34"/>
      <c r="T143" s="28"/>
      <c r="U143" s="28"/>
      <c r="V143" s="34"/>
      <c r="W143" s="34"/>
      <c r="X143" s="34"/>
      <c r="Y143" s="34"/>
      <c r="Z143" s="93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116"/>
      <c r="AV143" s="187"/>
    </row>
    <row r="144" spans="1:48">
      <c r="A144" s="176" t="s">
        <v>1093</v>
      </c>
      <c r="B144" s="118"/>
      <c r="C144" s="118"/>
      <c r="D144" s="169" t="s">
        <v>1009</v>
      </c>
      <c r="E144" s="120">
        <v>43481</v>
      </c>
      <c r="F144" s="56">
        <v>112.5</v>
      </c>
      <c r="G144" s="34"/>
      <c r="H144" s="34"/>
      <c r="I144" s="34"/>
      <c r="J144" s="34"/>
      <c r="K144" s="34"/>
      <c r="L144" s="34"/>
      <c r="M144" s="34"/>
      <c r="N144" s="34"/>
      <c r="O144" s="34"/>
      <c r="P144" s="28"/>
      <c r="Q144" s="28"/>
      <c r="R144" s="34"/>
      <c r="S144" s="34"/>
      <c r="T144" s="28"/>
      <c r="U144" s="28"/>
      <c r="V144" s="34"/>
      <c r="W144" s="34"/>
      <c r="X144" s="34"/>
      <c r="Y144" s="170"/>
      <c r="Z144" s="122"/>
      <c r="AA144" s="34"/>
      <c r="AB144" s="34"/>
      <c r="AC144" s="34"/>
      <c r="AD144" s="34"/>
      <c r="AE144" s="34"/>
      <c r="AF144" s="34"/>
      <c r="AG144" s="34"/>
      <c r="AH144" s="34"/>
      <c r="AI144" s="170"/>
      <c r="AJ144" s="170"/>
      <c r="AK144" s="170"/>
      <c r="AL144" s="170"/>
      <c r="AM144" s="170"/>
      <c r="AN144" s="170"/>
      <c r="AO144" s="170"/>
      <c r="AP144" s="170"/>
      <c r="AQ144" s="170"/>
      <c r="AR144" s="170"/>
      <c r="AS144" s="170"/>
      <c r="AT144" s="170"/>
      <c r="AU144" s="188"/>
      <c r="AV144" s="189"/>
    </row>
    <row r="145" spans="1:48">
      <c r="A145" s="176" t="s">
        <v>1093</v>
      </c>
      <c r="B145" s="24"/>
      <c r="C145" s="24"/>
      <c r="D145" s="190" t="s">
        <v>1002</v>
      </c>
      <c r="E145" s="26"/>
      <c r="F145" s="128">
        <v>123.75</v>
      </c>
      <c r="G145" s="102"/>
      <c r="H145" s="34"/>
      <c r="I145" s="34"/>
      <c r="J145" s="34"/>
      <c r="K145" s="34"/>
      <c r="L145" s="34"/>
      <c r="M145" s="34"/>
      <c r="N145" s="34"/>
      <c r="O145" s="34"/>
      <c r="P145" s="28"/>
      <c r="Q145" s="28"/>
      <c r="R145" s="34"/>
      <c r="S145" s="34"/>
      <c r="T145" s="28">
        <v>-10.32</v>
      </c>
      <c r="U145" s="28">
        <v>-10.32</v>
      </c>
      <c r="V145" s="28">
        <v>-10.32</v>
      </c>
      <c r="W145" s="28">
        <v>-10.32</v>
      </c>
      <c r="X145" s="28">
        <v>-10.32</v>
      </c>
      <c r="Y145" s="28">
        <v>-10.32</v>
      </c>
      <c r="Z145" s="94">
        <v>-10.32</v>
      </c>
      <c r="AA145" s="94">
        <v>-10.32</v>
      </c>
      <c r="AB145" s="28">
        <v>-10.32</v>
      </c>
      <c r="AC145" s="28">
        <v>-10.32</v>
      </c>
      <c r="AD145" s="28">
        <v>-10.23</v>
      </c>
      <c r="AE145" s="28">
        <v>-10.32</v>
      </c>
      <c r="AF145" s="28">
        <v>0</v>
      </c>
      <c r="AG145" s="28">
        <v>0</v>
      </c>
      <c r="AH145" s="28">
        <v>0</v>
      </c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93">
        <v>-123.75</v>
      </c>
      <c r="AV145" s="101">
        <v>0</v>
      </c>
    </row>
    <row r="146" spans="1:48">
      <c r="A146" s="176"/>
      <c r="B146" s="95"/>
      <c r="C146" s="95"/>
      <c r="D146" s="177"/>
      <c r="E146" s="178"/>
      <c r="F146" s="152"/>
      <c r="G146" s="34"/>
      <c r="H146" s="34"/>
      <c r="I146" s="34"/>
      <c r="J146" s="34"/>
      <c r="K146" s="34"/>
      <c r="L146" s="34"/>
      <c r="M146" s="34"/>
      <c r="N146" s="34"/>
      <c r="O146" s="34"/>
      <c r="P146" s="28"/>
      <c r="Q146" s="28"/>
      <c r="R146" s="34"/>
      <c r="S146" s="34"/>
      <c r="T146" s="28"/>
      <c r="U146" s="28"/>
      <c r="V146" s="34"/>
      <c r="W146" s="34"/>
      <c r="X146" s="34"/>
      <c r="Y146" s="179"/>
      <c r="Z146" s="153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93">
        <v>0</v>
      </c>
      <c r="AV146" s="181"/>
    </row>
    <row r="147" spans="1:48">
      <c r="A147" s="176" t="s">
        <v>1093</v>
      </c>
      <c r="B147" s="24"/>
      <c r="C147" s="24"/>
      <c r="D147" s="32" t="s">
        <v>1010</v>
      </c>
      <c r="E147" s="26">
        <v>43496</v>
      </c>
      <c r="F147" s="49">
        <v>337.5</v>
      </c>
      <c r="G147" s="102"/>
      <c r="H147" s="34"/>
      <c r="I147" s="34"/>
      <c r="J147" s="34"/>
      <c r="K147" s="34"/>
      <c r="L147" s="34"/>
      <c r="M147" s="34"/>
      <c r="N147" s="34"/>
      <c r="O147" s="34"/>
      <c r="P147" s="28"/>
      <c r="Q147" s="28"/>
      <c r="R147" s="34"/>
      <c r="S147" s="34"/>
      <c r="T147" s="28"/>
      <c r="U147" s="28">
        <v>-30.68</v>
      </c>
      <c r="V147" s="34">
        <v>-30.68</v>
      </c>
      <c r="W147" s="34">
        <v>-30.68</v>
      </c>
      <c r="X147" s="34">
        <v>-30.68</v>
      </c>
      <c r="Y147" s="34">
        <v>-30.68</v>
      </c>
      <c r="Z147" s="94">
        <v>-30.68</v>
      </c>
      <c r="AA147" s="92">
        <v>-30.68</v>
      </c>
      <c r="AB147" s="28">
        <v>-30.68</v>
      </c>
      <c r="AC147" s="28">
        <v>-30.68</v>
      </c>
      <c r="AD147" s="28">
        <v>-30.68</v>
      </c>
      <c r="AE147" s="28">
        <v>-30.7</v>
      </c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93">
        <v>-337.5</v>
      </c>
      <c r="AV147" s="101">
        <v>0</v>
      </c>
    </row>
    <row r="148" spans="1:48">
      <c r="A148" s="176"/>
      <c r="B148" s="113"/>
      <c r="C148" s="113"/>
      <c r="D148" s="123"/>
      <c r="E148" s="110"/>
      <c r="F148" s="61"/>
      <c r="G148" s="34"/>
      <c r="H148" s="34"/>
      <c r="I148" s="34"/>
      <c r="J148" s="34"/>
      <c r="K148" s="34"/>
      <c r="L148" s="34"/>
      <c r="M148" s="34"/>
      <c r="N148" s="34"/>
      <c r="O148" s="34"/>
      <c r="P148" s="28"/>
      <c r="Q148" s="28"/>
      <c r="R148" s="34"/>
      <c r="S148" s="34"/>
      <c r="T148" s="28"/>
      <c r="U148" s="28"/>
      <c r="V148" s="34"/>
      <c r="W148" s="34"/>
      <c r="X148" s="34"/>
      <c r="Y148" s="185"/>
      <c r="Z148" s="112"/>
      <c r="AA148" s="92"/>
      <c r="AB148" s="34"/>
      <c r="AC148" s="34"/>
      <c r="AD148" s="34"/>
      <c r="AE148" s="34"/>
      <c r="AF148" s="34"/>
      <c r="AG148" s="34"/>
      <c r="AH148" s="34"/>
      <c r="AI148" s="185"/>
      <c r="AJ148" s="185"/>
      <c r="AK148" s="185"/>
      <c r="AL148" s="185"/>
      <c r="AM148" s="185"/>
      <c r="AN148" s="185"/>
      <c r="AO148" s="185"/>
      <c r="AP148" s="185"/>
      <c r="AQ148" s="185"/>
      <c r="AR148" s="185"/>
      <c r="AS148" s="185"/>
      <c r="AT148" s="185"/>
      <c r="AU148" s="112"/>
      <c r="AV148" s="186"/>
    </row>
    <row r="149" spans="1:48">
      <c r="A149" s="176" t="s">
        <v>1093</v>
      </c>
      <c r="B149" s="24"/>
      <c r="C149" s="24"/>
      <c r="D149" s="32" t="s">
        <v>1016</v>
      </c>
      <c r="E149" s="26">
        <v>43510</v>
      </c>
      <c r="F149" s="49">
        <v>45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28"/>
      <c r="Q149" s="28"/>
      <c r="R149" s="34"/>
      <c r="S149" s="34"/>
      <c r="T149" s="28"/>
      <c r="U149" s="28"/>
      <c r="V149" s="34"/>
      <c r="W149" s="34"/>
      <c r="X149" s="34"/>
      <c r="Y149" s="34"/>
      <c r="Z149" s="93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116"/>
      <c r="AV149" s="187"/>
    </row>
    <row r="150" spans="1:48">
      <c r="A150" s="176" t="s">
        <v>1093</v>
      </c>
      <c r="B150" s="24"/>
      <c r="C150" s="24"/>
      <c r="D150" s="32" t="s">
        <v>1017</v>
      </c>
      <c r="E150" s="26">
        <v>43510</v>
      </c>
      <c r="F150" s="49">
        <v>543.75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28"/>
      <c r="Q150" s="28"/>
      <c r="R150" s="34"/>
      <c r="S150" s="34"/>
      <c r="T150" s="28"/>
      <c r="U150" s="28"/>
      <c r="V150" s="34"/>
      <c r="W150" s="34"/>
      <c r="X150" s="34"/>
      <c r="Y150" s="34"/>
      <c r="Z150" s="93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116"/>
      <c r="AV150" s="187"/>
    </row>
    <row r="151" spans="1:48">
      <c r="A151" s="176" t="s">
        <v>1093</v>
      </c>
      <c r="B151" s="24"/>
      <c r="C151" s="24"/>
      <c r="D151" s="32" t="s">
        <v>1018</v>
      </c>
      <c r="E151" s="26">
        <v>43517</v>
      </c>
      <c r="F151" s="49">
        <v>450.01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28"/>
      <c r="Q151" s="28"/>
      <c r="R151" s="34"/>
      <c r="S151" s="34"/>
      <c r="T151" s="28"/>
      <c r="U151" s="28"/>
      <c r="V151" s="34"/>
      <c r="W151" s="34"/>
      <c r="X151" s="34"/>
      <c r="Y151" s="34"/>
      <c r="Z151" s="93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116"/>
      <c r="AV151" s="187"/>
    </row>
    <row r="152" spans="1:48">
      <c r="A152" s="176" t="s">
        <v>1093</v>
      </c>
      <c r="B152" s="24"/>
      <c r="C152" s="24"/>
      <c r="D152" s="32" t="s">
        <v>1019</v>
      </c>
      <c r="E152" s="26">
        <v>43517</v>
      </c>
      <c r="F152" s="49">
        <v>3491.26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28"/>
      <c r="Q152" s="28"/>
      <c r="R152" s="34"/>
      <c r="S152" s="34"/>
      <c r="T152" s="28"/>
      <c r="U152" s="28"/>
      <c r="V152" s="34"/>
      <c r="W152" s="34"/>
      <c r="X152" s="34"/>
      <c r="Y152" s="34"/>
      <c r="Z152" s="93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116"/>
      <c r="AV152" s="187"/>
    </row>
    <row r="153" spans="1:48">
      <c r="A153" s="176" t="s">
        <v>1093</v>
      </c>
      <c r="B153" s="118"/>
      <c r="C153" s="118"/>
      <c r="D153" s="169" t="s">
        <v>1019</v>
      </c>
      <c r="E153" s="120">
        <v>43517</v>
      </c>
      <c r="F153" s="56">
        <v>75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28"/>
      <c r="Q153" s="28"/>
      <c r="R153" s="34"/>
      <c r="S153" s="34"/>
      <c r="T153" s="28"/>
      <c r="U153" s="28"/>
      <c r="V153" s="34"/>
      <c r="W153" s="34"/>
      <c r="X153" s="34"/>
      <c r="Y153" s="170"/>
      <c r="Z153" s="122"/>
      <c r="AA153" s="34"/>
      <c r="AB153" s="34"/>
      <c r="AC153" s="34"/>
      <c r="AD153" s="34"/>
      <c r="AE153" s="34"/>
      <c r="AF153" s="34"/>
      <c r="AG153" s="34"/>
      <c r="AH153" s="34"/>
      <c r="AI153" s="170"/>
      <c r="AJ153" s="170"/>
      <c r="AK153" s="170"/>
      <c r="AL153" s="170"/>
      <c r="AM153" s="170"/>
      <c r="AN153" s="170"/>
      <c r="AO153" s="170"/>
      <c r="AP153" s="170"/>
      <c r="AQ153" s="170"/>
      <c r="AR153" s="170"/>
      <c r="AS153" s="170"/>
      <c r="AT153" s="170"/>
      <c r="AU153" s="188"/>
      <c r="AV153" s="189"/>
    </row>
    <row r="154" spans="1:48">
      <c r="A154" s="176" t="s">
        <v>1093</v>
      </c>
      <c r="B154" s="24"/>
      <c r="C154" s="24"/>
      <c r="D154" s="190" t="s">
        <v>1020</v>
      </c>
      <c r="E154" s="26"/>
      <c r="F154" s="128">
        <v>4605.0200000000004</v>
      </c>
      <c r="G154" s="102"/>
      <c r="H154" s="34"/>
      <c r="I154" s="34"/>
      <c r="J154" s="34"/>
      <c r="K154" s="34"/>
      <c r="L154" s="34"/>
      <c r="M154" s="34"/>
      <c r="N154" s="34"/>
      <c r="O154" s="34"/>
      <c r="P154" s="28"/>
      <c r="Q154" s="28"/>
      <c r="R154" s="34"/>
      <c r="S154" s="34"/>
      <c r="T154" s="28"/>
      <c r="U154" s="28">
        <v>-383.75</v>
      </c>
      <c r="V154" s="34">
        <v>-383.75</v>
      </c>
      <c r="W154" s="34">
        <v>-383.75</v>
      </c>
      <c r="X154" s="34">
        <v>-383.75</v>
      </c>
      <c r="Y154" s="34">
        <v>-383.75</v>
      </c>
      <c r="Z154" s="94">
        <v>-383.75</v>
      </c>
      <c r="AA154" s="92">
        <v>-383.75</v>
      </c>
      <c r="AB154" s="28">
        <v>-383.75</v>
      </c>
      <c r="AC154" s="28">
        <v>-383.75</v>
      </c>
      <c r="AD154" s="28">
        <v>-383.75</v>
      </c>
      <c r="AE154" s="28">
        <v>-383.75</v>
      </c>
      <c r="AF154" s="28">
        <v>-383.75</v>
      </c>
      <c r="AG154" s="28">
        <v>0</v>
      </c>
      <c r="AH154" s="28">
        <v>0</v>
      </c>
      <c r="AI154" s="28">
        <v>-0.02</v>
      </c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93">
        <v>-4605.0200000000004</v>
      </c>
      <c r="AV154" s="101">
        <v>0</v>
      </c>
    </row>
    <row r="155" spans="1:48">
      <c r="A155" s="176"/>
      <c r="B155" s="95"/>
      <c r="C155" s="95"/>
      <c r="D155" s="177"/>
      <c r="E155" s="178"/>
      <c r="F155" s="152"/>
      <c r="G155" s="34"/>
      <c r="H155" s="34"/>
      <c r="I155" s="34"/>
      <c r="J155" s="34"/>
      <c r="K155" s="34"/>
      <c r="L155" s="34"/>
      <c r="M155" s="34"/>
      <c r="N155" s="34"/>
      <c r="O155" s="34"/>
      <c r="P155" s="28"/>
      <c r="Q155" s="28"/>
      <c r="R155" s="34"/>
      <c r="S155" s="34"/>
      <c r="T155" s="28"/>
      <c r="U155" s="28"/>
      <c r="V155" s="34"/>
      <c r="W155" s="34"/>
      <c r="X155" s="34"/>
      <c r="Y155" s="179"/>
      <c r="Z155" s="153"/>
      <c r="AA155" s="34"/>
      <c r="AB155" s="34"/>
      <c r="AC155" s="34"/>
      <c r="AD155" s="34"/>
      <c r="AE155" s="34"/>
      <c r="AF155" s="34"/>
      <c r="AG155" s="34"/>
      <c r="AH155" s="34"/>
      <c r="AI155" s="179"/>
      <c r="AJ155" s="179"/>
      <c r="AK155" s="179"/>
      <c r="AL155" s="179"/>
      <c r="AM155" s="179"/>
      <c r="AN155" s="179"/>
      <c r="AO155" s="179"/>
      <c r="AP155" s="179"/>
      <c r="AQ155" s="179"/>
      <c r="AR155" s="179"/>
      <c r="AS155" s="179"/>
      <c r="AT155" s="179"/>
      <c r="AU155" s="180"/>
      <c r="AV155" s="181"/>
    </row>
    <row r="156" spans="1:48">
      <c r="A156" s="176" t="s">
        <v>1093</v>
      </c>
      <c r="B156" s="24"/>
      <c r="C156" s="24"/>
      <c r="D156" s="32" t="s">
        <v>1021</v>
      </c>
      <c r="E156" s="26">
        <v>43522</v>
      </c>
      <c r="F156" s="49">
        <v>450</v>
      </c>
      <c r="G156" s="102"/>
      <c r="H156" s="34"/>
      <c r="I156" s="34"/>
      <c r="J156" s="34"/>
      <c r="K156" s="34"/>
      <c r="L156" s="34"/>
      <c r="M156" s="34"/>
      <c r="N156" s="34"/>
      <c r="O156" s="34"/>
      <c r="P156" s="28"/>
      <c r="Q156" s="28"/>
      <c r="R156" s="34"/>
      <c r="S156" s="34"/>
      <c r="T156" s="28"/>
      <c r="U156" s="28">
        <v>-37.5</v>
      </c>
      <c r="V156" s="28">
        <v>-37.5</v>
      </c>
      <c r="W156" s="28">
        <v>-37.5</v>
      </c>
      <c r="X156" s="28">
        <v>-37.5</v>
      </c>
      <c r="Y156" s="28">
        <v>-37.5</v>
      </c>
      <c r="Z156" s="94">
        <v>-37.5</v>
      </c>
      <c r="AA156" s="92">
        <v>-37.5</v>
      </c>
      <c r="AB156" s="28">
        <v>-37.5</v>
      </c>
      <c r="AC156" s="28">
        <v>-37.5</v>
      </c>
      <c r="AD156" s="28">
        <v>-37.5</v>
      </c>
      <c r="AE156" s="28">
        <v>-37.5</v>
      </c>
      <c r="AF156" s="28">
        <v>-37.5</v>
      </c>
      <c r="AG156" s="28">
        <v>0</v>
      </c>
      <c r="AH156" s="28">
        <v>0</v>
      </c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93">
        <v>-450</v>
      </c>
      <c r="AV156" s="101">
        <v>0</v>
      </c>
    </row>
    <row r="157" spans="1:48">
      <c r="A157" s="176"/>
      <c r="B157" s="113"/>
      <c r="C157" s="113"/>
      <c r="D157" s="123"/>
      <c r="E157" s="110"/>
      <c r="F157" s="61"/>
      <c r="G157" s="34"/>
      <c r="H157" s="34"/>
      <c r="I157" s="34"/>
      <c r="J157" s="34"/>
      <c r="K157" s="34"/>
      <c r="L157" s="34"/>
      <c r="M157" s="34"/>
      <c r="N157" s="34"/>
      <c r="O157" s="34"/>
      <c r="P157" s="28"/>
      <c r="Q157" s="28"/>
      <c r="R157" s="34"/>
      <c r="S157" s="34"/>
      <c r="T157" s="28"/>
      <c r="U157" s="28"/>
      <c r="V157" s="34"/>
      <c r="W157" s="34"/>
      <c r="X157" s="34"/>
      <c r="Y157" s="185"/>
      <c r="Z157" s="112"/>
      <c r="AA157" s="34"/>
      <c r="AB157" s="34"/>
      <c r="AC157" s="34"/>
      <c r="AD157" s="34"/>
      <c r="AE157" s="34"/>
      <c r="AF157" s="34"/>
      <c r="AG157" s="34"/>
      <c r="AH157" s="34"/>
      <c r="AI157" s="185"/>
      <c r="AJ157" s="185"/>
      <c r="AK157" s="185"/>
      <c r="AL157" s="185"/>
      <c r="AM157" s="185"/>
      <c r="AN157" s="185"/>
      <c r="AO157" s="185"/>
      <c r="AP157" s="185"/>
      <c r="AQ157" s="185"/>
      <c r="AR157" s="185"/>
      <c r="AS157" s="185"/>
      <c r="AT157" s="185"/>
      <c r="AU157" s="192"/>
      <c r="AV157" s="193"/>
    </row>
    <row r="158" spans="1:48">
      <c r="A158" s="176" t="s">
        <v>1093</v>
      </c>
      <c r="B158" s="24"/>
      <c r="C158" s="24"/>
      <c r="D158" s="32" t="s">
        <v>1022</v>
      </c>
      <c r="E158" s="26">
        <v>43531</v>
      </c>
      <c r="F158" s="49">
        <v>3000</v>
      </c>
      <c r="G158" s="34"/>
      <c r="H158" s="34"/>
      <c r="I158" s="34"/>
      <c r="J158" s="34"/>
      <c r="K158" s="34"/>
      <c r="L158" s="34"/>
      <c r="M158" s="34"/>
      <c r="N158" s="34"/>
      <c r="O158" s="34"/>
      <c r="P158" s="28"/>
      <c r="Q158" s="28"/>
      <c r="R158" s="34"/>
      <c r="S158" s="34"/>
      <c r="T158" s="28"/>
      <c r="U158" s="28"/>
      <c r="V158" s="34"/>
      <c r="W158" s="34"/>
      <c r="X158" s="34"/>
      <c r="Y158" s="34"/>
      <c r="Z158" s="93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116"/>
      <c r="AV158" s="187"/>
    </row>
    <row r="159" spans="1:48">
      <c r="A159" s="176" t="s">
        <v>1093</v>
      </c>
      <c r="B159" s="24"/>
      <c r="C159" s="24"/>
      <c r="D159" s="32" t="s">
        <v>1023</v>
      </c>
      <c r="E159" s="26">
        <v>43545</v>
      </c>
      <c r="F159" s="49">
        <v>1125</v>
      </c>
      <c r="G159" s="34"/>
      <c r="H159" s="34"/>
      <c r="I159" s="34"/>
      <c r="J159" s="34"/>
      <c r="K159" s="34"/>
      <c r="L159" s="34"/>
      <c r="M159" s="34"/>
      <c r="N159" s="34"/>
      <c r="O159" s="34"/>
      <c r="P159" s="28"/>
      <c r="Q159" s="28"/>
      <c r="R159" s="34"/>
      <c r="S159" s="34"/>
      <c r="T159" s="28"/>
      <c r="U159" s="28"/>
      <c r="V159" s="34"/>
      <c r="W159" s="34"/>
      <c r="X159" s="34"/>
      <c r="Y159" s="34"/>
      <c r="Z159" s="93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116"/>
      <c r="AV159" s="187"/>
    </row>
    <row r="160" spans="1:48">
      <c r="A160" s="176" t="s">
        <v>1093</v>
      </c>
      <c r="B160" s="118"/>
      <c r="C160" s="118"/>
      <c r="D160" s="169" t="s">
        <v>1024</v>
      </c>
      <c r="E160" s="120">
        <v>43545</v>
      </c>
      <c r="F160" s="56">
        <v>16875</v>
      </c>
      <c r="G160" s="34"/>
      <c r="H160" s="34"/>
      <c r="I160" s="34"/>
      <c r="J160" s="34"/>
      <c r="K160" s="34"/>
      <c r="L160" s="34"/>
      <c r="M160" s="34"/>
      <c r="N160" s="34"/>
      <c r="O160" s="34"/>
      <c r="P160" s="28"/>
      <c r="Q160" s="28"/>
      <c r="R160" s="34"/>
      <c r="S160" s="34"/>
      <c r="T160" s="28"/>
      <c r="U160" s="28"/>
      <c r="V160" s="34"/>
      <c r="W160" s="34"/>
      <c r="X160" s="34"/>
      <c r="Y160" s="170"/>
      <c r="Z160" s="122"/>
      <c r="AA160" s="34"/>
      <c r="AB160" s="34"/>
      <c r="AC160" s="34"/>
      <c r="AD160" s="34"/>
      <c r="AE160" s="34"/>
      <c r="AF160" s="34"/>
      <c r="AG160" s="34"/>
      <c r="AH160" s="34"/>
      <c r="AI160" s="170"/>
      <c r="AJ160" s="170"/>
      <c r="AK160" s="170"/>
      <c r="AL160" s="170"/>
      <c r="AM160" s="170"/>
      <c r="AN160" s="170"/>
      <c r="AO160" s="170"/>
      <c r="AP160" s="170"/>
      <c r="AQ160" s="170"/>
      <c r="AR160" s="170"/>
      <c r="AS160" s="170"/>
      <c r="AT160" s="170"/>
      <c r="AU160" s="188"/>
      <c r="AV160" s="189"/>
    </row>
    <row r="161" spans="1:48">
      <c r="A161" s="176" t="s">
        <v>1093</v>
      </c>
      <c r="B161" s="24">
        <v>4937002</v>
      </c>
      <c r="C161" s="24"/>
      <c r="D161" s="190" t="s">
        <v>1025</v>
      </c>
      <c r="E161" s="26"/>
      <c r="F161" s="128">
        <v>21000</v>
      </c>
      <c r="G161" s="102"/>
      <c r="H161" s="34"/>
      <c r="I161" s="34"/>
      <c r="J161" s="34"/>
      <c r="K161" s="34"/>
      <c r="L161" s="34"/>
      <c r="M161" s="34"/>
      <c r="N161" s="34"/>
      <c r="O161" s="34"/>
      <c r="P161" s="28"/>
      <c r="Q161" s="28"/>
      <c r="R161" s="34"/>
      <c r="S161" s="34"/>
      <c r="T161" s="28"/>
      <c r="U161" s="28"/>
      <c r="V161" s="34">
        <v>-1750</v>
      </c>
      <c r="W161" s="34">
        <v>-1750</v>
      </c>
      <c r="X161" s="34">
        <v>-1750</v>
      </c>
      <c r="Y161" s="34">
        <v>-1750</v>
      </c>
      <c r="Z161" s="94">
        <v>-1750</v>
      </c>
      <c r="AA161" s="92">
        <v>-1750</v>
      </c>
      <c r="AB161" s="28">
        <v>-1750</v>
      </c>
      <c r="AC161" s="28">
        <v>-1750</v>
      </c>
      <c r="AD161" s="28">
        <v>-1750</v>
      </c>
      <c r="AE161" s="28">
        <v>-1750</v>
      </c>
      <c r="AF161" s="28">
        <v>-1750</v>
      </c>
      <c r="AG161" s="28">
        <v>-1750</v>
      </c>
      <c r="AH161" s="28">
        <v>0</v>
      </c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93">
        <v>-21000</v>
      </c>
      <c r="AV161" s="101">
        <v>0</v>
      </c>
    </row>
    <row r="162" spans="1:48">
      <c r="A162" s="176"/>
      <c r="B162" s="113"/>
      <c r="C162" s="113"/>
      <c r="D162" s="191"/>
      <c r="E162" s="60"/>
      <c r="F162" s="184"/>
      <c r="G162" s="34"/>
      <c r="H162" s="34"/>
      <c r="I162" s="34"/>
      <c r="J162" s="34"/>
      <c r="K162" s="34"/>
      <c r="L162" s="34"/>
      <c r="M162" s="34"/>
      <c r="N162" s="34"/>
      <c r="O162" s="34"/>
      <c r="P162" s="28"/>
      <c r="Q162" s="28"/>
      <c r="R162" s="34"/>
      <c r="S162" s="34"/>
      <c r="T162" s="28"/>
      <c r="U162" s="28"/>
      <c r="V162" s="34"/>
      <c r="W162" s="34"/>
      <c r="X162" s="34"/>
      <c r="Y162" s="185"/>
      <c r="Z162" s="112"/>
      <c r="AA162" s="34"/>
      <c r="AB162" s="34"/>
      <c r="AC162" s="34"/>
      <c r="AD162" s="34"/>
      <c r="AE162" s="34"/>
      <c r="AF162" s="34"/>
      <c r="AG162" s="34"/>
      <c r="AH162" s="34"/>
      <c r="AI162" s="185"/>
      <c r="AJ162" s="185"/>
      <c r="AK162" s="185"/>
      <c r="AL162" s="185"/>
      <c r="AM162" s="185"/>
      <c r="AN162" s="185"/>
      <c r="AO162" s="185"/>
      <c r="AP162" s="185"/>
      <c r="AQ162" s="185"/>
      <c r="AR162" s="185"/>
      <c r="AS162" s="185"/>
      <c r="AT162" s="185"/>
      <c r="AU162" s="112"/>
      <c r="AV162" s="186"/>
    </row>
    <row r="163" spans="1:48">
      <c r="A163" s="176" t="s">
        <v>1093</v>
      </c>
      <c r="B163" s="24"/>
      <c r="C163" s="24"/>
      <c r="D163" s="32" t="s">
        <v>1059</v>
      </c>
      <c r="E163" s="26">
        <v>43567</v>
      </c>
      <c r="F163" s="49">
        <v>16875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28"/>
      <c r="Q163" s="28"/>
      <c r="R163" s="34"/>
      <c r="S163" s="34"/>
      <c r="T163" s="28"/>
      <c r="U163" s="28"/>
      <c r="V163" s="34"/>
      <c r="W163" s="34"/>
      <c r="X163" s="34"/>
      <c r="Y163" s="34"/>
      <c r="Z163" s="93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93"/>
      <c r="AV163" s="101"/>
    </row>
    <row r="164" spans="1:48">
      <c r="A164" s="176" t="s">
        <v>1093</v>
      </c>
      <c r="B164" s="24"/>
      <c r="C164" s="24"/>
      <c r="D164" s="32" t="s">
        <v>1060</v>
      </c>
      <c r="E164" s="26">
        <v>43578</v>
      </c>
      <c r="F164" s="49">
        <v>337.5</v>
      </c>
      <c r="G164" s="34"/>
      <c r="H164" s="34"/>
      <c r="I164" s="34"/>
      <c r="J164" s="34"/>
      <c r="K164" s="34"/>
      <c r="L164" s="34"/>
      <c r="M164" s="34"/>
      <c r="N164" s="34"/>
      <c r="O164" s="34"/>
      <c r="P164" s="28"/>
      <c r="Q164" s="28"/>
      <c r="R164" s="34"/>
      <c r="S164" s="34"/>
      <c r="T164" s="28"/>
      <c r="U164" s="28"/>
      <c r="V164" s="34"/>
      <c r="W164" s="34"/>
      <c r="X164" s="34"/>
      <c r="Y164" s="34"/>
      <c r="Z164" s="93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93"/>
      <c r="AV164" s="101"/>
    </row>
    <row r="165" spans="1:48">
      <c r="A165" s="176" t="s">
        <v>1093</v>
      </c>
      <c r="B165" s="118"/>
      <c r="C165" s="118"/>
      <c r="D165" s="169" t="s">
        <v>1061</v>
      </c>
      <c r="E165" s="120">
        <v>43585</v>
      </c>
      <c r="F165" s="56">
        <v>135</v>
      </c>
      <c r="G165" s="34"/>
      <c r="H165" s="34"/>
      <c r="I165" s="34"/>
      <c r="J165" s="34"/>
      <c r="K165" s="34"/>
      <c r="L165" s="34"/>
      <c r="M165" s="34"/>
      <c r="N165" s="34"/>
      <c r="O165" s="34"/>
      <c r="P165" s="28"/>
      <c r="Q165" s="28"/>
      <c r="R165" s="34"/>
      <c r="S165" s="34"/>
      <c r="T165" s="28"/>
      <c r="U165" s="28"/>
      <c r="V165" s="34"/>
      <c r="W165" s="34"/>
      <c r="X165" s="34"/>
      <c r="Y165" s="170"/>
      <c r="Z165" s="122"/>
      <c r="AA165" s="34"/>
      <c r="AB165" s="34"/>
      <c r="AC165" s="34"/>
      <c r="AD165" s="34"/>
      <c r="AE165" s="34"/>
      <c r="AF165" s="34"/>
      <c r="AG165" s="34"/>
      <c r="AH165" s="34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  <c r="AT165" s="170"/>
      <c r="AU165" s="122"/>
      <c r="AV165" s="129"/>
    </row>
    <row r="166" spans="1:48">
      <c r="A166" s="176" t="s">
        <v>1093</v>
      </c>
      <c r="B166" s="24"/>
      <c r="C166" s="24"/>
      <c r="D166" s="190" t="s">
        <v>1062</v>
      </c>
      <c r="E166" s="26"/>
      <c r="F166" s="128">
        <v>17347.5</v>
      </c>
      <c r="G166" s="102"/>
      <c r="H166" s="34"/>
      <c r="I166" s="34"/>
      <c r="J166" s="34"/>
      <c r="K166" s="34"/>
      <c r="L166" s="34"/>
      <c r="M166" s="34"/>
      <c r="N166" s="34"/>
      <c r="O166" s="34"/>
      <c r="P166" s="28"/>
      <c r="Q166" s="28"/>
      <c r="R166" s="34"/>
      <c r="S166" s="34"/>
      <c r="T166" s="28"/>
      <c r="U166" s="28"/>
      <c r="V166" s="34"/>
      <c r="W166" s="34">
        <v>-1445.63</v>
      </c>
      <c r="X166" s="34">
        <v>-1445.63</v>
      </c>
      <c r="Y166" s="34">
        <v>-1445.63</v>
      </c>
      <c r="Z166" s="94">
        <v>-1445.63</v>
      </c>
      <c r="AA166" s="92">
        <v>-1445.63</v>
      </c>
      <c r="AB166" s="28">
        <v>-1445.63</v>
      </c>
      <c r="AC166" s="28">
        <v>-1445.63</v>
      </c>
      <c r="AD166" s="28">
        <v>-1445.63</v>
      </c>
      <c r="AE166" s="28">
        <v>-1445.63</v>
      </c>
      <c r="AF166" s="28">
        <v>-1445.63</v>
      </c>
      <c r="AG166" s="28">
        <v>-1445.58</v>
      </c>
      <c r="AH166" s="28">
        <v>-1445.62</v>
      </c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93">
        <v>-17347.500000000004</v>
      </c>
      <c r="AV166" s="101">
        <v>0</v>
      </c>
    </row>
    <row r="167" spans="1:48">
      <c r="A167" s="176"/>
      <c r="B167" s="95"/>
      <c r="C167" s="95"/>
      <c r="D167" s="194"/>
      <c r="E167" s="178"/>
      <c r="F167" s="182"/>
      <c r="G167" s="34"/>
      <c r="H167" s="34"/>
      <c r="I167" s="34"/>
      <c r="J167" s="34"/>
      <c r="K167" s="34"/>
      <c r="L167" s="34"/>
      <c r="M167" s="34"/>
      <c r="N167" s="34"/>
      <c r="O167" s="34"/>
      <c r="P167" s="28"/>
      <c r="Q167" s="28"/>
      <c r="R167" s="34"/>
      <c r="S167" s="34"/>
      <c r="T167" s="28"/>
      <c r="U167" s="28"/>
      <c r="V167" s="34"/>
      <c r="W167" s="34"/>
      <c r="X167" s="34"/>
      <c r="Y167" s="179"/>
      <c r="Z167" s="153"/>
      <c r="AA167" s="34"/>
      <c r="AB167" s="34"/>
      <c r="AC167" s="34"/>
      <c r="AD167" s="34"/>
      <c r="AE167" s="34"/>
      <c r="AF167" s="34"/>
      <c r="AG167" s="34"/>
      <c r="AH167" s="34"/>
      <c r="AI167" s="179"/>
      <c r="AJ167" s="179"/>
      <c r="AK167" s="179"/>
      <c r="AL167" s="179"/>
      <c r="AM167" s="179"/>
      <c r="AN167" s="179"/>
      <c r="AO167" s="179"/>
      <c r="AP167" s="179"/>
      <c r="AQ167" s="179"/>
      <c r="AR167" s="179"/>
      <c r="AS167" s="179"/>
      <c r="AT167" s="179"/>
      <c r="AU167" s="153"/>
      <c r="AV167" s="183"/>
    </row>
    <row r="168" spans="1:48">
      <c r="A168" s="176" t="s">
        <v>1093</v>
      </c>
      <c r="B168" s="24"/>
      <c r="C168" s="24"/>
      <c r="D168" s="32" t="s">
        <v>995</v>
      </c>
      <c r="E168" s="26">
        <v>43431</v>
      </c>
      <c r="F168" s="49">
        <v>3187.5</v>
      </c>
      <c r="G168" s="102"/>
      <c r="H168" s="34"/>
      <c r="I168" s="34"/>
      <c r="J168" s="34"/>
      <c r="K168" s="34"/>
      <c r="L168" s="34"/>
      <c r="M168" s="34"/>
      <c r="N168" s="34"/>
      <c r="O168" s="34"/>
      <c r="P168" s="28"/>
      <c r="Q168" s="28"/>
      <c r="R168" s="34">
        <v>-265.63</v>
      </c>
      <c r="S168" s="34">
        <v>-265.63</v>
      </c>
      <c r="T168" s="28">
        <v>-265.63</v>
      </c>
      <c r="U168" s="28">
        <v>-265.63</v>
      </c>
      <c r="V168" s="28">
        <v>-265.63</v>
      </c>
      <c r="W168" s="28">
        <v>-265.63</v>
      </c>
      <c r="X168" s="28">
        <v>-265.63</v>
      </c>
      <c r="Y168" s="28">
        <v>-265.63</v>
      </c>
      <c r="Z168" s="94">
        <v>-265.63</v>
      </c>
      <c r="AA168" s="92">
        <v>-265.63</v>
      </c>
      <c r="AB168" s="28">
        <v>-265.63</v>
      </c>
      <c r="AC168" s="28">
        <v>-265.57</v>
      </c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93">
        <v>-3187.5000000000009</v>
      </c>
      <c r="AV168" s="101">
        <v>0</v>
      </c>
    </row>
    <row r="169" spans="1:48">
      <c r="A169" s="176"/>
      <c r="B169" s="113"/>
      <c r="C169" s="113"/>
      <c r="D169" s="195"/>
      <c r="E169" s="195"/>
      <c r="F169" s="196"/>
      <c r="G169" s="34"/>
      <c r="H169" s="34"/>
      <c r="I169" s="34"/>
      <c r="J169" s="34"/>
      <c r="K169" s="34"/>
      <c r="L169" s="34"/>
      <c r="M169" s="34"/>
      <c r="N169" s="34"/>
      <c r="O169" s="34"/>
      <c r="P169" s="28"/>
      <c r="Q169" s="28"/>
      <c r="R169" s="34"/>
      <c r="S169" s="34"/>
      <c r="T169" s="28"/>
      <c r="U169" s="28"/>
      <c r="V169" s="34"/>
      <c r="W169" s="34"/>
      <c r="X169" s="34"/>
      <c r="Y169" s="185"/>
      <c r="Z169" s="112"/>
      <c r="AA169" s="34"/>
      <c r="AB169" s="34"/>
      <c r="AC169" s="34"/>
      <c r="AD169" s="34"/>
      <c r="AE169" s="34"/>
      <c r="AF169" s="34"/>
      <c r="AG169" s="34"/>
      <c r="AH169" s="34"/>
      <c r="AI169" s="185"/>
      <c r="AJ169" s="185"/>
      <c r="AK169" s="185"/>
      <c r="AL169" s="185"/>
      <c r="AM169" s="185"/>
      <c r="AN169" s="185"/>
      <c r="AO169" s="185"/>
      <c r="AP169" s="185"/>
      <c r="AQ169" s="185"/>
      <c r="AR169" s="185"/>
      <c r="AS169" s="185"/>
      <c r="AT169" s="185"/>
      <c r="AU169" s="112"/>
      <c r="AV169" s="186"/>
    </row>
    <row r="170" spans="1:48">
      <c r="A170" s="176" t="s">
        <v>1093</v>
      </c>
      <c r="B170" s="24"/>
      <c r="C170" s="24"/>
      <c r="D170" s="40" t="s">
        <v>1069</v>
      </c>
      <c r="E170" s="26">
        <v>43613</v>
      </c>
      <c r="F170" s="49">
        <v>33.75</v>
      </c>
      <c r="G170" s="34"/>
      <c r="H170" s="34"/>
      <c r="I170" s="34"/>
      <c r="J170" s="34"/>
      <c r="K170" s="34"/>
      <c r="L170" s="34"/>
      <c r="M170" s="34"/>
      <c r="N170" s="34"/>
      <c r="O170" s="34"/>
      <c r="P170" s="28"/>
      <c r="Q170" s="28"/>
      <c r="R170" s="34"/>
      <c r="S170" s="34"/>
      <c r="T170" s="28"/>
      <c r="U170" s="28"/>
      <c r="V170" s="34"/>
      <c r="W170" s="34"/>
      <c r="X170" s="34"/>
      <c r="Y170" s="34"/>
      <c r="Z170" s="93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93"/>
      <c r="AV170" s="101"/>
    </row>
    <row r="171" spans="1:48">
      <c r="A171" s="176" t="s">
        <v>1093</v>
      </c>
      <c r="B171" s="24"/>
      <c r="C171" s="24"/>
      <c r="D171" s="40" t="s">
        <v>1070</v>
      </c>
      <c r="E171" s="26">
        <v>43613</v>
      </c>
      <c r="F171" s="49">
        <v>656.26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28"/>
      <c r="Q171" s="28"/>
      <c r="R171" s="34"/>
      <c r="S171" s="34"/>
      <c r="T171" s="28"/>
      <c r="U171" s="28"/>
      <c r="V171" s="34"/>
      <c r="W171" s="34"/>
      <c r="X171" s="34"/>
      <c r="Y171" s="34"/>
      <c r="Z171" s="93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93"/>
      <c r="AV171" s="101"/>
    </row>
    <row r="172" spans="1:48">
      <c r="A172" s="176" t="s">
        <v>1093</v>
      </c>
      <c r="B172" s="118"/>
      <c r="C172" s="118"/>
      <c r="D172" s="197" t="s">
        <v>1071</v>
      </c>
      <c r="E172" s="120">
        <v>43613</v>
      </c>
      <c r="F172" s="49">
        <v>12500</v>
      </c>
      <c r="G172" s="34"/>
      <c r="H172" s="34"/>
      <c r="I172" s="34"/>
      <c r="J172" s="34"/>
      <c r="K172" s="34"/>
      <c r="L172" s="34"/>
      <c r="M172" s="34"/>
      <c r="N172" s="34"/>
      <c r="O172" s="34"/>
      <c r="P172" s="28"/>
      <c r="Q172" s="28"/>
      <c r="R172" s="34"/>
      <c r="S172" s="34"/>
      <c r="T172" s="28"/>
      <c r="U172" s="28"/>
      <c r="V172" s="34"/>
      <c r="W172" s="34"/>
      <c r="X172" s="34"/>
      <c r="Y172" s="170"/>
      <c r="Z172" s="122"/>
      <c r="AA172" s="34"/>
      <c r="AB172" s="34"/>
      <c r="AC172" s="34"/>
      <c r="AD172" s="34"/>
      <c r="AE172" s="34"/>
      <c r="AF172" s="34"/>
      <c r="AG172" s="34"/>
      <c r="AH172" s="34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  <c r="AT172" s="170"/>
      <c r="AU172" s="122"/>
      <c r="AV172" s="129"/>
    </row>
    <row r="173" spans="1:48">
      <c r="A173" s="176" t="s">
        <v>1093</v>
      </c>
      <c r="B173" s="30">
        <v>4937002</v>
      </c>
      <c r="C173" s="24"/>
      <c r="D173" s="194" t="s">
        <v>1072</v>
      </c>
      <c r="E173" s="26"/>
      <c r="F173" s="128">
        <v>13190.01</v>
      </c>
      <c r="G173" s="102"/>
      <c r="H173" s="34"/>
      <c r="I173" s="34"/>
      <c r="J173" s="34"/>
      <c r="K173" s="34"/>
      <c r="L173" s="34"/>
      <c r="M173" s="34"/>
      <c r="N173" s="34"/>
      <c r="O173" s="34"/>
      <c r="P173" s="28"/>
      <c r="Q173" s="28"/>
      <c r="R173" s="34"/>
      <c r="S173" s="34"/>
      <c r="T173" s="28"/>
      <c r="U173" s="28"/>
      <c r="V173" s="34"/>
      <c r="W173" s="34"/>
      <c r="X173" s="34">
        <v>-1099.17</v>
      </c>
      <c r="Y173" s="34">
        <v>-1099.17</v>
      </c>
      <c r="Z173" s="94">
        <v>-1099.17</v>
      </c>
      <c r="AA173" s="92">
        <v>-1099.17</v>
      </c>
      <c r="AB173" s="28">
        <v>-1099.17</v>
      </c>
      <c r="AC173" s="28">
        <v>-1099.17</v>
      </c>
      <c r="AD173" s="28">
        <v>-1099.17</v>
      </c>
      <c r="AE173" s="28">
        <v>-1099.17</v>
      </c>
      <c r="AF173" s="28">
        <v>-1099.17</v>
      </c>
      <c r="AG173" s="28">
        <v>-1099.17</v>
      </c>
      <c r="AH173" s="28">
        <v>-1099.1400000000001</v>
      </c>
      <c r="AI173" s="28">
        <v>-1099.17</v>
      </c>
      <c r="AJ173" s="28">
        <v>0</v>
      </c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93">
        <v>-13190.01</v>
      </c>
      <c r="AV173" s="101">
        <v>0</v>
      </c>
    </row>
    <row r="174" spans="1:48">
      <c r="A174" s="176"/>
      <c r="B174" s="58"/>
      <c r="C174" s="113"/>
      <c r="D174" s="191"/>
      <c r="E174" s="60"/>
      <c r="F174" s="184"/>
      <c r="G174" s="34"/>
      <c r="H174" s="34"/>
      <c r="I174" s="34"/>
      <c r="J174" s="34"/>
      <c r="K174" s="34"/>
      <c r="L174" s="34"/>
      <c r="M174" s="34"/>
      <c r="N174" s="34"/>
      <c r="O174" s="34"/>
      <c r="P174" s="28"/>
      <c r="Q174" s="28"/>
      <c r="R174" s="34"/>
      <c r="S174" s="34"/>
      <c r="T174" s="28"/>
      <c r="U174" s="28"/>
      <c r="V174" s="34"/>
      <c r="W174" s="34"/>
      <c r="X174" s="34"/>
      <c r="Y174" s="185"/>
      <c r="Z174" s="112"/>
      <c r="AA174" s="34"/>
      <c r="AB174" s="34"/>
      <c r="AC174" s="34"/>
      <c r="AD174" s="34"/>
      <c r="AE174" s="34"/>
      <c r="AF174" s="34"/>
      <c r="AG174" s="34"/>
      <c r="AH174" s="34"/>
      <c r="AI174" s="185"/>
      <c r="AJ174" s="185"/>
      <c r="AK174" s="185"/>
      <c r="AL174" s="185"/>
      <c r="AM174" s="185"/>
      <c r="AN174" s="185"/>
      <c r="AO174" s="185"/>
      <c r="AP174" s="185"/>
      <c r="AQ174" s="185"/>
      <c r="AR174" s="185"/>
      <c r="AS174" s="185"/>
      <c r="AT174" s="185"/>
      <c r="AU174" s="112"/>
      <c r="AV174" s="186"/>
    </row>
    <row r="175" spans="1:48">
      <c r="A175" s="176" t="s">
        <v>1093</v>
      </c>
      <c r="B175" s="24"/>
      <c r="C175" s="24"/>
      <c r="D175" s="32" t="s">
        <v>1076</v>
      </c>
      <c r="E175" s="26">
        <v>43615</v>
      </c>
      <c r="F175" s="49">
        <v>450</v>
      </c>
      <c r="G175" s="34"/>
      <c r="H175" s="34"/>
      <c r="I175" s="34"/>
      <c r="J175" s="34"/>
      <c r="K175" s="34"/>
      <c r="L175" s="34"/>
      <c r="M175" s="34"/>
      <c r="N175" s="34"/>
      <c r="O175" s="34"/>
      <c r="P175" s="28"/>
      <c r="Q175" s="28"/>
      <c r="R175" s="34"/>
      <c r="S175" s="34"/>
      <c r="T175" s="28"/>
      <c r="U175" s="28"/>
      <c r="V175" s="34"/>
      <c r="W175" s="34"/>
      <c r="X175" s="34"/>
      <c r="Y175" s="34"/>
      <c r="Z175" s="93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93"/>
      <c r="AV175" s="101"/>
    </row>
    <row r="176" spans="1:48">
      <c r="A176" s="176" t="s">
        <v>1093</v>
      </c>
      <c r="B176" s="118"/>
      <c r="C176" s="118"/>
      <c r="D176" s="169" t="s">
        <v>1077</v>
      </c>
      <c r="E176" s="120">
        <v>43615</v>
      </c>
      <c r="F176" s="49">
        <v>5000</v>
      </c>
      <c r="G176" s="34"/>
      <c r="H176" s="34"/>
      <c r="I176" s="34"/>
      <c r="J176" s="34"/>
      <c r="K176" s="34"/>
      <c r="L176" s="34"/>
      <c r="M176" s="34"/>
      <c r="N176" s="34"/>
      <c r="O176" s="34"/>
      <c r="P176" s="28"/>
      <c r="Q176" s="28"/>
      <c r="R176" s="34"/>
      <c r="S176" s="34"/>
      <c r="T176" s="28"/>
      <c r="U176" s="28"/>
      <c r="V176" s="34"/>
      <c r="W176" s="34"/>
      <c r="X176" s="34"/>
      <c r="Y176" s="170"/>
      <c r="Z176" s="122"/>
      <c r="AA176" s="34"/>
      <c r="AB176" s="34"/>
      <c r="AC176" s="34"/>
      <c r="AD176" s="34"/>
      <c r="AE176" s="34"/>
      <c r="AF176" s="34"/>
      <c r="AG176" s="34"/>
      <c r="AH176" s="34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0"/>
      <c r="AT176" s="170"/>
      <c r="AU176" s="122"/>
      <c r="AV176" s="129"/>
    </row>
    <row r="177" spans="1:48">
      <c r="A177" s="176" t="s">
        <v>1093</v>
      </c>
      <c r="B177" s="30">
        <v>4937002</v>
      </c>
      <c r="C177" s="24"/>
      <c r="D177" s="190" t="s">
        <v>1078</v>
      </c>
      <c r="E177" s="26"/>
      <c r="F177" s="128">
        <v>5450</v>
      </c>
      <c r="G177" s="102"/>
      <c r="H177" s="34"/>
      <c r="I177" s="34"/>
      <c r="J177" s="34"/>
      <c r="K177" s="34"/>
      <c r="L177" s="34"/>
      <c r="M177" s="34"/>
      <c r="N177" s="34"/>
      <c r="O177" s="34"/>
      <c r="P177" s="28"/>
      <c r="Q177" s="28"/>
      <c r="R177" s="34"/>
      <c r="S177" s="34"/>
      <c r="T177" s="28"/>
      <c r="U177" s="28"/>
      <c r="V177" s="34"/>
      <c r="W177" s="34"/>
      <c r="X177" s="34">
        <v>-454.17</v>
      </c>
      <c r="Y177" s="34">
        <v>-454.17</v>
      </c>
      <c r="Z177" s="94">
        <v>-454.17</v>
      </c>
      <c r="AA177" s="92">
        <v>-454.17</v>
      </c>
      <c r="AB177" s="28">
        <v>-454.17</v>
      </c>
      <c r="AC177" s="28">
        <v>-454.17</v>
      </c>
      <c r="AD177" s="28">
        <v>-454.17</v>
      </c>
      <c r="AE177" s="28">
        <v>-454.17</v>
      </c>
      <c r="AF177" s="28">
        <v>-454.17</v>
      </c>
      <c r="AG177" s="28">
        <v>-454.17</v>
      </c>
      <c r="AH177" s="28">
        <v>-454.17</v>
      </c>
      <c r="AI177" s="28">
        <v>-454.13</v>
      </c>
      <c r="AJ177" s="28">
        <v>0</v>
      </c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93">
        <v>-5450</v>
      </c>
      <c r="AV177" s="101">
        <v>0</v>
      </c>
    </row>
    <row r="178" spans="1:48">
      <c r="A178" s="176"/>
      <c r="B178" s="58"/>
      <c r="C178" s="113"/>
      <c r="D178" s="191"/>
      <c r="E178" s="60"/>
      <c r="F178" s="184"/>
      <c r="G178" s="34"/>
      <c r="H178" s="34"/>
      <c r="I178" s="34"/>
      <c r="J178" s="34"/>
      <c r="K178" s="34"/>
      <c r="L178" s="34"/>
      <c r="M178" s="34"/>
      <c r="N178" s="34"/>
      <c r="O178" s="34"/>
      <c r="P178" s="28"/>
      <c r="Q178" s="28"/>
      <c r="R178" s="34"/>
      <c r="S178" s="34"/>
      <c r="T178" s="28"/>
      <c r="U178" s="28"/>
      <c r="V178" s="34"/>
      <c r="W178" s="34"/>
      <c r="X178" s="34"/>
      <c r="Y178" s="185"/>
      <c r="Z178" s="112"/>
      <c r="AA178" s="34"/>
      <c r="AB178" s="34"/>
      <c r="AC178" s="34"/>
      <c r="AD178" s="34"/>
      <c r="AE178" s="34"/>
      <c r="AF178" s="34"/>
      <c r="AG178" s="34"/>
      <c r="AH178" s="34"/>
      <c r="AI178" s="185"/>
      <c r="AJ178" s="185"/>
      <c r="AK178" s="185"/>
      <c r="AL178" s="185"/>
      <c r="AM178" s="185"/>
      <c r="AN178" s="185"/>
      <c r="AO178" s="185"/>
      <c r="AP178" s="185"/>
      <c r="AQ178" s="185"/>
      <c r="AR178" s="185"/>
      <c r="AS178" s="185"/>
      <c r="AT178" s="185"/>
      <c r="AU178" s="112"/>
      <c r="AV178" s="186"/>
    </row>
    <row r="179" spans="1:48">
      <c r="A179" s="176" t="s">
        <v>1093</v>
      </c>
      <c r="B179" s="24"/>
      <c r="C179" s="24"/>
      <c r="D179" s="40" t="s">
        <v>1083</v>
      </c>
      <c r="E179" s="26">
        <v>43634</v>
      </c>
      <c r="F179" s="49">
        <v>112.5</v>
      </c>
      <c r="G179" s="34"/>
      <c r="H179" s="34"/>
      <c r="I179" s="34"/>
      <c r="J179" s="34"/>
      <c r="K179" s="34"/>
      <c r="L179" s="34"/>
      <c r="M179" s="34"/>
      <c r="N179" s="34"/>
      <c r="O179" s="34"/>
      <c r="P179" s="28"/>
      <c r="Q179" s="28"/>
      <c r="R179" s="34"/>
      <c r="S179" s="34"/>
      <c r="T179" s="28"/>
      <c r="U179" s="28"/>
      <c r="V179" s="34"/>
      <c r="W179" s="34"/>
      <c r="X179" s="34"/>
      <c r="Y179" s="34"/>
      <c r="Z179" s="93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93"/>
      <c r="AV179" s="101"/>
    </row>
    <row r="180" spans="1:48">
      <c r="A180" s="176" t="s">
        <v>1093</v>
      </c>
      <c r="B180" s="24"/>
      <c r="C180" s="24"/>
      <c r="D180" s="40" t="s">
        <v>1084</v>
      </c>
      <c r="E180" s="26">
        <v>43634</v>
      </c>
      <c r="F180" s="49">
        <v>270</v>
      </c>
      <c r="G180" s="34"/>
      <c r="H180" s="34"/>
      <c r="I180" s="34"/>
      <c r="J180" s="34"/>
      <c r="K180" s="34"/>
      <c r="L180" s="34"/>
      <c r="M180" s="34"/>
      <c r="N180" s="34"/>
      <c r="O180" s="34"/>
      <c r="P180" s="28"/>
      <c r="Q180" s="28"/>
      <c r="R180" s="34"/>
      <c r="S180" s="34"/>
      <c r="T180" s="28"/>
      <c r="U180" s="28"/>
      <c r="V180" s="34"/>
      <c r="W180" s="34"/>
      <c r="X180" s="34"/>
      <c r="Y180" s="34"/>
      <c r="Z180" s="93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93"/>
      <c r="AV180" s="101"/>
    </row>
    <row r="181" spans="1:48">
      <c r="A181" s="176" t="s">
        <v>1093</v>
      </c>
      <c r="B181" s="24"/>
      <c r="C181" s="24"/>
      <c r="D181" s="40" t="s">
        <v>1085</v>
      </c>
      <c r="E181" s="26">
        <v>43634</v>
      </c>
      <c r="F181" s="49">
        <v>6250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28"/>
      <c r="Q181" s="28"/>
      <c r="R181" s="34"/>
      <c r="S181" s="34"/>
      <c r="T181" s="28"/>
      <c r="U181" s="28"/>
      <c r="V181" s="34"/>
      <c r="W181" s="34"/>
      <c r="X181" s="34"/>
      <c r="Y181" s="34"/>
      <c r="Z181" s="93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93"/>
      <c r="AV181" s="101"/>
    </row>
    <row r="182" spans="1:48">
      <c r="A182" s="176" t="s">
        <v>1093</v>
      </c>
      <c r="B182" s="24"/>
      <c r="C182" s="24"/>
      <c r="D182" s="40" t="s">
        <v>1086</v>
      </c>
      <c r="E182" s="26">
        <v>43634</v>
      </c>
      <c r="F182" s="49">
        <v>6250</v>
      </c>
      <c r="G182" s="34"/>
      <c r="H182" s="34"/>
      <c r="I182" s="34"/>
      <c r="J182" s="34"/>
      <c r="K182" s="34"/>
      <c r="L182" s="34"/>
      <c r="M182" s="34"/>
      <c r="N182" s="34"/>
      <c r="O182" s="34"/>
      <c r="P182" s="28"/>
      <c r="Q182" s="28"/>
      <c r="R182" s="34"/>
      <c r="S182" s="34"/>
      <c r="T182" s="28"/>
      <c r="U182" s="28"/>
      <c r="V182" s="34"/>
      <c r="W182" s="34"/>
      <c r="X182" s="34"/>
      <c r="Y182" s="34"/>
      <c r="Z182" s="93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93"/>
      <c r="AV182" s="101"/>
    </row>
    <row r="183" spans="1:48">
      <c r="A183" s="176" t="s">
        <v>1093</v>
      </c>
      <c r="B183" s="24"/>
      <c r="C183" s="24"/>
      <c r="D183" s="40" t="s">
        <v>1087</v>
      </c>
      <c r="E183" s="26">
        <v>43644</v>
      </c>
      <c r="F183" s="49">
        <v>79.88</v>
      </c>
      <c r="G183" s="34"/>
      <c r="H183" s="34"/>
      <c r="I183" s="34"/>
      <c r="J183" s="34"/>
      <c r="K183" s="34"/>
      <c r="L183" s="34"/>
      <c r="M183" s="34"/>
      <c r="N183" s="34"/>
      <c r="O183" s="34"/>
      <c r="P183" s="28"/>
      <c r="Q183" s="28"/>
      <c r="R183" s="34"/>
      <c r="S183" s="34"/>
      <c r="T183" s="28"/>
      <c r="U183" s="28"/>
      <c r="V183" s="34"/>
      <c r="W183" s="34"/>
      <c r="X183" s="34"/>
      <c r="Y183" s="34"/>
      <c r="Z183" s="93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93"/>
      <c r="AV183" s="101"/>
    </row>
    <row r="184" spans="1:48">
      <c r="A184" s="176" t="s">
        <v>1093</v>
      </c>
      <c r="B184" s="118"/>
      <c r="C184" s="118"/>
      <c r="D184" s="197" t="s">
        <v>1088</v>
      </c>
      <c r="E184" s="120">
        <v>43644</v>
      </c>
      <c r="F184" s="49">
        <v>112.5</v>
      </c>
      <c r="G184" s="34"/>
      <c r="H184" s="34"/>
      <c r="I184" s="34"/>
      <c r="J184" s="34"/>
      <c r="K184" s="34"/>
      <c r="L184" s="34"/>
      <c r="M184" s="34"/>
      <c r="N184" s="34"/>
      <c r="O184" s="34"/>
      <c r="P184" s="28"/>
      <c r="Q184" s="28"/>
      <c r="R184" s="34"/>
      <c r="S184" s="34"/>
      <c r="T184" s="28"/>
      <c r="U184" s="28"/>
      <c r="V184" s="34"/>
      <c r="W184" s="34"/>
      <c r="X184" s="34"/>
      <c r="Y184" s="170"/>
      <c r="Z184" s="122"/>
      <c r="AA184" s="34"/>
      <c r="AB184" s="34"/>
      <c r="AC184" s="34"/>
      <c r="AD184" s="34"/>
      <c r="AE184" s="34"/>
      <c r="AF184" s="34"/>
      <c r="AG184" s="34"/>
      <c r="AH184" s="34"/>
      <c r="AI184" s="170"/>
      <c r="AJ184" s="170"/>
      <c r="AK184" s="170"/>
      <c r="AL184" s="170"/>
      <c r="AM184" s="170"/>
      <c r="AN184" s="170"/>
      <c r="AO184" s="170"/>
      <c r="AP184" s="170"/>
      <c r="AQ184" s="170"/>
      <c r="AR184" s="170"/>
      <c r="AS184" s="170"/>
      <c r="AT184" s="170"/>
      <c r="AU184" s="122"/>
      <c r="AV184" s="129"/>
    </row>
    <row r="185" spans="1:48">
      <c r="A185" s="176" t="s">
        <v>1093</v>
      </c>
      <c r="B185" s="30">
        <v>4937002</v>
      </c>
      <c r="C185" s="24"/>
      <c r="D185" s="190" t="s">
        <v>1089</v>
      </c>
      <c r="E185" s="26"/>
      <c r="F185" s="128">
        <v>13074.88</v>
      </c>
      <c r="G185" s="102"/>
      <c r="H185" s="34"/>
      <c r="I185" s="34"/>
      <c r="J185" s="34"/>
      <c r="K185" s="34"/>
      <c r="L185" s="34"/>
      <c r="M185" s="34"/>
      <c r="N185" s="34"/>
      <c r="O185" s="34"/>
      <c r="P185" s="28"/>
      <c r="Q185" s="28"/>
      <c r="R185" s="34"/>
      <c r="S185" s="34"/>
      <c r="T185" s="28"/>
      <c r="U185" s="28"/>
      <c r="V185" s="34"/>
      <c r="W185" s="34"/>
      <c r="X185" s="34"/>
      <c r="Y185" s="34">
        <v>-1089.57</v>
      </c>
      <c r="Z185" s="94">
        <v>-1089.57</v>
      </c>
      <c r="AA185" s="92">
        <v>-1089.57</v>
      </c>
      <c r="AB185" s="28">
        <v>-1089.57</v>
      </c>
      <c r="AC185" s="28">
        <v>-1089.57</v>
      </c>
      <c r="AD185" s="28">
        <v>-1089.57</v>
      </c>
      <c r="AE185" s="28">
        <v>-1089.57</v>
      </c>
      <c r="AF185" s="28">
        <v>-1089.57</v>
      </c>
      <c r="AG185" s="28">
        <v>-1089.57</v>
      </c>
      <c r="AH185" s="28">
        <v>-1089.57</v>
      </c>
      <c r="AI185" s="28">
        <v>-1089.57</v>
      </c>
      <c r="AJ185" s="28">
        <v>-1089.6099999999999</v>
      </c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93">
        <v>-13074.88</v>
      </c>
      <c r="AV185" s="101">
        <v>0</v>
      </c>
    </row>
    <row r="186" spans="1:48">
      <c r="A186" s="198"/>
      <c r="B186" s="138"/>
      <c r="C186" s="138"/>
      <c r="D186" s="138"/>
      <c r="E186" s="138"/>
      <c r="F186" s="9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164"/>
      <c r="Z186" s="112"/>
      <c r="AA186" s="74"/>
      <c r="AB186" s="74"/>
      <c r="AC186" s="74"/>
      <c r="AD186" s="74"/>
      <c r="AE186" s="74"/>
      <c r="AF186" s="74"/>
      <c r="AG186" s="74"/>
      <c r="AH186" s="7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99"/>
    </row>
    <row r="187" spans="1:48">
      <c r="A187" s="176" t="s">
        <v>1093</v>
      </c>
      <c r="B187" s="30"/>
      <c r="C187" s="24"/>
      <c r="D187" s="19" t="s">
        <v>1164</v>
      </c>
      <c r="E187" s="12">
        <v>43666</v>
      </c>
      <c r="F187" s="49">
        <v>45</v>
      </c>
      <c r="G187" s="34"/>
      <c r="H187" s="34"/>
      <c r="I187" s="34"/>
      <c r="J187" s="34"/>
      <c r="K187" s="34"/>
      <c r="L187" s="34"/>
      <c r="M187" s="34"/>
      <c r="N187" s="34"/>
      <c r="O187" s="34"/>
      <c r="P187" s="28"/>
      <c r="Q187" s="28"/>
      <c r="R187" s="34"/>
      <c r="S187" s="34"/>
      <c r="T187" s="28"/>
      <c r="U187" s="28"/>
      <c r="V187" s="34"/>
      <c r="W187" s="34"/>
      <c r="X187" s="34"/>
      <c r="Y187" s="34"/>
      <c r="Z187" s="93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93"/>
      <c r="AV187" s="101"/>
    </row>
    <row r="188" spans="1:48">
      <c r="A188" s="176" t="s">
        <v>1093</v>
      </c>
      <c r="B188" s="30"/>
      <c r="C188" s="24"/>
      <c r="D188" s="19" t="s">
        <v>1165</v>
      </c>
      <c r="E188" s="12">
        <v>43666</v>
      </c>
      <c r="F188" s="49">
        <v>63.49</v>
      </c>
      <c r="G188" s="34"/>
      <c r="H188" s="34"/>
      <c r="I188" s="34"/>
      <c r="J188" s="34"/>
      <c r="K188" s="34"/>
      <c r="L188" s="34"/>
      <c r="M188" s="34"/>
      <c r="N188" s="34"/>
      <c r="O188" s="34"/>
      <c r="P188" s="28"/>
      <c r="Q188" s="28"/>
      <c r="R188" s="34"/>
      <c r="S188" s="34"/>
      <c r="T188" s="28"/>
      <c r="U188" s="28"/>
      <c r="V188" s="34"/>
      <c r="W188" s="34"/>
      <c r="X188" s="34"/>
      <c r="Y188" s="34"/>
      <c r="Z188" s="93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93"/>
      <c r="AV188" s="101"/>
    </row>
    <row r="189" spans="1:48">
      <c r="A189" s="176" t="s">
        <v>1093</v>
      </c>
      <c r="B189" s="30"/>
      <c r="C189" s="24"/>
      <c r="D189" s="19" t="s">
        <v>1166</v>
      </c>
      <c r="E189" s="12">
        <v>43666</v>
      </c>
      <c r="F189" s="49">
        <v>56.24</v>
      </c>
      <c r="G189" s="34"/>
      <c r="H189" s="34"/>
      <c r="I189" s="34"/>
      <c r="J189" s="34"/>
      <c r="K189" s="34"/>
      <c r="L189" s="34"/>
      <c r="M189" s="34"/>
      <c r="N189" s="34"/>
      <c r="O189" s="34"/>
      <c r="P189" s="28"/>
      <c r="Q189" s="28"/>
      <c r="R189" s="34"/>
      <c r="S189" s="34"/>
      <c r="T189" s="28"/>
      <c r="U189" s="28"/>
      <c r="V189" s="34"/>
      <c r="W189" s="34"/>
      <c r="X189" s="34"/>
      <c r="Y189" s="34"/>
      <c r="Z189" s="93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93"/>
      <c r="AV189" s="101"/>
    </row>
    <row r="190" spans="1:48">
      <c r="A190" s="176" t="s">
        <v>1093</v>
      </c>
      <c r="B190" s="30"/>
      <c r="C190" s="24"/>
      <c r="D190" s="19" t="s">
        <v>1167</v>
      </c>
      <c r="E190" s="12">
        <v>43666</v>
      </c>
      <c r="F190" s="49">
        <v>126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28"/>
      <c r="Q190" s="28"/>
      <c r="R190" s="34"/>
      <c r="S190" s="34"/>
      <c r="T190" s="28"/>
      <c r="U190" s="28"/>
      <c r="V190" s="34"/>
      <c r="W190" s="34"/>
      <c r="X190" s="34"/>
      <c r="Y190" s="34"/>
      <c r="Z190" s="93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93"/>
      <c r="AV190" s="101"/>
    </row>
    <row r="191" spans="1:48">
      <c r="A191" s="176" t="s">
        <v>1093</v>
      </c>
      <c r="B191" s="30"/>
      <c r="C191" s="24"/>
      <c r="D191" s="19" t="s">
        <v>1168</v>
      </c>
      <c r="E191" s="12">
        <v>43666</v>
      </c>
      <c r="F191" s="49">
        <v>374.79</v>
      </c>
      <c r="G191" s="34"/>
      <c r="H191" s="34"/>
      <c r="I191" s="34"/>
      <c r="J191" s="34"/>
      <c r="K191" s="34"/>
      <c r="L191" s="34"/>
      <c r="M191" s="34"/>
      <c r="N191" s="34"/>
      <c r="O191" s="34"/>
      <c r="P191" s="28"/>
      <c r="Q191" s="28"/>
      <c r="R191" s="34"/>
      <c r="S191" s="34"/>
      <c r="T191" s="28"/>
      <c r="U191" s="28"/>
      <c r="V191" s="34"/>
      <c r="W191" s="34"/>
      <c r="X191" s="34"/>
      <c r="Y191" s="34"/>
      <c r="Z191" s="93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93"/>
      <c r="AV191" s="101"/>
    </row>
    <row r="192" spans="1:48">
      <c r="A192" s="176" t="s">
        <v>1093</v>
      </c>
      <c r="B192" s="30"/>
      <c r="C192" s="24"/>
      <c r="D192" s="19" t="s">
        <v>1169</v>
      </c>
      <c r="E192" s="12">
        <v>43666</v>
      </c>
      <c r="F192" s="49">
        <v>37.5</v>
      </c>
      <c r="G192" s="34"/>
      <c r="H192" s="34"/>
      <c r="I192" s="34"/>
      <c r="J192" s="34"/>
      <c r="K192" s="34"/>
      <c r="L192" s="34"/>
      <c r="M192" s="34"/>
      <c r="N192" s="34"/>
      <c r="O192" s="34"/>
      <c r="P192" s="28"/>
      <c r="Q192" s="28"/>
      <c r="R192" s="34"/>
      <c r="S192" s="34"/>
      <c r="T192" s="28"/>
      <c r="U192" s="28"/>
      <c r="V192" s="34"/>
      <c r="W192" s="34"/>
      <c r="X192" s="34"/>
      <c r="Y192" s="34"/>
      <c r="Z192" s="93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93"/>
      <c r="AV192" s="101"/>
    </row>
    <row r="193" spans="1:48">
      <c r="A193" s="176" t="s">
        <v>1093</v>
      </c>
      <c r="B193" s="30"/>
      <c r="C193" s="24"/>
      <c r="D193" s="19" t="s">
        <v>1170</v>
      </c>
      <c r="E193" s="12">
        <v>43666</v>
      </c>
      <c r="F193" s="49">
        <v>186.16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28"/>
      <c r="Q193" s="28"/>
      <c r="R193" s="34"/>
      <c r="S193" s="34"/>
      <c r="T193" s="28"/>
      <c r="U193" s="28"/>
      <c r="V193" s="34"/>
      <c r="W193" s="34"/>
      <c r="X193" s="34"/>
      <c r="Y193" s="34"/>
      <c r="Z193" s="93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93"/>
      <c r="AV193" s="101"/>
    </row>
    <row r="194" spans="1:48">
      <c r="A194" s="176" t="s">
        <v>1093</v>
      </c>
      <c r="B194" s="30"/>
      <c r="C194" s="24"/>
      <c r="D194" s="19" t="s">
        <v>1171</v>
      </c>
      <c r="E194" s="12">
        <v>43666</v>
      </c>
      <c r="F194" s="49">
        <v>52.04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28"/>
      <c r="Q194" s="28"/>
      <c r="R194" s="34"/>
      <c r="S194" s="34"/>
      <c r="T194" s="28"/>
      <c r="U194" s="28"/>
      <c r="V194" s="34"/>
      <c r="W194" s="34"/>
      <c r="X194" s="34"/>
      <c r="Y194" s="34"/>
      <c r="Z194" s="93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93"/>
      <c r="AV194" s="101"/>
    </row>
    <row r="195" spans="1:48">
      <c r="A195" s="176" t="s">
        <v>1093</v>
      </c>
      <c r="B195" s="30"/>
      <c r="C195" s="24"/>
      <c r="D195" s="19" t="s">
        <v>1172</v>
      </c>
      <c r="E195" s="12">
        <v>43666</v>
      </c>
      <c r="F195" s="49">
        <v>534.26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28"/>
      <c r="Q195" s="28"/>
      <c r="R195" s="34"/>
      <c r="S195" s="34"/>
      <c r="T195" s="28"/>
      <c r="U195" s="28"/>
      <c r="V195" s="34"/>
      <c r="W195" s="34"/>
      <c r="X195" s="34"/>
      <c r="Y195" s="34"/>
      <c r="Z195" s="93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93"/>
      <c r="AV195" s="101"/>
    </row>
    <row r="196" spans="1:48">
      <c r="A196" s="176" t="s">
        <v>1093</v>
      </c>
      <c r="B196" s="30"/>
      <c r="C196" s="24"/>
      <c r="D196" s="19" t="s">
        <v>1173</v>
      </c>
      <c r="E196" s="12">
        <v>43676</v>
      </c>
      <c r="F196" s="49">
        <v>163.85</v>
      </c>
      <c r="G196" s="34"/>
      <c r="H196" s="34"/>
      <c r="I196" s="34"/>
      <c r="J196" s="34"/>
      <c r="K196" s="34"/>
      <c r="L196" s="34"/>
      <c r="M196" s="34"/>
      <c r="N196" s="34"/>
      <c r="O196" s="34"/>
      <c r="P196" s="28"/>
      <c r="Q196" s="28"/>
      <c r="R196" s="34"/>
      <c r="S196" s="34"/>
      <c r="T196" s="28"/>
      <c r="U196" s="28"/>
      <c r="V196" s="34"/>
      <c r="W196" s="34"/>
      <c r="X196" s="34"/>
      <c r="Y196" s="34"/>
      <c r="Z196" s="93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93"/>
      <c r="AV196" s="101"/>
    </row>
    <row r="197" spans="1:48">
      <c r="A197" s="176" t="s">
        <v>1093</v>
      </c>
      <c r="B197" s="53"/>
      <c r="C197" s="118"/>
      <c r="D197" s="200" t="s">
        <v>1174</v>
      </c>
      <c r="E197" s="201">
        <v>43676</v>
      </c>
      <c r="F197" s="49">
        <v>77.97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28"/>
      <c r="Q197" s="28"/>
      <c r="R197" s="34"/>
      <c r="S197" s="34"/>
      <c r="T197" s="28"/>
      <c r="U197" s="28"/>
      <c r="V197" s="34"/>
      <c r="W197" s="34"/>
      <c r="X197" s="34"/>
      <c r="Y197" s="170"/>
      <c r="Z197" s="122"/>
      <c r="AA197" s="34"/>
      <c r="AB197" s="34"/>
      <c r="AC197" s="34"/>
      <c r="AD197" s="34"/>
      <c r="AE197" s="34"/>
      <c r="AF197" s="34"/>
      <c r="AG197" s="34"/>
      <c r="AH197" s="34"/>
      <c r="AI197" s="170"/>
      <c r="AJ197" s="170"/>
      <c r="AK197" s="170"/>
      <c r="AL197" s="170"/>
      <c r="AM197" s="170"/>
      <c r="AN197" s="170"/>
      <c r="AO197" s="170"/>
      <c r="AP197" s="170"/>
      <c r="AQ197" s="170"/>
      <c r="AR197" s="170"/>
      <c r="AS197" s="170"/>
      <c r="AT197" s="170"/>
      <c r="AU197" s="122"/>
      <c r="AV197" s="129"/>
    </row>
    <row r="198" spans="1:48" ht="15">
      <c r="A198" s="176" t="s">
        <v>1093</v>
      </c>
      <c r="B198" s="30"/>
      <c r="C198" s="24"/>
      <c r="D198" s="202" t="s">
        <v>1175</v>
      </c>
      <c r="E198" s="12"/>
      <c r="F198" s="203">
        <v>1717.3</v>
      </c>
      <c r="G198" s="102"/>
      <c r="H198" s="34"/>
      <c r="I198" s="34"/>
      <c r="J198" s="34"/>
      <c r="K198" s="34"/>
      <c r="L198" s="34"/>
      <c r="M198" s="34"/>
      <c r="N198" s="34"/>
      <c r="O198" s="34"/>
      <c r="P198" s="28"/>
      <c r="Q198" s="28"/>
      <c r="R198" s="34"/>
      <c r="S198" s="34"/>
      <c r="T198" s="28"/>
      <c r="U198" s="28"/>
      <c r="V198" s="34"/>
      <c r="W198" s="34"/>
      <c r="X198" s="34"/>
      <c r="Y198" s="34"/>
      <c r="Z198" s="94">
        <v>-143.11000000000001</v>
      </c>
      <c r="AA198" s="92">
        <v>-143.11000000000001</v>
      </c>
      <c r="AB198" s="28">
        <v>-143.11000000000001</v>
      </c>
      <c r="AC198" s="28">
        <v>-143.11000000000001</v>
      </c>
      <c r="AD198" s="28">
        <v>-143.11000000000001</v>
      </c>
      <c r="AE198" s="28">
        <v>-143.11000000000001</v>
      </c>
      <c r="AF198" s="28">
        <v>-143.11000000000001</v>
      </c>
      <c r="AG198" s="28">
        <v>-143.11000000000001</v>
      </c>
      <c r="AH198" s="28">
        <v>-143.11000000000001</v>
      </c>
      <c r="AI198" s="28">
        <v>-143.11000000000001</v>
      </c>
      <c r="AJ198" s="28">
        <v>-143.09</v>
      </c>
      <c r="AK198" s="28">
        <v>-143.11000000000001</v>
      </c>
      <c r="AL198" s="28"/>
      <c r="AM198" s="28"/>
      <c r="AN198" s="28"/>
      <c r="AO198" s="28"/>
      <c r="AP198" s="28"/>
      <c r="AQ198" s="28"/>
      <c r="AR198" s="28"/>
      <c r="AS198" s="28"/>
      <c r="AT198" s="28"/>
      <c r="AU198" s="93">
        <v>-1717.3000000000002</v>
      </c>
      <c r="AV198" s="101">
        <v>0</v>
      </c>
    </row>
    <row r="199" spans="1:48">
      <c r="A199" s="176"/>
      <c r="B199" s="58"/>
      <c r="C199" s="113"/>
      <c r="D199" s="191"/>
      <c r="E199" s="60"/>
      <c r="F199" s="184"/>
      <c r="G199" s="34"/>
      <c r="H199" s="34"/>
      <c r="I199" s="34"/>
      <c r="J199" s="34"/>
      <c r="K199" s="34"/>
      <c r="L199" s="34"/>
      <c r="M199" s="34"/>
      <c r="N199" s="34"/>
      <c r="O199" s="34"/>
      <c r="P199" s="28"/>
      <c r="Q199" s="28"/>
      <c r="R199" s="34"/>
      <c r="S199" s="34"/>
      <c r="T199" s="28"/>
      <c r="U199" s="28"/>
      <c r="V199" s="34"/>
      <c r="W199" s="34"/>
      <c r="X199" s="34"/>
      <c r="Y199" s="185"/>
      <c r="Z199" s="112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185"/>
      <c r="AL199" s="185"/>
      <c r="AM199" s="185"/>
      <c r="AN199" s="185"/>
      <c r="AO199" s="185"/>
      <c r="AP199" s="185"/>
      <c r="AQ199" s="185"/>
      <c r="AR199" s="185"/>
      <c r="AS199" s="185"/>
      <c r="AT199" s="185"/>
      <c r="AU199" s="112"/>
      <c r="AV199" s="186"/>
    </row>
    <row r="200" spans="1:48" ht="13.5" thickBot="1">
      <c r="A200" s="204" t="s">
        <v>1093</v>
      </c>
      <c r="B200" s="205"/>
      <c r="C200" s="206"/>
      <c r="D200" s="207" t="s">
        <v>1176</v>
      </c>
      <c r="E200" s="208">
        <v>43728</v>
      </c>
      <c r="F200" s="209">
        <v>2625</v>
      </c>
      <c r="G200" s="210"/>
      <c r="H200" s="210"/>
      <c r="I200" s="210"/>
      <c r="J200" s="210"/>
      <c r="K200" s="210"/>
      <c r="L200" s="210"/>
      <c r="M200" s="210"/>
      <c r="N200" s="210"/>
      <c r="O200" s="210"/>
      <c r="P200" s="39"/>
      <c r="Q200" s="39"/>
      <c r="R200" s="210"/>
      <c r="S200" s="210"/>
      <c r="T200" s="39"/>
      <c r="U200" s="39"/>
      <c r="V200" s="210"/>
      <c r="W200" s="210"/>
      <c r="X200" s="210"/>
      <c r="Y200" s="211"/>
      <c r="Z200" s="212"/>
      <c r="AA200" s="210"/>
      <c r="AB200" s="28">
        <v>-218.75</v>
      </c>
      <c r="AC200" s="28">
        <v>-218.75</v>
      </c>
      <c r="AD200" s="28">
        <v>-218.75</v>
      </c>
      <c r="AE200" s="28">
        <v>-218.75</v>
      </c>
      <c r="AF200" s="28">
        <v>-218.75</v>
      </c>
      <c r="AG200" s="28">
        <v>-218.75</v>
      </c>
      <c r="AH200" s="28">
        <v>-218.75</v>
      </c>
      <c r="AI200" s="28">
        <v>-218.75</v>
      </c>
      <c r="AJ200" s="28">
        <v>-218.75</v>
      </c>
      <c r="AK200" s="28">
        <v>-218.75</v>
      </c>
      <c r="AL200" s="28">
        <v>-218.75</v>
      </c>
      <c r="AM200" s="213">
        <v>-218.75</v>
      </c>
      <c r="AN200" s="213">
        <v>0</v>
      </c>
      <c r="AO200" s="213"/>
      <c r="AP200" s="213"/>
      <c r="AQ200" s="213"/>
      <c r="AR200" s="213"/>
      <c r="AS200" s="213"/>
      <c r="AT200" s="213"/>
      <c r="AU200" s="93">
        <v>-2625</v>
      </c>
      <c r="AV200" s="134">
        <v>0</v>
      </c>
    </row>
    <row r="201" spans="1:48">
      <c r="A201" s="113"/>
      <c r="B201" s="58"/>
      <c r="C201" s="113"/>
      <c r="D201" s="191"/>
      <c r="E201" s="60"/>
      <c r="F201" s="184"/>
      <c r="G201" s="185"/>
      <c r="H201" s="185"/>
      <c r="I201" s="185"/>
      <c r="J201" s="185"/>
      <c r="K201" s="185"/>
      <c r="L201" s="185"/>
      <c r="M201" s="185"/>
      <c r="N201" s="185"/>
      <c r="O201" s="185"/>
      <c r="P201" s="62"/>
      <c r="Q201" s="62"/>
      <c r="R201" s="185"/>
      <c r="S201" s="185"/>
      <c r="T201" s="62"/>
      <c r="U201" s="62"/>
      <c r="V201" s="185"/>
      <c r="W201" s="185"/>
      <c r="X201" s="185"/>
      <c r="Y201" s="185"/>
      <c r="Z201" s="112"/>
      <c r="AA201" s="185"/>
      <c r="AB201" s="185"/>
      <c r="AC201" s="185"/>
      <c r="AD201" s="185"/>
      <c r="AE201" s="185"/>
      <c r="AF201" s="185"/>
      <c r="AG201" s="185"/>
      <c r="AH201" s="185"/>
      <c r="AI201" s="185"/>
      <c r="AJ201" s="185"/>
      <c r="AK201" s="185"/>
      <c r="AL201" s="185"/>
      <c r="AM201" s="185"/>
      <c r="AN201" s="185"/>
      <c r="AO201" s="185"/>
      <c r="AP201" s="185"/>
      <c r="AQ201" s="185"/>
      <c r="AR201" s="185"/>
      <c r="AS201" s="185"/>
      <c r="AT201" s="185"/>
      <c r="AU201" s="112"/>
      <c r="AV201" s="112"/>
    </row>
    <row r="202" spans="1:48" ht="13.5" thickBot="1">
      <c r="A202" s="204" t="s">
        <v>1093</v>
      </c>
      <c r="B202" s="113"/>
      <c r="C202" s="113"/>
      <c r="D202" s="5" t="s">
        <v>1222</v>
      </c>
      <c r="E202" s="214">
        <v>43808</v>
      </c>
      <c r="F202" s="7">
        <v>2625</v>
      </c>
      <c r="G202" s="185"/>
      <c r="H202" s="185"/>
      <c r="I202" s="185"/>
      <c r="J202" s="185"/>
      <c r="K202" s="185"/>
      <c r="L202" s="185"/>
      <c r="M202" s="185"/>
      <c r="N202" s="185"/>
      <c r="O202" s="185"/>
      <c r="P202" s="62"/>
      <c r="Q202" s="62"/>
      <c r="R202" s="185"/>
      <c r="S202" s="185"/>
      <c r="T202" s="62"/>
      <c r="U202" s="62"/>
      <c r="V202" s="185"/>
      <c r="W202" s="185"/>
      <c r="X202" s="185"/>
      <c r="Y202" s="185"/>
      <c r="Z202" s="185"/>
      <c r="AA202" s="185"/>
      <c r="AB202" s="185"/>
      <c r="AC202" s="185"/>
      <c r="AD202" s="185"/>
      <c r="AE202" s="185"/>
      <c r="AF202" s="185"/>
      <c r="AG202" s="185"/>
      <c r="AH202" s="185"/>
      <c r="AI202" s="185"/>
      <c r="AJ202" s="185"/>
      <c r="AK202" s="185"/>
      <c r="AL202" s="185"/>
      <c r="AM202" s="185"/>
      <c r="AN202" s="185"/>
      <c r="AO202" s="185"/>
      <c r="AP202" s="185"/>
      <c r="AQ202" s="185"/>
      <c r="AR202" s="185"/>
      <c r="AS202" s="185"/>
      <c r="AT202" s="185"/>
      <c r="AU202" s="93"/>
      <c r="AV202" s="101"/>
    </row>
    <row r="203" spans="1:48" ht="13.5" thickBot="1">
      <c r="A203" s="204" t="s">
        <v>1093</v>
      </c>
      <c r="B203" s="24"/>
      <c r="C203" s="24"/>
      <c r="D203" s="17" t="s">
        <v>1223</v>
      </c>
      <c r="E203" s="115">
        <v>43815</v>
      </c>
      <c r="F203" s="215">
        <v>3375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28"/>
      <c r="Q203" s="28"/>
      <c r="R203" s="34"/>
      <c r="S203" s="34"/>
      <c r="T203" s="28"/>
      <c r="U203" s="28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116"/>
      <c r="AV203" s="116"/>
    </row>
    <row r="204" spans="1:48" ht="15">
      <c r="A204" s="24"/>
      <c r="B204" s="58"/>
      <c r="C204" s="113"/>
      <c r="D204" s="202" t="s">
        <v>1224</v>
      </c>
      <c r="E204" s="60"/>
      <c r="F204" s="184">
        <v>6000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28"/>
      <c r="Q204" s="28"/>
      <c r="R204" s="34"/>
      <c r="S204" s="34"/>
      <c r="T204" s="28"/>
      <c r="U204" s="28"/>
      <c r="V204" s="34"/>
      <c r="W204" s="34"/>
      <c r="X204" s="34"/>
      <c r="Y204" s="185"/>
      <c r="Z204" s="112"/>
      <c r="AA204" s="34"/>
      <c r="AB204" s="34"/>
      <c r="AC204" s="34"/>
      <c r="AD204" s="34"/>
      <c r="AE204" s="28">
        <v>-500</v>
      </c>
      <c r="AF204" s="28">
        <v>-500</v>
      </c>
      <c r="AG204" s="28">
        <v>-500</v>
      </c>
      <c r="AH204" s="28">
        <v>-500</v>
      </c>
      <c r="AI204" s="28">
        <v>-500</v>
      </c>
      <c r="AJ204" s="28">
        <v>-500</v>
      </c>
      <c r="AK204" s="28">
        <v>-500</v>
      </c>
      <c r="AL204" s="28">
        <v>-500</v>
      </c>
      <c r="AM204" s="28">
        <v>-500</v>
      </c>
      <c r="AN204" s="28">
        <v>-500</v>
      </c>
      <c r="AO204" s="28">
        <v>-500</v>
      </c>
      <c r="AP204" s="28">
        <v>-500</v>
      </c>
      <c r="AQ204" s="28"/>
      <c r="AR204" s="28"/>
      <c r="AS204" s="28"/>
      <c r="AT204" s="28"/>
      <c r="AU204" s="93">
        <v>-6000</v>
      </c>
      <c r="AV204" s="101">
        <v>0</v>
      </c>
    </row>
    <row r="205" spans="1:48">
      <c r="A205" s="24"/>
      <c r="B205" s="30"/>
      <c r="C205" s="24"/>
      <c r="D205" s="217"/>
      <c r="E205" s="31"/>
      <c r="F205" s="128"/>
      <c r="G205" s="34"/>
      <c r="H205" s="34"/>
      <c r="I205" s="34"/>
      <c r="J205" s="34"/>
      <c r="K205" s="34"/>
      <c r="L205" s="34"/>
      <c r="M205" s="34"/>
      <c r="N205" s="34"/>
      <c r="O205" s="34"/>
      <c r="P205" s="28"/>
      <c r="Q205" s="28"/>
      <c r="R205" s="34"/>
      <c r="S205" s="34"/>
      <c r="T205" s="28"/>
      <c r="U205" s="28"/>
      <c r="V205" s="34"/>
      <c r="W205" s="34"/>
      <c r="X205" s="34"/>
      <c r="Y205" s="34"/>
      <c r="Z205" s="93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93"/>
      <c r="AV205" s="93"/>
    </row>
    <row r="206" spans="1:48" ht="13.5" thickBot="1">
      <c r="A206" s="204" t="s">
        <v>1093</v>
      </c>
      <c r="B206" s="24"/>
      <c r="C206" s="24"/>
      <c r="D206" s="17" t="s">
        <v>1265</v>
      </c>
      <c r="E206" s="115">
        <v>43540</v>
      </c>
      <c r="F206" s="215">
        <v>4500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28"/>
      <c r="Q206" s="28"/>
      <c r="R206" s="34"/>
      <c r="S206" s="34"/>
      <c r="T206" s="28"/>
      <c r="U206" s="28"/>
      <c r="V206" s="34"/>
      <c r="W206" s="34"/>
      <c r="X206" s="34"/>
      <c r="Y206" s="34"/>
      <c r="Z206" s="93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93"/>
      <c r="AV206" s="93"/>
    </row>
    <row r="207" spans="1:48" ht="15">
      <c r="A207" s="24"/>
      <c r="B207" s="58"/>
      <c r="C207" s="113"/>
      <c r="D207" s="202" t="s">
        <v>1266</v>
      </c>
      <c r="E207" s="60"/>
      <c r="F207" s="184">
        <v>4500</v>
      </c>
      <c r="G207" s="34"/>
      <c r="H207" s="34"/>
      <c r="I207" s="34"/>
      <c r="J207" s="34"/>
      <c r="K207" s="34"/>
      <c r="L207" s="34"/>
      <c r="M207" s="34"/>
      <c r="N207" s="34"/>
      <c r="O207" s="34"/>
      <c r="P207" s="28"/>
      <c r="Q207" s="28"/>
      <c r="R207" s="34"/>
      <c r="S207" s="34"/>
      <c r="T207" s="28"/>
      <c r="U207" s="28"/>
      <c r="V207" s="34"/>
      <c r="W207" s="34"/>
      <c r="X207" s="34"/>
      <c r="Y207" s="34"/>
      <c r="Z207" s="93"/>
      <c r="AA207" s="34"/>
      <c r="AB207" s="34"/>
      <c r="AC207" s="34"/>
      <c r="AD207" s="34"/>
      <c r="AE207" s="34"/>
      <c r="AF207" s="34"/>
      <c r="AG207" s="34"/>
      <c r="AH207" s="34"/>
      <c r="AI207" s="28">
        <v>-375</v>
      </c>
      <c r="AJ207" s="28">
        <v>-375</v>
      </c>
      <c r="AK207" s="28">
        <v>-375</v>
      </c>
      <c r="AL207" s="28">
        <v>-375</v>
      </c>
      <c r="AM207" s="28">
        <v>-375</v>
      </c>
      <c r="AN207" s="28">
        <v>-375</v>
      </c>
      <c r="AO207" s="28">
        <v>-375</v>
      </c>
      <c r="AP207" s="28">
        <v>-375</v>
      </c>
      <c r="AQ207" s="28">
        <v>-375</v>
      </c>
      <c r="AR207" s="28">
        <v>-375</v>
      </c>
      <c r="AS207" s="28">
        <v>-375</v>
      </c>
      <c r="AT207" s="28">
        <v>-375</v>
      </c>
      <c r="AU207" s="93">
        <v>-4500</v>
      </c>
      <c r="AV207" s="101">
        <v>0</v>
      </c>
    </row>
    <row r="208" spans="1:48" ht="15">
      <c r="A208" s="218"/>
      <c r="B208" s="149"/>
      <c r="C208" s="95"/>
      <c r="D208" s="219"/>
      <c r="E208" s="151"/>
      <c r="F208" s="182"/>
      <c r="G208" s="170"/>
      <c r="H208" s="170"/>
      <c r="I208" s="170"/>
      <c r="J208" s="170"/>
      <c r="K208" s="170"/>
      <c r="L208" s="170"/>
      <c r="M208" s="170"/>
      <c r="N208" s="170"/>
      <c r="O208" s="170"/>
      <c r="P208" s="57"/>
      <c r="Q208" s="57"/>
      <c r="R208" s="170"/>
      <c r="S208" s="170"/>
      <c r="T208" s="57"/>
      <c r="U208" s="57"/>
      <c r="V208" s="170"/>
      <c r="W208" s="170"/>
      <c r="X208" s="170"/>
      <c r="Y208" s="179"/>
      <c r="Z208" s="153"/>
      <c r="AA208" s="170"/>
      <c r="AB208" s="170"/>
      <c r="AC208" s="170"/>
      <c r="AD208" s="170"/>
      <c r="AE208" s="170"/>
      <c r="AF208" s="170"/>
      <c r="AG208" s="170"/>
      <c r="AH208" s="170"/>
      <c r="AI208" s="28"/>
      <c r="AJ208" s="28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153"/>
      <c r="AV208" s="183"/>
    </row>
    <row r="209" spans="1:48" ht="13.5" thickBot="1">
      <c r="A209" s="204" t="s">
        <v>1093</v>
      </c>
      <c r="B209" s="149"/>
      <c r="C209" s="95">
        <v>4937002</v>
      </c>
      <c r="D209" t="s">
        <v>1329</v>
      </c>
      <c r="E209" s="151">
        <v>43981</v>
      </c>
      <c r="F209" s="215">
        <v>5000</v>
      </c>
      <c r="G209" s="170"/>
      <c r="H209" s="170"/>
      <c r="I209" s="170"/>
      <c r="J209" s="170"/>
      <c r="K209" s="170"/>
      <c r="L209" s="170"/>
      <c r="M209" s="170"/>
      <c r="N209" s="170"/>
      <c r="O209" s="170"/>
      <c r="P209" s="57"/>
      <c r="Q209" s="57"/>
      <c r="R209" s="170"/>
      <c r="S209" s="170"/>
      <c r="T209" s="57"/>
      <c r="U209" s="57"/>
      <c r="V209" s="170"/>
      <c r="W209" s="170"/>
      <c r="X209" s="170"/>
      <c r="Y209" s="179"/>
      <c r="Z209" s="153"/>
      <c r="AA209" s="170"/>
      <c r="AB209" s="170"/>
      <c r="AC209" s="170"/>
      <c r="AD209" s="170"/>
      <c r="AE209" s="170"/>
      <c r="AF209" s="170"/>
      <c r="AG209" s="170"/>
      <c r="AH209" s="170"/>
      <c r="AI209" s="28"/>
      <c r="AJ209" s="28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153"/>
      <c r="AV209" s="183"/>
    </row>
    <row r="210" spans="1:48" ht="30">
      <c r="A210" s="218"/>
      <c r="B210" s="149"/>
      <c r="C210" s="95"/>
      <c r="D210" s="202" t="s">
        <v>1329</v>
      </c>
      <c r="E210" s="151"/>
      <c r="F210" s="184">
        <v>5000</v>
      </c>
      <c r="G210" s="170"/>
      <c r="H210" s="170"/>
      <c r="I210" s="170"/>
      <c r="J210" s="170"/>
      <c r="K210" s="170"/>
      <c r="L210" s="170"/>
      <c r="M210" s="170"/>
      <c r="N210" s="170"/>
      <c r="O210" s="170"/>
      <c r="P210" s="57"/>
      <c r="Q210" s="57"/>
      <c r="R210" s="170"/>
      <c r="S210" s="170"/>
      <c r="T210" s="57"/>
      <c r="U210" s="57"/>
      <c r="V210" s="170"/>
      <c r="W210" s="170"/>
      <c r="X210" s="170"/>
      <c r="Y210" s="179"/>
      <c r="Z210" s="153"/>
      <c r="AA210" s="170"/>
      <c r="AB210" s="170"/>
      <c r="AC210" s="170"/>
      <c r="AD210" s="170"/>
      <c r="AE210" s="170"/>
      <c r="AF210" s="170"/>
      <c r="AG210" s="170"/>
      <c r="AH210" s="170"/>
      <c r="AI210" s="28"/>
      <c r="AJ210" s="28">
        <v>-416.67</v>
      </c>
      <c r="AK210" s="28">
        <v>-416.67</v>
      </c>
      <c r="AL210" s="28">
        <v>-416.67</v>
      </c>
      <c r="AM210" s="28">
        <v>-416.67</v>
      </c>
      <c r="AN210" s="28">
        <v>-416.67</v>
      </c>
      <c r="AO210" s="28">
        <v>-416.67</v>
      </c>
      <c r="AP210" s="28">
        <v>-416.67</v>
      </c>
      <c r="AQ210" s="28">
        <v>-416.67</v>
      </c>
      <c r="AR210" s="28">
        <v>-416.67</v>
      </c>
      <c r="AS210" s="28">
        <v>-416.67</v>
      </c>
      <c r="AT210" s="28">
        <v>-416.67</v>
      </c>
      <c r="AU210" s="93">
        <v>-4583.37</v>
      </c>
      <c r="AV210" s="101">
        <v>416.63000000000011</v>
      </c>
    </row>
    <row r="211" spans="1:48">
      <c r="A211" s="220"/>
      <c r="B211" s="95"/>
      <c r="C211" s="95"/>
      <c r="D211" s="177"/>
      <c r="E211" s="178"/>
      <c r="F211" s="152"/>
      <c r="G211" s="170"/>
      <c r="H211" s="170"/>
      <c r="I211" s="170"/>
      <c r="J211" s="170"/>
      <c r="K211" s="170"/>
      <c r="L211" s="170"/>
      <c r="M211" s="170"/>
      <c r="N211" s="170"/>
      <c r="O211" s="170"/>
      <c r="P211" s="57"/>
      <c r="Q211" s="57"/>
      <c r="R211" s="170"/>
      <c r="S211" s="170"/>
      <c r="T211" s="57"/>
      <c r="U211" s="57"/>
      <c r="V211" s="170"/>
      <c r="W211" s="170"/>
      <c r="X211" s="170"/>
      <c r="Y211" s="179"/>
      <c r="Z211" s="153"/>
      <c r="AA211" s="170"/>
      <c r="AB211" s="170"/>
      <c r="AC211" s="170"/>
      <c r="AD211" s="170"/>
      <c r="AE211" s="170"/>
      <c r="AF211" s="170"/>
      <c r="AG211" s="170"/>
      <c r="AH211" s="170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80"/>
      <c r="AV211" s="181"/>
    </row>
    <row r="212" spans="1:48" ht="13.5" thickBot="1">
      <c r="A212" s="204" t="s">
        <v>1093</v>
      </c>
      <c r="B212" s="24"/>
      <c r="C212" s="24"/>
      <c r="D212" s="17" t="s">
        <v>1389</v>
      </c>
      <c r="E212" s="115">
        <v>44011</v>
      </c>
      <c r="F212" s="215">
        <v>8887.5</v>
      </c>
      <c r="G212" s="34"/>
      <c r="H212" s="34"/>
      <c r="I212" s="34"/>
      <c r="J212" s="34"/>
      <c r="K212" s="34"/>
      <c r="L212" s="34"/>
      <c r="M212" s="34"/>
      <c r="N212" s="34"/>
      <c r="O212" s="34"/>
      <c r="P212" s="28"/>
      <c r="Q212" s="28"/>
      <c r="R212" s="34"/>
      <c r="S212" s="34"/>
      <c r="T212" s="28"/>
      <c r="U212" s="28"/>
      <c r="V212" s="34"/>
      <c r="W212" s="34"/>
      <c r="X212" s="34"/>
      <c r="Y212" s="34"/>
      <c r="Z212" s="93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93">
        <v>0</v>
      </c>
      <c r="AV212" s="93"/>
    </row>
    <row r="213" spans="1:48" ht="15">
      <c r="A213" s="24"/>
      <c r="B213" s="58"/>
      <c r="C213" s="113"/>
      <c r="D213" s="202" t="s">
        <v>1390</v>
      </c>
      <c r="E213" s="60"/>
      <c r="F213" s="184">
        <v>8887.5</v>
      </c>
      <c r="G213" s="34"/>
      <c r="H213" s="34"/>
      <c r="I213" s="34"/>
      <c r="J213" s="34"/>
      <c r="K213" s="34"/>
      <c r="L213" s="34"/>
      <c r="M213" s="34"/>
      <c r="N213" s="34"/>
      <c r="O213" s="34"/>
      <c r="P213" s="28"/>
      <c r="Q213" s="28"/>
      <c r="R213" s="34"/>
      <c r="S213" s="34"/>
      <c r="T213" s="28"/>
      <c r="U213" s="28"/>
      <c r="V213" s="34"/>
      <c r="W213" s="34"/>
      <c r="X213" s="34"/>
      <c r="Y213" s="34"/>
      <c r="Z213" s="93"/>
      <c r="AA213" s="34"/>
      <c r="AB213" s="34"/>
      <c r="AC213" s="34"/>
      <c r="AD213" s="34"/>
      <c r="AE213" s="34"/>
      <c r="AF213" s="34"/>
      <c r="AG213" s="34"/>
      <c r="AH213" s="34"/>
      <c r="AI213" s="28"/>
      <c r="AJ213" s="28"/>
      <c r="AK213" s="28">
        <v>-740.63</v>
      </c>
      <c r="AL213" s="28">
        <v>-740.63</v>
      </c>
      <c r="AM213" s="28">
        <v>-740.63</v>
      </c>
      <c r="AN213" s="28">
        <v>-740.63</v>
      </c>
      <c r="AO213" s="28">
        <v>-740.63</v>
      </c>
      <c r="AP213" s="28">
        <v>-740.63</v>
      </c>
      <c r="AQ213" s="28">
        <v>-740.63</v>
      </c>
      <c r="AR213" s="28">
        <v>-740.63</v>
      </c>
      <c r="AS213" s="28">
        <v>-740.63</v>
      </c>
      <c r="AT213" s="28">
        <v>-740.63</v>
      </c>
      <c r="AU213" s="93">
        <v>-7406.3</v>
      </c>
      <c r="AV213" s="101">
        <v>1481.1999999999998</v>
      </c>
    </row>
    <row r="214" spans="1:48">
      <c r="A214" s="221"/>
      <c r="B214" s="95"/>
      <c r="C214" s="95"/>
      <c r="D214" s="177"/>
      <c r="E214" s="178"/>
      <c r="F214" s="152"/>
      <c r="G214" s="179"/>
      <c r="H214" s="179"/>
      <c r="I214" s="179"/>
      <c r="J214" s="179"/>
      <c r="K214" s="179"/>
      <c r="L214" s="179"/>
      <c r="M214" s="179"/>
      <c r="N214" s="179"/>
      <c r="O214" s="179"/>
      <c r="P214" s="97"/>
      <c r="Q214" s="97"/>
      <c r="R214" s="179"/>
      <c r="S214" s="179"/>
      <c r="T214" s="97"/>
      <c r="U214" s="97"/>
      <c r="V214" s="179"/>
      <c r="W214" s="179"/>
      <c r="X214" s="179"/>
      <c r="Y214" s="179"/>
      <c r="Z214" s="153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  <c r="AP214" s="179"/>
      <c r="AQ214" s="179"/>
      <c r="AR214" s="179"/>
      <c r="AS214" s="179"/>
      <c r="AT214" s="179"/>
      <c r="AU214" s="180"/>
      <c r="AV214" s="181"/>
    </row>
    <row r="215" spans="1:48" ht="13.5" thickBot="1">
      <c r="A215" s="204" t="s">
        <v>1093</v>
      </c>
      <c r="B215" s="24"/>
      <c r="C215" s="24"/>
      <c r="D215" s="17" t="s">
        <v>1397</v>
      </c>
      <c r="E215" s="115">
        <v>44042</v>
      </c>
      <c r="F215" s="215">
        <v>555</v>
      </c>
      <c r="G215" s="34"/>
      <c r="H215" s="34"/>
      <c r="I215" s="34"/>
      <c r="J215" s="34"/>
      <c r="K215" s="34"/>
      <c r="L215" s="34"/>
      <c r="M215" s="34"/>
      <c r="N215" s="34"/>
      <c r="O215" s="34"/>
      <c r="P215" s="28"/>
      <c r="Q215" s="28"/>
      <c r="R215" s="34"/>
      <c r="S215" s="34"/>
      <c r="T215" s="28"/>
      <c r="U215" s="28"/>
      <c r="V215" s="34"/>
      <c r="W215" s="34"/>
      <c r="X215" s="34"/>
      <c r="Y215" s="34"/>
      <c r="Z215" s="93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93"/>
      <c r="AV215" s="93"/>
    </row>
    <row r="216" spans="1:48" ht="15">
      <c r="A216" s="24"/>
      <c r="B216" s="58"/>
      <c r="C216" s="113"/>
      <c r="D216" s="202" t="s">
        <v>1398</v>
      </c>
      <c r="E216" s="60"/>
      <c r="F216" s="184">
        <v>555</v>
      </c>
      <c r="G216" s="34"/>
      <c r="H216" s="34"/>
      <c r="I216" s="34"/>
      <c r="J216" s="34"/>
      <c r="K216" s="34"/>
      <c r="L216" s="34"/>
      <c r="M216" s="34"/>
      <c r="N216" s="34"/>
      <c r="O216" s="34"/>
      <c r="P216" s="28"/>
      <c r="Q216" s="28"/>
      <c r="R216" s="34"/>
      <c r="S216" s="34"/>
      <c r="T216" s="28"/>
      <c r="U216" s="28"/>
      <c r="V216" s="34"/>
      <c r="W216" s="34"/>
      <c r="X216" s="34"/>
      <c r="Y216" s="34"/>
      <c r="Z216" s="93"/>
      <c r="AA216" s="34"/>
      <c r="AB216" s="34"/>
      <c r="AC216" s="34"/>
      <c r="AD216" s="34"/>
      <c r="AE216" s="34"/>
      <c r="AF216" s="34"/>
      <c r="AG216" s="34"/>
      <c r="AH216" s="34"/>
      <c r="AI216" s="28"/>
      <c r="AJ216" s="28"/>
      <c r="AK216" s="28"/>
      <c r="AL216" s="28">
        <v>-46.25</v>
      </c>
      <c r="AM216" s="28">
        <v>-46.25</v>
      </c>
      <c r="AN216" s="28">
        <v>-46.25</v>
      </c>
      <c r="AO216" s="28">
        <v>-46.25</v>
      </c>
      <c r="AP216" s="28">
        <v>-46.25</v>
      </c>
      <c r="AQ216" s="28">
        <v>-46.25</v>
      </c>
      <c r="AR216" s="28">
        <v>-46.25</v>
      </c>
      <c r="AS216" s="28">
        <v>-46.25</v>
      </c>
      <c r="AT216" s="28">
        <v>-46.25</v>
      </c>
      <c r="AU216" s="93">
        <v>-416.25</v>
      </c>
      <c r="AV216" s="101">
        <v>138.75</v>
      </c>
    </row>
    <row r="217" spans="1:48" ht="15">
      <c r="A217" s="222"/>
      <c r="B217" s="149"/>
      <c r="C217" s="95"/>
      <c r="D217" s="219"/>
      <c r="E217" s="151"/>
      <c r="F217" s="182"/>
      <c r="G217" s="179"/>
      <c r="H217" s="179"/>
      <c r="I217" s="179"/>
      <c r="J217" s="179"/>
      <c r="K217" s="179"/>
      <c r="L217" s="179"/>
      <c r="M217" s="179"/>
      <c r="N217" s="179"/>
      <c r="O217" s="179"/>
      <c r="P217" s="97"/>
      <c r="Q217" s="97"/>
      <c r="R217" s="179"/>
      <c r="S217" s="179"/>
      <c r="T217" s="97"/>
      <c r="U217" s="97"/>
      <c r="V217" s="179"/>
      <c r="W217" s="179"/>
      <c r="X217" s="179"/>
      <c r="Y217" s="179"/>
      <c r="Z217" s="153"/>
      <c r="AA217" s="179"/>
      <c r="AB217" s="179"/>
      <c r="AC217" s="179"/>
      <c r="AD217" s="179"/>
      <c r="AE217" s="179"/>
      <c r="AF217" s="179"/>
      <c r="AG217" s="179"/>
      <c r="AH217" s="179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153"/>
      <c r="AV217" s="183"/>
    </row>
    <row r="218" spans="1:48" ht="13.5" thickBot="1">
      <c r="A218" s="204" t="s">
        <v>1093</v>
      </c>
      <c r="B218" s="24"/>
      <c r="C218" s="24"/>
      <c r="D218" s="17" t="s">
        <v>1473</v>
      </c>
      <c r="E218" s="115">
        <v>44074</v>
      </c>
      <c r="F218" s="215">
        <v>15206.25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28"/>
      <c r="Q218" s="28"/>
      <c r="R218" s="34"/>
      <c r="S218" s="34"/>
      <c r="T218" s="28"/>
      <c r="U218" s="28"/>
      <c r="V218" s="34"/>
      <c r="W218" s="34"/>
      <c r="X218" s="34"/>
      <c r="Y218" s="34"/>
      <c r="Z218" s="93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93"/>
      <c r="AV218" s="93"/>
    </row>
    <row r="219" spans="1:48" ht="15">
      <c r="A219" s="24"/>
      <c r="B219" s="58"/>
      <c r="C219" s="113"/>
      <c r="D219" s="202" t="s">
        <v>1474</v>
      </c>
      <c r="E219" s="60"/>
      <c r="F219" s="184">
        <v>15206.25</v>
      </c>
      <c r="G219" s="34"/>
      <c r="H219" s="34"/>
      <c r="I219" s="34"/>
      <c r="J219" s="34"/>
      <c r="K219" s="34"/>
      <c r="L219" s="34"/>
      <c r="M219" s="34"/>
      <c r="N219" s="34"/>
      <c r="O219" s="34"/>
      <c r="P219" s="28"/>
      <c r="Q219" s="28"/>
      <c r="R219" s="34"/>
      <c r="S219" s="34"/>
      <c r="T219" s="28"/>
      <c r="U219" s="28"/>
      <c r="V219" s="34"/>
      <c r="W219" s="34"/>
      <c r="X219" s="34"/>
      <c r="Y219" s="34"/>
      <c r="Z219" s="93"/>
      <c r="AA219" s="34"/>
      <c r="AB219" s="34"/>
      <c r="AC219" s="34"/>
      <c r="AD219" s="34"/>
      <c r="AE219" s="34"/>
      <c r="AF219" s="34"/>
      <c r="AG219" s="34"/>
      <c r="AH219" s="34"/>
      <c r="AI219" s="28"/>
      <c r="AJ219" s="28"/>
      <c r="AK219" s="28"/>
      <c r="AL219" s="28"/>
      <c r="AM219" s="28">
        <v>-1267.19</v>
      </c>
      <c r="AN219" s="28">
        <v>-1267.19</v>
      </c>
      <c r="AO219" s="28">
        <v>-1267.19</v>
      </c>
      <c r="AP219" s="28">
        <v>-1267.19</v>
      </c>
      <c r="AQ219" s="28">
        <v>-1267.19</v>
      </c>
      <c r="AR219" s="28">
        <v>-1267.19</v>
      </c>
      <c r="AS219" s="28">
        <v>-1267.19</v>
      </c>
      <c r="AT219" s="28">
        <v>-1267.19</v>
      </c>
      <c r="AU219" s="93">
        <v>-10137.520000000002</v>
      </c>
      <c r="AV219" s="101">
        <v>5068.7299999999977</v>
      </c>
    </row>
    <row r="220" spans="1:48" ht="15">
      <c r="A220" s="222"/>
      <c r="B220" s="149"/>
      <c r="C220" s="95"/>
      <c r="D220" s="219"/>
      <c r="E220" s="151"/>
      <c r="F220" s="182"/>
      <c r="G220" s="179"/>
      <c r="H220" s="179"/>
      <c r="I220" s="179"/>
      <c r="J220" s="179"/>
      <c r="K220" s="179"/>
      <c r="L220" s="179"/>
      <c r="M220" s="179"/>
      <c r="N220" s="179"/>
      <c r="O220" s="179"/>
      <c r="P220" s="97"/>
      <c r="Q220" s="97"/>
      <c r="R220" s="179"/>
      <c r="S220" s="179"/>
      <c r="T220" s="97"/>
      <c r="U220" s="97"/>
      <c r="V220" s="179"/>
      <c r="W220" s="179"/>
      <c r="X220" s="179"/>
      <c r="Y220" s="179"/>
      <c r="Z220" s="153"/>
      <c r="AA220" s="179"/>
      <c r="AB220" s="179"/>
      <c r="AC220" s="179"/>
      <c r="AD220" s="179"/>
      <c r="AE220" s="179"/>
      <c r="AF220" s="179"/>
      <c r="AG220" s="179"/>
      <c r="AH220" s="179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153"/>
      <c r="AV220" s="183"/>
    </row>
    <row r="221" spans="1:48" ht="13.5" thickBot="1">
      <c r="A221" s="204" t="s">
        <v>1093</v>
      </c>
      <c r="B221" s="24"/>
      <c r="C221" s="24"/>
      <c r="D221" s="17" t="s">
        <v>1486</v>
      </c>
      <c r="E221" s="115">
        <v>44104</v>
      </c>
      <c r="F221" s="215">
        <v>3759.3</v>
      </c>
      <c r="G221" s="34"/>
      <c r="H221" s="34"/>
      <c r="I221" s="34"/>
      <c r="J221" s="34"/>
      <c r="K221" s="34"/>
      <c r="L221" s="34"/>
      <c r="M221" s="34"/>
      <c r="N221" s="34"/>
      <c r="O221" s="34"/>
      <c r="P221" s="28"/>
      <c r="Q221" s="28"/>
      <c r="R221" s="34"/>
      <c r="S221" s="34"/>
      <c r="T221" s="28"/>
      <c r="U221" s="28"/>
      <c r="V221" s="34"/>
      <c r="W221" s="34"/>
      <c r="X221" s="34"/>
      <c r="Y221" s="34"/>
      <c r="Z221" s="93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93"/>
      <c r="AV221" s="93"/>
    </row>
    <row r="222" spans="1:48" ht="15">
      <c r="A222" s="24"/>
      <c r="B222" s="58"/>
      <c r="C222" s="113"/>
      <c r="D222" s="202" t="s">
        <v>1487</v>
      </c>
      <c r="E222" s="60"/>
      <c r="F222" s="184">
        <v>3579.3</v>
      </c>
      <c r="G222" s="34"/>
      <c r="H222" s="34"/>
      <c r="I222" s="34"/>
      <c r="J222" s="34"/>
      <c r="K222" s="34"/>
      <c r="L222" s="34"/>
      <c r="M222" s="34"/>
      <c r="N222" s="34"/>
      <c r="O222" s="34"/>
      <c r="P222" s="28"/>
      <c r="Q222" s="28"/>
      <c r="R222" s="34"/>
      <c r="S222" s="34"/>
      <c r="T222" s="28"/>
      <c r="U222" s="28"/>
      <c r="V222" s="34"/>
      <c r="W222" s="34"/>
      <c r="X222" s="34"/>
      <c r="Y222" s="34"/>
      <c r="Z222" s="93"/>
      <c r="AA222" s="34"/>
      <c r="AB222" s="34"/>
      <c r="AC222" s="34"/>
      <c r="AD222" s="34"/>
      <c r="AE222" s="34"/>
      <c r="AF222" s="34"/>
      <c r="AG222" s="34"/>
      <c r="AH222" s="34"/>
      <c r="AI222" s="28"/>
      <c r="AJ222" s="28"/>
      <c r="AK222" s="28"/>
      <c r="AL222" s="28"/>
      <c r="AM222" s="28"/>
      <c r="AN222" s="28">
        <v>-298.27999999999997</v>
      </c>
      <c r="AO222" s="28">
        <v>-298.27999999999997</v>
      </c>
      <c r="AP222" s="28">
        <v>-298.27999999999997</v>
      </c>
      <c r="AQ222" s="28">
        <v>-298.27999999999997</v>
      </c>
      <c r="AR222" s="28">
        <v>-298.27999999999997</v>
      </c>
      <c r="AS222" s="28">
        <v>-298.27999999999997</v>
      </c>
      <c r="AT222" s="28">
        <v>-298.27999999999997</v>
      </c>
      <c r="AU222" s="93">
        <v>-2087.96</v>
      </c>
      <c r="AV222" s="101">
        <v>1491.3400000000001</v>
      </c>
    </row>
    <row r="223" spans="1:48" ht="15">
      <c r="A223" s="276"/>
      <c r="B223" s="58"/>
      <c r="C223" s="58"/>
      <c r="D223" s="277"/>
      <c r="E223" s="278"/>
      <c r="F223" s="184"/>
      <c r="G223" s="34"/>
      <c r="H223" s="34"/>
      <c r="I223" s="34"/>
      <c r="J223" s="34"/>
      <c r="K223" s="34"/>
      <c r="L223" s="34"/>
      <c r="M223" s="34"/>
      <c r="N223" s="34"/>
      <c r="O223" s="34"/>
      <c r="P223" s="28"/>
      <c r="Q223" s="28"/>
      <c r="R223" s="34"/>
      <c r="S223" s="34"/>
      <c r="T223" s="28"/>
      <c r="U223" s="28"/>
      <c r="V223" s="34"/>
      <c r="W223" s="34"/>
      <c r="X223" s="34"/>
      <c r="Y223" s="34"/>
      <c r="Z223" s="93"/>
      <c r="AA223" s="34"/>
      <c r="AB223" s="34"/>
      <c r="AC223" s="34"/>
      <c r="AD223" s="34"/>
      <c r="AE223" s="34"/>
      <c r="AF223" s="34"/>
      <c r="AG223" s="34"/>
      <c r="AH223" s="34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93"/>
      <c r="AV223" s="104"/>
    </row>
    <row r="224" spans="1:48" ht="13.5" thickBot="1">
      <c r="A224" s="204" t="s">
        <v>1093</v>
      </c>
      <c r="B224" s="24"/>
      <c r="C224" s="24"/>
      <c r="D224" s="17" t="s">
        <v>1859</v>
      </c>
      <c r="E224" s="115">
        <v>44254</v>
      </c>
      <c r="F224" s="215">
        <v>2475</v>
      </c>
      <c r="G224" s="34"/>
      <c r="H224" s="34"/>
      <c r="I224" s="34"/>
      <c r="J224" s="34"/>
      <c r="K224" s="34"/>
      <c r="L224" s="34"/>
      <c r="M224" s="34"/>
      <c r="N224" s="34"/>
      <c r="O224" s="34"/>
      <c r="P224" s="28"/>
      <c r="Q224" s="28"/>
      <c r="R224" s="34"/>
      <c r="S224" s="34"/>
      <c r="T224" s="28"/>
      <c r="U224" s="28"/>
      <c r="V224" s="34"/>
      <c r="W224" s="34"/>
      <c r="X224" s="34"/>
      <c r="Y224" s="34"/>
      <c r="Z224" s="93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93"/>
      <c r="AV224" s="93"/>
    </row>
    <row r="225" spans="1:48" ht="15">
      <c r="A225" s="24"/>
      <c r="B225" s="58"/>
      <c r="C225" s="113"/>
      <c r="D225" s="202" t="s">
        <v>1860</v>
      </c>
      <c r="E225" s="60"/>
      <c r="F225" s="184">
        <v>2475</v>
      </c>
      <c r="G225" s="34"/>
      <c r="H225" s="34"/>
      <c r="I225" s="34"/>
      <c r="J225" s="34"/>
      <c r="K225" s="34"/>
      <c r="L225" s="34"/>
      <c r="M225" s="34"/>
      <c r="N225" s="34"/>
      <c r="O225" s="34"/>
      <c r="P225" s="28"/>
      <c r="Q225" s="28"/>
      <c r="R225" s="34"/>
      <c r="S225" s="34"/>
      <c r="T225" s="28"/>
      <c r="U225" s="28"/>
      <c r="V225" s="34"/>
      <c r="W225" s="34"/>
      <c r="X225" s="34"/>
      <c r="Y225" s="34"/>
      <c r="Z225" s="93"/>
      <c r="AA225" s="34"/>
      <c r="AB225" s="34"/>
      <c r="AC225" s="34"/>
      <c r="AD225" s="34"/>
      <c r="AE225" s="34"/>
      <c r="AF225" s="34"/>
      <c r="AG225" s="34"/>
      <c r="AH225" s="34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>
        <v>-206.25</v>
      </c>
      <c r="AT225" s="28">
        <v>-206.25</v>
      </c>
      <c r="AU225" s="93">
        <v>-412.5</v>
      </c>
      <c r="AV225" s="101">
        <v>2062.5</v>
      </c>
    </row>
    <row r="226" spans="1:48">
      <c r="A226" s="221"/>
      <c r="B226" s="95"/>
      <c r="C226" s="95"/>
      <c r="D226" s="177"/>
      <c r="E226" s="178"/>
      <c r="F226" s="152"/>
      <c r="G226" s="179"/>
      <c r="H226" s="179"/>
      <c r="I226" s="179"/>
      <c r="J226" s="179"/>
      <c r="K226" s="179"/>
      <c r="L226" s="179"/>
      <c r="M226" s="179"/>
      <c r="N226" s="179"/>
      <c r="O226" s="179"/>
      <c r="P226" s="97"/>
      <c r="Q226" s="97"/>
      <c r="R226" s="179"/>
      <c r="S226" s="179"/>
      <c r="T226" s="97"/>
      <c r="U226" s="97"/>
      <c r="V226" s="179"/>
      <c r="W226" s="179"/>
      <c r="X226" s="179"/>
      <c r="Y226" s="179"/>
      <c r="Z226" s="153"/>
      <c r="AA226" s="179"/>
      <c r="AB226" s="179"/>
      <c r="AC226" s="179"/>
      <c r="AD226" s="179"/>
      <c r="AE226" s="179"/>
      <c r="AF226" s="179"/>
      <c r="AG226" s="179"/>
      <c r="AH226" s="179"/>
      <c r="AI226" s="179"/>
      <c r="AJ226" s="179"/>
      <c r="AK226" s="179"/>
      <c r="AL226" s="179"/>
      <c r="AM226" s="179"/>
      <c r="AN226" s="179"/>
      <c r="AO226" s="179"/>
      <c r="AP226" s="179"/>
      <c r="AQ226" s="179"/>
      <c r="AR226" s="179"/>
      <c r="AS226" s="179"/>
      <c r="AT226" s="179"/>
      <c r="AU226" s="180"/>
      <c r="AV226" s="181"/>
    </row>
    <row r="227" spans="1:48" ht="15.75" thickBot="1">
      <c r="A227" s="204" t="s">
        <v>1093</v>
      </c>
      <c r="B227" s="58">
        <v>4937002</v>
      </c>
      <c r="C227" s="113"/>
      <c r="D227" s="202" t="s">
        <v>1866</v>
      </c>
      <c r="E227" s="60"/>
      <c r="F227" s="184">
        <v>8250.0400000000009</v>
      </c>
      <c r="G227" s="179"/>
      <c r="H227" s="179"/>
      <c r="I227" s="179"/>
      <c r="J227" s="179"/>
      <c r="K227" s="179"/>
      <c r="L227" s="179"/>
      <c r="M227" s="179"/>
      <c r="N227" s="179"/>
      <c r="O227" s="179"/>
      <c r="P227" s="97"/>
      <c r="Q227" s="97"/>
      <c r="R227" s="179"/>
      <c r="S227" s="179"/>
      <c r="T227" s="97"/>
      <c r="U227" s="97"/>
      <c r="V227" s="179"/>
      <c r="W227" s="179"/>
      <c r="X227" s="179"/>
      <c r="Y227" s="179"/>
      <c r="Z227" s="153"/>
      <c r="AA227" s="179"/>
      <c r="AB227" s="179"/>
      <c r="AC227" s="179"/>
      <c r="AD227" s="179"/>
      <c r="AE227" s="179"/>
      <c r="AF227" s="179"/>
      <c r="AG227" s="179"/>
      <c r="AH227" s="179"/>
      <c r="AI227" s="179"/>
      <c r="AJ227" s="179"/>
      <c r="AK227" s="179"/>
      <c r="AL227" s="179"/>
      <c r="AM227" s="179"/>
      <c r="AN227" s="179"/>
      <c r="AO227" s="179"/>
      <c r="AP227" s="179"/>
      <c r="AQ227" s="179"/>
      <c r="AR227" s="179"/>
      <c r="AS227" s="179"/>
      <c r="AT227" s="28">
        <v>-687.5</v>
      </c>
      <c r="AU227" s="93">
        <v>-687.5</v>
      </c>
      <c r="AV227" s="101">
        <v>7562.5400000000009</v>
      </c>
    </row>
    <row r="228" spans="1:48">
      <c r="A228" s="221"/>
      <c r="B228" s="95"/>
      <c r="C228" s="95"/>
      <c r="D228" s="177"/>
      <c r="E228" s="178"/>
      <c r="F228" s="152"/>
      <c r="G228" s="179"/>
      <c r="H228" s="179"/>
      <c r="I228" s="179"/>
      <c r="J228" s="179"/>
      <c r="K228" s="179"/>
      <c r="L228" s="179"/>
      <c r="M228" s="179"/>
      <c r="N228" s="179"/>
      <c r="O228" s="179"/>
      <c r="P228" s="97"/>
      <c r="Q228" s="97"/>
      <c r="R228" s="179"/>
      <c r="S228" s="179"/>
      <c r="T228" s="97"/>
      <c r="U228" s="97"/>
      <c r="V228" s="179"/>
      <c r="W228" s="179"/>
      <c r="X228" s="179"/>
      <c r="Y228" s="179"/>
      <c r="Z228" s="153"/>
      <c r="AA228" s="179"/>
      <c r="AB228" s="179"/>
      <c r="AC228" s="179"/>
      <c r="AD228" s="179"/>
      <c r="AE228" s="179"/>
      <c r="AF228" s="179"/>
      <c r="AG228" s="179"/>
      <c r="AH228" s="179"/>
      <c r="AI228" s="179"/>
      <c r="AJ228" s="179"/>
      <c r="AK228" s="179"/>
      <c r="AL228" s="179"/>
      <c r="AM228" s="179"/>
      <c r="AN228" s="179"/>
      <c r="AO228" s="179"/>
      <c r="AP228" s="179"/>
      <c r="AQ228" s="179"/>
      <c r="AR228" s="179"/>
      <c r="AS228" s="179"/>
      <c r="AT228" s="179"/>
      <c r="AU228" s="180"/>
      <c r="AV228" s="181"/>
    </row>
    <row r="229" spans="1:48" ht="13.5" thickBot="1">
      <c r="A229" s="221"/>
      <c r="B229" s="95"/>
      <c r="C229" s="95"/>
      <c r="D229" s="177"/>
      <c r="E229" s="178"/>
      <c r="F229" s="152"/>
      <c r="G229" s="179"/>
      <c r="H229" s="179"/>
      <c r="I229" s="179"/>
      <c r="J229" s="179"/>
      <c r="K229" s="179"/>
      <c r="L229" s="179"/>
      <c r="M229" s="179"/>
      <c r="N229" s="179"/>
      <c r="O229" s="179"/>
      <c r="P229" s="97"/>
      <c r="Q229" s="97"/>
      <c r="R229" s="179"/>
      <c r="S229" s="179"/>
      <c r="T229" s="97"/>
      <c r="U229" s="97"/>
      <c r="V229" s="179"/>
      <c r="W229" s="179"/>
      <c r="X229" s="179"/>
      <c r="Y229" s="179"/>
      <c r="Z229" s="153"/>
      <c r="AA229" s="179"/>
      <c r="AB229" s="179"/>
      <c r="AC229" s="179"/>
      <c r="AD229" s="179"/>
      <c r="AE229" s="179"/>
      <c r="AF229" s="179"/>
      <c r="AG229" s="179"/>
      <c r="AH229" s="179"/>
      <c r="AI229" s="179"/>
      <c r="AJ229" s="179"/>
      <c r="AK229" s="179"/>
      <c r="AL229" s="179"/>
      <c r="AM229" s="179"/>
      <c r="AN229" s="179"/>
      <c r="AO229" s="179"/>
      <c r="AP229" s="179"/>
      <c r="AQ229" s="179"/>
      <c r="AR229" s="179"/>
      <c r="AS229" s="179"/>
      <c r="AT229" s="179"/>
      <c r="AU229" s="180"/>
      <c r="AV229" s="181"/>
    </row>
    <row r="230" spans="1:48">
      <c r="A230" s="171" t="s">
        <v>1092</v>
      </c>
      <c r="B230" s="172" t="s">
        <v>1091</v>
      </c>
      <c r="C230" s="172"/>
      <c r="D230" s="173" t="s">
        <v>982</v>
      </c>
      <c r="E230" s="174">
        <v>43385</v>
      </c>
      <c r="F230" s="66">
        <v>3698.63</v>
      </c>
      <c r="G230" s="175"/>
      <c r="H230" s="175"/>
      <c r="I230" s="175"/>
      <c r="J230" s="175"/>
      <c r="K230" s="175"/>
      <c r="L230" s="175"/>
      <c r="M230" s="175"/>
      <c r="N230" s="175"/>
      <c r="O230" s="175"/>
      <c r="P230" s="67"/>
      <c r="Q230" s="67"/>
      <c r="R230" s="175"/>
      <c r="S230" s="175"/>
      <c r="T230" s="67"/>
      <c r="U230" s="67"/>
      <c r="V230" s="175"/>
      <c r="W230" s="175"/>
      <c r="X230" s="175"/>
      <c r="Y230" s="175"/>
      <c r="Z230" s="126"/>
      <c r="AA230" s="175"/>
      <c r="AB230" s="175"/>
      <c r="AC230" s="175"/>
      <c r="AD230" s="175"/>
      <c r="AE230" s="175"/>
      <c r="AF230" s="175"/>
      <c r="AG230" s="175"/>
      <c r="AH230" s="175"/>
      <c r="AI230" s="175"/>
      <c r="AJ230" s="175"/>
      <c r="AK230" s="175"/>
      <c r="AL230" s="175"/>
      <c r="AM230" s="175"/>
      <c r="AN230" s="175"/>
      <c r="AO230" s="175"/>
      <c r="AP230" s="175"/>
      <c r="AQ230" s="175"/>
      <c r="AR230" s="175"/>
      <c r="AS230" s="175"/>
      <c r="AT230" s="175"/>
      <c r="AU230" s="223"/>
      <c r="AV230" s="224"/>
    </row>
    <row r="231" spans="1:48">
      <c r="A231" s="176" t="s">
        <v>1092</v>
      </c>
      <c r="B231" s="24" t="s">
        <v>1091</v>
      </c>
      <c r="C231" s="24"/>
      <c r="D231" s="32" t="s">
        <v>983</v>
      </c>
      <c r="E231" s="26">
        <v>43391</v>
      </c>
      <c r="F231" s="49">
        <v>489.04</v>
      </c>
      <c r="G231" s="34"/>
      <c r="H231" s="34"/>
      <c r="I231" s="34"/>
      <c r="J231" s="34"/>
      <c r="K231" s="34"/>
      <c r="L231" s="34"/>
      <c r="M231" s="34"/>
      <c r="N231" s="34"/>
      <c r="O231" s="34"/>
      <c r="P231" s="28"/>
      <c r="Q231" s="28"/>
      <c r="R231" s="34"/>
      <c r="S231" s="34"/>
      <c r="T231" s="28"/>
      <c r="U231" s="28"/>
      <c r="V231" s="34"/>
      <c r="W231" s="34"/>
      <c r="X231" s="34"/>
      <c r="Y231" s="34"/>
      <c r="Z231" s="93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116"/>
      <c r="AV231" s="187"/>
    </row>
    <row r="232" spans="1:48">
      <c r="A232" s="176" t="s">
        <v>1092</v>
      </c>
      <c r="B232" s="24" t="s">
        <v>1091</v>
      </c>
      <c r="C232" s="24"/>
      <c r="D232" s="32" t="s">
        <v>984</v>
      </c>
      <c r="E232" s="26">
        <v>43394</v>
      </c>
      <c r="F232" s="49">
        <v>480.41</v>
      </c>
      <c r="G232" s="34"/>
      <c r="H232" s="34"/>
      <c r="I232" s="34"/>
      <c r="J232" s="34"/>
      <c r="K232" s="34"/>
      <c r="L232" s="34"/>
      <c r="M232" s="34"/>
      <c r="N232" s="34"/>
      <c r="O232" s="34"/>
      <c r="P232" s="28"/>
      <c r="Q232" s="28"/>
      <c r="R232" s="34"/>
      <c r="S232" s="34"/>
      <c r="T232" s="28"/>
      <c r="U232" s="28"/>
      <c r="V232" s="34"/>
      <c r="W232" s="34"/>
      <c r="X232" s="34"/>
      <c r="Y232" s="34"/>
      <c r="Z232" s="93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116"/>
      <c r="AV232" s="187"/>
    </row>
    <row r="233" spans="1:48">
      <c r="A233" s="176" t="s">
        <v>1092</v>
      </c>
      <c r="B233" s="24" t="s">
        <v>1091</v>
      </c>
      <c r="C233" s="24"/>
      <c r="D233" s="32" t="s">
        <v>985</v>
      </c>
      <c r="E233" s="26">
        <v>43396</v>
      </c>
      <c r="F233" s="49">
        <v>62.5</v>
      </c>
      <c r="G233" s="34"/>
      <c r="H233" s="34"/>
      <c r="I233" s="34"/>
      <c r="J233" s="34"/>
      <c r="K233" s="34"/>
      <c r="L233" s="34"/>
      <c r="M233" s="34"/>
      <c r="N233" s="34"/>
      <c r="O233" s="34"/>
      <c r="P233" s="28"/>
      <c r="Q233" s="28"/>
      <c r="R233" s="34"/>
      <c r="S233" s="34"/>
      <c r="T233" s="28"/>
      <c r="U233" s="28"/>
      <c r="V233" s="34"/>
      <c r="W233" s="34"/>
      <c r="X233" s="34"/>
      <c r="Y233" s="34"/>
      <c r="Z233" s="93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116"/>
      <c r="AV233" s="187"/>
    </row>
    <row r="234" spans="1:48">
      <c r="A234" s="176" t="s">
        <v>1092</v>
      </c>
      <c r="B234" s="118" t="s">
        <v>1091</v>
      </c>
      <c r="C234" s="118"/>
      <c r="D234" s="169" t="s">
        <v>986</v>
      </c>
      <c r="E234" s="120">
        <v>43403</v>
      </c>
      <c r="F234" s="56">
        <v>155.65</v>
      </c>
      <c r="G234" s="34"/>
      <c r="H234" s="34"/>
      <c r="I234" s="34"/>
      <c r="J234" s="34"/>
      <c r="K234" s="34"/>
      <c r="L234" s="34"/>
      <c r="M234" s="34"/>
      <c r="N234" s="34"/>
      <c r="O234" s="34"/>
      <c r="P234" s="28"/>
      <c r="Q234" s="28"/>
      <c r="R234" s="34"/>
      <c r="S234" s="34"/>
      <c r="T234" s="28"/>
      <c r="U234" s="28"/>
      <c r="V234" s="34"/>
      <c r="W234" s="34"/>
      <c r="X234" s="34"/>
      <c r="Y234" s="170"/>
      <c r="Z234" s="122"/>
      <c r="AA234" s="34"/>
      <c r="AB234" s="34"/>
      <c r="AC234" s="34"/>
      <c r="AD234" s="34"/>
      <c r="AE234" s="34"/>
      <c r="AF234" s="34"/>
      <c r="AG234" s="34"/>
      <c r="AH234" s="34"/>
      <c r="AI234" s="170"/>
      <c r="AJ234" s="170"/>
      <c r="AK234" s="170"/>
      <c r="AL234" s="170"/>
      <c r="AM234" s="170"/>
      <c r="AN234" s="170"/>
      <c r="AO234" s="170"/>
      <c r="AP234" s="170"/>
      <c r="AQ234" s="170"/>
      <c r="AR234" s="170"/>
      <c r="AS234" s="170"/>
      <c r="AT234" s="170"/>
      <c r="AU234" s="57"/>
      <c r="AV234" s="129"/>
    </row>
    <row r="235" spans="1:48">
      <c r="A235" s="176" t="s">
        <v>1092</v>
      </c>
      <c r="B235" s="24"/>
      <c r="C235" s="24"/>
      <c r="D235" s="225" t="s">
        <v>987</v>
      </c>
      <c r="E235" s="26"/>
      <c r="F235" s="128">
        <v>4886.2299999999996</v>
      </c>
      <c r="G235" s="102"/>
      <c r="H235" s="34"/>
      <c r="I235" s="34"/>
      <c r="J235" s="34"/>
      <c r="K235" s="34"/>
      <c r="L235" s="34"/>
      <c r="M235" s="34"/>
      <c r="N235" s="34"/>
      <c r="O235" s="34"/>
      <c r="P235" s="28"/>
      <c r="Q235" s="28">
        <v>-407.19</v>
      </c>
      <c r="R235" s="28">
        <v>-407.19</v>
      </c>
      <c r="S235" s="34">
        <v>-407.19</v>
      </c>
      <c r="T235" s="28">
        <v>-407.19</v>
      </c>
      <c r="U235" s="28">
        <v>-407.19</v>
      </c>
      <c r="V235" s="28">
        <v>-407.19</v>
      </c>
      <c r="W235" s="28">
        <v>-407.19</v>
      </c>
      <c r="X235" s="28">
        <v>-407.19</v>
      </c>
      <c r="Y235" s="28">
        <v>-407.19</v>
      </c>
      <c r="Z235" s="94">
        <v>-407.19</v>
      </c>
      <c r="AA235" s="92">
        <v>-407.19</v>
      </c>
      <c r="AB235" s="28">
        <v>-407.14</v>
      </c>
      <c r="AC235" s="28">
        <v>0</v>
      </c>
      <c r="AD235" s="28">
        <v>0</v>
      </c>
      <c r="AE235" s="28">
        <v>0</v>
      </c>
      <c r="AF235" s="28">
        <v>0</v>
      </c>
      <c r="AG235" s="28">
        <v>0</v>
      </c>
      <c r="AH235" s="28">
        <v>0</v>
      </c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93">
        <v>-4886.2300000000005</v>
      </c>
      <c r="AV235" s="101">
        <v>0</v>
      </c>
    </row>
    <row r="236" spans="1:48">
      <c r="A236" s="176"/>
      <c r="B236" s="95"/>
      <c r="C236" s="95"/>
      <c r="D236" s="177"/>
      <c r="E236" s="178"/>
      <c r="F236" s="152"/>
      <c r="G236" s="34"/>
      <c r="H236" s="34"/>
      <c r="I236" s="34"/>
      <c r="J236" s="34"/>
      <c r="K236" s="34"/>
      <c r="L236" s="34"/>
      <c r="M236" s="34"/>
      <c r="N236" s="34"/>
      <c r="O236" s="34"/>
      <c r="P236" s="28"/>
      <c r="Q236" s="28"/>
      <c r="R236" s="34"/>
      <c r="S236" s="34"/>
      <c r="T236" s="28"/>
      <c r="U236" s="28"/>
      <c r="V236" s="34"/>
      <c r="W236" s="34"/>
      <c r="X236" s="34"/>
      <c r="Y236" s="179"/>
      <c r="Z236" s="153"/>
      <c r="AA236" s="34"/>
      <c r="AB236" s="34"/>
      <c r="AC236" s="34"/>
      <c r="AD236" s="34"/>
      <c r="AE236" s="34"/>
      <c r="AF236" s="34"/>
      <c r="AG236" s="34"/>
      <c r="AH236" s="34"/>
      <c r="AI236" s="179"/>
      <c r="AJ236" s="179"/>
      <c r="AK236" s="179"/>
      <c r="AL236" s="179"/>
      <c r="AM236" s="179"/>
      <c r="AN236" s="179"/>
      <c r="AO236" s="179"/>
      <c r="AP236" s="179"/>
      <c r="AQ236" s="179"/>
      <c r="AR236" s="179"/>
      <c r="AS236" s="179"/>
      <c r="AT236" s="179"/>
      <c r="AU236" s="180"/>
      <c r="AV236" s="181"/>
    </row>
    <row r="237" spans="1:48" ht="24">
      <c r="A237" s="176" t="s">
        <v>1092</v>
      </c>
      <c r="B237" s="30">
        <v>4937002</v>
      </c>
      <c r="C237" s="30"/>
      <c r="D237" s="35" t="s">
        <v>952</v>
      </c>
      <c r="E237" s="31">
        <v>43391</v>
      </c>
      <c r="F237" s="49">
        <v>337.5</v>
      </c>
      <c r="G237" s="92"/>
      <c r="H237" s="28"/>
      <c r="I237" s="28"/>
      <c r="J237" s="28"/>
      <c r="K237" s="28"/>
      <c r="L237" s="28"/>
      <c r="M237" s="28"/>
      <c r="N237" s="28"/>
      <c r="O237" s="28"/>
      <c r="P237" s="28"/>
      <c r="Q237" s="28">
        <v>-28.13</v>
      </c>
      <c r="R237" s="28">
        <v>-28.13</v>
      </c>
      <c r="S237" s="28">
        <v>-28.13</v>
      </c>
      <c r="T237" s="28">
        <v>-28.13</v>
      </c>
      <c r="U237" s="28">
        <v>-28.13</v>
      </c>
      <c r="V237" s="28">
        <v>-28.13</v>
      </c>
      <c r="W237" s="28">
        <v>-28.13</v>
      </c>
      <c r="X237" s="28">
        <v>-28.13</v>
      </c>
      <c r="Y237" s="28">
        <v>-28.13</v>
      </c>
      <c r="Z237" s="94">
        <v>-28.13</v>
      </c>
      <c r="AA237" s="92">
        <v>-28.13</v>
      </c>
      <c r="AB237" s="28">
        <v>-28.07</v>
      </c>
      <c r="AC237" s="28">
        <v>0</v>
      </c>
      <c r="AD237" s="28">
        <v>0</v>
      </c>
      <c r="AE237" s="28">
        <v>0</v>
      </c>
      <c r="AF237" s="28">
        <v>0</v>
      </c>
      <c r="AG237" s="28">
        <v>0</v>
      </c>
      <c r="AH237" s="28">
        <v>0</v>
      </c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93">
        <v>-337.5</v>
      </c>
      <c r="AV237" s="101">
        <v>0</v>
      </c>
    </row>
    <row r="238" spans="1:48">
      <c r="A238" s="68"/>
      <c r="B238" s="149"/>
      <c r="C238" s="149"/>
      <c r="D238" s="150"/>
      <c r="E238" s="151"/>
      <c r="F238" s="152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97"/>
      <c r="Z238" s="153"/>
      <c r="AA238" s="28"/>
      <c r="AB238" s="28"/>
      <c r="AC238" s="28"/>
      <c r="AD238" s="28"/>
      <c r="AE238" s="28"/>
      <c r="AF238" s="28"/>
      <c r="AG238" s="28"/>
      <c r="AH238" s="28"/>
      <c r="AI238" s="97"/>
      <c r="AJ238" s="97"/>
      <c r="AK238" s="97"/>
      <c r="AL238" s="97"/>
      <c r="AM238" s="97"/>
      <c r="AN238" s="97"/>
      <c r="AO238" s="97"/>
      <c r="AP238" s="97"/>
      <c r="AQ238" s="97"/>
      <c r="AR238" s="97"/>
      <c r="AS238" s="97"/>
      <c r="AT238" s="97"/>
      <c r="AU238" s="153"/>
      <c r="AV238" s="183"/>
    </row>
    <row r="239" spans="1:48" ht="25.5">
      <c r="A239" s="176" t="s">
        <v>1092</v>
      </c>
      <c r="B239" s="30"/>
      <c r="C239" s="30"/>
      <c r="D239" s="15" t="s">
        <v>1177</v>
      </c>
      <c r="E239" s="14">
        <v>43655</v>
      </c>
      <c r="F239" s="13">
        <v>12500</v>
      </c>
      <c r="G239" s="92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94">
        <v>-1041.67</v>
      </c>
      <c r="AA239" s="92">
        <v>-1041.67</v>
      </c>
      <c r="AB239" s="28">
        <v>-1041.67</v>
      </c>
      <c r="AC239" s="28">
        <v>-1041.67</v>
      </c>
      <c r="AD239" s="28">
        <v>-1041.67</v>
      </c>
      <c r="AE239" s="28">
        <v>-1041.67</v>
      </c>
      <c r="AF239" s="28">
        <v>-1041.67</v>
      </c>
      <c r="AG239" s="28">
        <v>-1041.67</v>
      </c>
      <c r="AH239" s="28">
        <v>-1041.67</v>
      </c>
      <c r="AI239" s="28">
        <v>-1041.67</v>
      </c>
      <c r="AJ239" s="28">
        <v>-1041.6300000000001</v>
      </c>
      <c r="AK239" s="28">
        <v>-1041.67</v>
      </c>
      <c r="AL239" s="28"/>
      <c r="AM239" s="28"/>
      <c r="AN239" s="28"/>
      <c r="AO239" s="28"/>
      <c r="AP239" s="28"/>
      <c r="AQ239" s="28"/>
      <c r="AR239" s="28"/>
      <c r="AS239" s="28"/>
      <c r="AT239" s="28"/>
      <c r="AU239" s="93">
        <v>-12500.000000000002</v>
      </c>
      <c r="AV239" s="101">
        <v>0</v>
      </c>
    </row>
    <row r="240" spans="1:48">
      <c r="A240" s="176" t="s">
        <v>1092</v>
      </c>
      <c r="B240" s="30">
        <v>4937002</v>
      </c>
      <c r="C240" s="30"/>
      <c r="D240" s="225" t="s">
        <v>953</v>
      </c>
      <c r="E240" s="31">
        <v>43454</v>
      </c>
      <c r="F240" s="49">
        <v>200</v>
      </c>
      <c r="G240" s="92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>
        <v>-16.670000000000002</v>
      </c>
      <c r="T240" s="28">
        <v>-16.670000000000002</v>
      </c>
      <c r="U240" s="28">
        <v>-16.670000000000002</v>
      </c>
      <c r="V240" s="28">
        <v>-16.670000000000002</v>
      </c>
      <c r="W240" s="28">
        <v>-16.670000000000002</v>
      </c>
      <c r="X240" s="28">
        <v>-16.670000000000002</v>
      </c>
      <c r="Y240" s="28">
        <v>-16.670000000000002</v>
      </c>
      <c r="Z240" s="94">
        <v>-16.670000000000002</v>
      </c>
      <c r="AA240" s="92">
        <v>-16.670000000000002</v>
      </c>
      <c r="AB240" s="28">
        <v>-16.670000000000002</v>
      </c>
      <c r="AC240" s="28">
        <v>-16.630000000000003</v>
      </c>
      <c r="AD240" s="5">
        <v>-16.670000000000002</v>
      </c>
      <c r="AE240" s="5"/>
      <c r="AF240" s="5"/>
      <c r="AG240" s="5"/>
      <c r="AH240" s="5"/>
      <c r="AI240" s="5"/>
      <c r="AJ240" s="5"/>
      <c r="AU240" s="93">
        <v>-200.00000000000006</v>
      </c>
      <c r="AV240" s="101">
        <v>0</v>
      </c>
    </row>
    <row r="241" spans="1:48">
      <c r="A241" s="176"/>
      <c r="B241" s="113"/>
      <c r="C241" s="113"/>
      <c r="D241" s="123"/>
      <c r="E241" s="110"/>
      <c r="F241" s="61"/>
      <c r="G241" s="34"/>
      <c r="H241" s="34"/>
      <c r="I241" s="34"/>
      <c r="J241" s="34"/>
      <c r="K241" s="34"/>
      <c r="L241" s="34"/>
      <c r="M241" s="34"/>
      <c r="N241" s="34"/>
      <c r="O241" s="34"/>
      <c r="P241" s="28"/>
      <c r="Q241" s="28"/>
      <c r="R241" s="34"/>
      <c r="S241" s="34"/>
      <c r="T241" s="28"/>
      <c r="U241" s="28"/>
      <c r="V241" s="34"/>
      <c r="W241" s="34"/>
      <c r="X241" s="34"/>
      <c r="Y241" s="185"/>
      <c r="Z241" s="112"/>
      <c r="AA241" s="34"/>
      <c r="AB241" s="34"/>
      <c r="AC241" s="34"/>
      <c r="AD241" s="34"/>
      <c r="AE241" s="34"/>
      <c r="AF241" s="34"/>
      <c r="AG241" s="34"/>
      <c r="AH241" s="34"/>
      <c r="AI241" s="185"/>
      <c r="AJ241" s="185"/>
      <c r="AK241" s="185"/>
      <c r="AL241" s="185"/>
      <c r="AM241" s="185"/>
      <c r="AN241" s="185"/>
      <c r="AO241" s="185"/>
      <c r="AP241" s="185"/>
      <c r="AQ241" s="185"/>
      <c r="AR241" s="185"/>
      <c r="AS241" s="185"/>
      <c r="AT241" s="185"/>
      <c r="AU241" s="192"/>
      <c r="AV241" s="193"/>
    </row>
    <row r="242" spans="1:48">
      <c r="A242" s="176"/>
      <c r="B242" s="118"/>
      <c r="C242" s="118"/>
      <c r="D242" s="169"/>
      <c r="E242" s="120"/>
      <c r="F242" s="56"/>
      <c r="G242" s="34"/>
      <c r="H242" s="34"/>
      <c r="I242" s="34"/>
      <c r="J242" s="34"/>
      <c r="K242" s="34"/>
      <c r="L242" s="34"/>
      <c r="M242" s="34"/>
      <c r="N242" s="34"/>
      <c r="O242" s="34"/>
      <c r="P242" s="28"/>
      <c r="Q242" s="28"/>
      <c r="R242" s="34"/>
      <c r="S242" s="34"/>
      <c r="T242" s="28"/>
      <c r="U242" s="28"/>
      <c r="V242" s="34"/>
      <c r="W242" s="34"/>
      <c r="X242" s="34"/>
      <c r="Y242" s="170"/>
      <c r="Z242" s="122"/>
      <c r="AA242" s="34"/>
      <c r="AB242" s="34"/>
      <c r="AC242" s="34"/>
      <c r="AD242" s="34"/>
      <c r="AE242" s="34"/>
      <c r="AF242" s="34"/>
      <c r="AG242" s="34"/>
      <c r="AH242" s="34"/>
      <c r="AI242" s="170"/>
      <c r="AJ242" s="170"/>
      <c r="AK242" s="170"/>
      <c r="AL242" s="170"/>
      <c r="AM242" s="170"/>
      <c r="AN242" s="170"/>
      <c r="AO242" s="170"/>
      <c r="AP242" s="170"/>
      <c r="AQ242" s="170"/>
      <c r="AR242" s="170"/>
      <c r="AS242" s="170"/>
      <c r="AT242" s="170"/>
      <c r="AU242" s="188"/>
      <c r="AV242" s="189"/>
    </row>
    <row r="243" spans="1:48" ht="24">
      <c r="A243" s="176" t="s">
        <v>1092</v>
      </c>
      <c r="B243" s="30">
        <v>5100055</v>
      </c>
      <c r="C243" s="30"/>
      <c r="D243" s="225" t="s">
        <v>976</v>
      </c>
      <c r="E243" s="31">
        <v>43593</v>
      </c>
      <c r="F243" s="13">
        <v>37.5</v>
      </c>
      <c r="G243" s="92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>
        <v>-3.13</v>
      </c>
      <c r="Y243" s="28">
        <v>-3.13</v>
      </c>
      <c r="Z243" s="94">
        <v>-3.13</v>
      </c>
      <c r="AA243" s="92">
        <v>-3.13</v>
      </c>
      <c r="AB243" s="28">
        <v>-3.13</v>
      </c>
      <c r="AC243" s="28">
        <v>-3.13</v>
      </c>
      <c r="AD243" s="28">
        <v>-3.13</v>
      </c>
      <c r="AE243" s="28">
        <v>-3.13</v>
      </c>
      <c r="AF243" s="28">
        <v>-3.13</v>
      </c>
      <c r="AG243" s="28">
        <v>-3.13</v>
      </c>
      <c r="AH243" s="28">
        <v>-3.07</v>
      </c>
      <c r="AI243" s="28">
        <v>-3.13</v>
      </c>
      <c r="AJ243" s="28">
        <v>0</v>
      </c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93">
        <v>-37.499999999999993</v>
      </c>
      <c r="AV243" s="101">
        <v>0</v>
      </c>
    </row>
    <row r="244" spans="1:48">
      <c r="A244" s="176"/>
      <c r="B244" s="113"/>
      <c r="C244" s="113"/>
      <c r="D244" s="123"/>
      <c r="E244" s="110"/>
      <c r="F244" s="61"/>
      <c r="G244" s="34"/>
      <c r="H244" s="34"/>
      <c r="I244" s="34"/>
      <c r="J244" s="34"/>
      <c r="K244" s="34"/>
      <c r="L244" s="34"/>
      <c r="M244" s="34"/>
      <c r="N244" s="34"/>
      <c r="O244" s="34"/>
      <c r="P244" s="28"/>
      <c r="Q244" s="28"/>
      <c r="R244" s="34"/>
      <c r="S244" s="34"/>
      <c r="T244" s="28"/>
      <c r="U244" s="28"/>
      <c r="V244" s="34"/>
      <c r="W244" s="34"/>
      <c r="X244" s="34"/>
      <c r="Y244" s="185"/>
      <c r="Z244" s="112"/>
      <c r="AA244" s="34"/>
      <c r="AB244" s="34"/>
      <c r="AC244" s="34"/>
      <c r="AD244" s="34"/>
      <c r="AE244" s="34"/>
      <c r="AF244" s="34"/>
      <c r="AG244" s="34"/>
      <c r="AH244" s="34"/>
      <c r="AI244" s="185"/>
      <c r="AJ244" s="185"/>
      <c r="AK244" s="185"/>
      <c r="AL244" s="185"/>
      <c r="AM244" s="185"/>
      <c r="AN244" s="185"/>
      <c r="AO244" s="185"/>
      <c r="AP244" s="185"/>
      <c r="AQ244" s="185"/>
      <c r="AR244" s="185"/>
      <c r="AS244" s="185"/>
      <c r="AT244" s="185"/>
      <c r="AU244" s="192"/>
      <c r="AV244" s="193"/>
    </row>
    <row r="245" spans="1:48">
      <c r="A245" s="176" t="s">
        <v>1092</v>
      </c>
      <c r="B245" s="24" t="s">
        <v>1091</v>
      </c>
      <c r="C245" s="24"/>
      <c r="D245" s="32" t="s">
        <v>989</v>
      </c>
      <c r="E245" s="26">
        <v>43431</v>
      </c>
      <c r="F245" s="49">
        <v>119.59</v>
      </c>
      <c r="G245" s="34"/>
      <c r="H245" s="34"/>
      <c r="I245" s="34"/>
      <c r="J245" s="34"/>
      <c r="K245" s="34"/>
      <c r="L245" s="34"/>
      <c r="M245" s="34"/>
      <c r="N245" s="34"/>
      <c r="O245" s="34"/>
      <c r="P245" s="28"/>
      <c r="Q245" s="28"/>
      <c r="R245" s="34"/>
      <c r="S245" s="34"/>
      <c r="T245" s="28"/>
      <c r="U245" s="28"/>
      <c r="V245" s="34"/>
      <c r="W245" s="34"/>
      <c r="X245" s="34"/>
      <c r="Y245" s="34"/>
      <c r="Z245" s="93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116"/>
      <c r="AV245" s="187"/>
    </row>
    <row r="246" spans="1:48">
      <c r="A246" s="176" t="s">
        <v>1092</v>
      </c>
      <c r="B246" s="24" t="s">
        <v>1091</v>
      </c>
      <c r="C246" s="24"/>
      <c r="D246" s="32" t="s">
        <v>990</v>
      </c>
      <c r="E246" s="26">
        <v>43431</v>
      </c>
      <c r="F246" s="49">
        <v>245.75</v>
      </c>
      <c r="G246" s="34"/>
      <c r="H246" s="34"/>
      <c r="I246" s="34"/>
      <c r="J246" s="34"/>
      <c r="K246" s="34"/>
      <c r="L246" s="34"/>
      <c r="M246" s="34"/>
      <c r="N246" s="34"/>
      <c r="O246" s="34"/>
      <c r="P246" s="28"/>
      <c r="Q246" s="28"/>
      <c r="R246" s="34"/>
      <c r="S246" s="34"/>
      <c r="T246" s="28"/>
      <c r="U246" s="28"/>
      <c r="V246" s="34"/>
      <c r="W246" s="34"/>
      <c r="X246" s="34"/>
      <c r="Y246" s="34"/>
      <c r="Z246" s="93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116"/>
      <c r="AV246" s="187"/>
    </row>
    <row r="247" spans="1:48">
      <c r="A247" s="176" t="s">
        <v>1092</v>
      </c>
      <c r="B247" s="24" t="s">
        <v>1091</v>
      </c>
      <c r="C247" s="24"/>
      <c r="D247" s="32" t="s">
        <v>991</v>
      </c>
      <c r="E247" s="26">
        <v>43412</v>
      </c>
      <c r="F247" s="49">
        <v>776.71</v>
      </c>
      <c r="G247" s="34"/>
      <c r="H247" s="34"/>
      <c r="I247" s="34"/>
      <c r="J247" s="34"/>
      <c r="K247" s="34"/>
      <c r="L247" s="34"/>
      <c r="M247" s="34"/>
      <c r="N247" s="34"/>
      <c r="O247" s="34"/>
      <c r="P247" s="28"/>
      <c r="Q247" s="28"/>
      <c r="R247" s="34"/>
      <c r="S247" s="34"/>
      <c r="T247" s="28"/>
      <c r="U247" s="28"/>
      <c r="V247" s="34"/>
      <c r="W247" s="34"/>
      <c r="X247" s="34"/>
      <c r="Y247" s="34"/>
      <c r="Z247" s="93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116"/>
      <c r="AV247" s="187"/>
    </row>
    <row r="248" spans="1:48">
      <c r="A248" s="176" t="s">
        <v>1092</v>
      </c>
      <c r="B248" s="24" t="s">
        <v>1091</v>
      </c>
      <c r="C248" s="24"/>
      <c r="D248" s="32" t="s">
        <v>992</v>
      </c>
      <c r="E248" s="26">
        <v>43431</v>
      </c>
      <c r="F248" s="49">
        <v>108.19</v>
      </c>
      <c r="G248" s="34"/>
      <c r="H248" s="34"/>
      <c r="I248" s="34"/>
      <c r="J248" s="34"/>
      <c r="K248" s="34"/>
      <c r="L248" s="34"/>
      <c r="M248" s="34"/>
      <c r="N248" s="34"/>
      <c r="O248" s="34"/>
      <c r="P248" s="28"/>
      <c r="Q248" s="28"/>
      <c r="R248" s="34"/>
      <c r="S248" s="34"/>
      <c r="T248" s="28"/>
      <c r="U248" s="28"/>
      <c r="V248" s="34"/>
      <c r="W248" s="34"/>
      <c r="X248" s="34"/>
      <c r="Y248" s="34"/>
      <c r="Z248" s="93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116"/>
      <c r="AV248" s="187"/>
    </row>
    <row r="249" spans="1:48">
      <c r="A249" s="176" t="s">
        <v>1092</v>
      </c>
      <c r="B249" s="24" t="s">
        <v>1091</v>
      </c>
      <c r="C249" s="24"/>
      <c r="D249" s="32" t="s">
        <v>992</v>
      </c>
      <c r="E249" s="26">
        <v>43431</v>
      </c>
      <c r="F249" s="49">
        <v>95.69</v>
      </c>
      <c r="G249" s="34"/>
      <c r="H249" s="34"/>
      <c r="I249" s="34"/>
      <c r="J249" s="34"/>
      <c r="K249" s="34"/>
      <c r="L249" s="34"/>
      <c r="M249" s="34"/>
      <c r="N249" s="34"/>
      <c r="O249" s="34"/>
      <c r="P249" s="28"/>
      <c r="Q249" s="28"/>
      <c r="R249" s="34"/>
      <c r="S249" s="34"/>
      <c r="T249" s="28"/>
      <c r="U249" s="28"/>
      <c r="V249" s="34"/>
      <c r="W249" s="34"/>
      <c r="X249" s="34"/>
      <c r="Y249" s="34"/>
      <c r="Z249" s="93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116"/>
      <c r="AV249" s="187"/>
    </row>
    <row r="250" spans="1:48">
      <c r="A250" s="176" t="s">
        <v>1092</v>
      </c>
      <c r="B250" s="118" t="s">
        <v>1091</v>
      </c>
      <c r="C250" s="118"/>
      <c r="D250" s="169" t="s">
        <v>993</v>
      </c>
      <c r="E250" s="120">
        <v>43431</v>
      </c>
      <c r="F250" s="56">
        <v>887.67</v>
      </c>
      <c r="G250" s="34"/>
      <c r="H250" s="34"/>
      <c r="I250" s="34"/>
      <c r="J250" s="34"/>
      <c r="K250" s="34"/>
      <c r="L250" s="34"/>
      <c r="M250" s="34"/>
      <c r="N250" s="34"/>
      <c r="O250" s="34"/>
      <c r="P250" s="28"/>
      <c r="Q250" s="28"/>
      <c r="R250" s="34"/>
      <c r="S250" s="34"/>
      <c r="T250" s="28"/>
      <c r="U250" s="28"/>
      <c r="V250" s="34"/>
      <c r="W250" s="34"/>
      <c r="X250" s="34"/>
      <c r="Y250" s="170"/>
      <c r="Z250" s="122"/>
      <c r="AA250" s="34"/>
      <c r="AB250" s="34"/>
      <c r="AC250" s="34"/>
      <c r="AD250" s="34"/>
      <c r="AE250" s="34"/>
      <c r="AF250" s="34"/>
      <c r="AG250" s="34"/>
      <c r="AH250" s="34"/>
      <c r="AI250" s="170"/>
      <c r="AJ250" s="170"/>
      <c r="AK250" s="170"/>
      <c r="AL250" s="170"/>
      <c r="AM250" s="170"/>
      <c r="AN250" s="170"/>
      <c r="AO250" s="170"/>
      <c r="AP250" s="170"/>
      <c r="AQ250" s="170"/>
      <c r="AR250" s="170"/>
      <c r="AS250" s="170"/>
      <c r="AT250" s="170"/>
      <c r="AU250" s="188"/>
      <c r="AV250" s="189"/>
    </row>
    <row r="251" spans="1:48">
      <c r="A251" s="176" t="s">
        <v>1092</v>
      </c>
      <c r="B251" s="24" t="s">
        <v>1091</v>
      </c>
      <c r="C251" s="24"/>
      <c r="D251" s="190" t="s">
        <v>994</v>
      </c>
      <c r="E251" s="26"/>
      <c r="F251" s="128">
        <v>2233.6000000000004</v>
      </c>
      <c r="G251" s="102"/>
      <c r="H251" s="34"/>
      <c r="I251" s="34"/>
      <c r="J251" s="34"/>
      <c r="K251" s="34"/>
      <c r="L251" s="34"/>
      <c r="M251" s="34"/>
      <c r="N251" s="34"/>
      <c r="O251" s="34"/>
      <c r="P251" s="28"/>
      <c r="Q251" s="28"/>
      <c r="R251" s="34">
        <v>-186.12</v>
      </c>
      <c r="S251" s="34">
        <v>-186.12</v>
      </c>
      <c r="T251" s="28">
        <v>-186.12</v>
      </c>
      <c r="U251" s="28">
        <v>-186.12</v>
      </c>
      <c r="V251" s="28">
        <v>-186.12</v>
      </c>
      <c r="W251" s="28">
        <v>-186.12</v>
      </c>
      <c r="X251" s="28">
        <v>-186.12</v>
      </c>
      <c r="Y251" s="28">
        <v>-186.12</v>
      </c>
      <c r="Z251" s="94">
        <v>-186.12</v>
      </c>
      <c r="AA251" s="92">
        <v>-186.12</v>
      </c>
      <c r="AB251" s="28">
        <v>-186.12</v>
      </c>
      <c r="AC251" s="28">
        <v>-186.12</v>
      </c>
      <c r="AD251" s="28">
        <v>-0.16</v>
      </c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93">
        <v>-2233.5999999999995</v>
      </c>
      <c r="AV251" s="101">
        <v>0</v>
      </c>
    </row>
    <row r="252" spans="1:48">
      <c r="A252" s="176"/>
      <c r="B252" s="113"/>
      <c r="C252" s="113"/>
      <c r="D252" s="123"/>
      <c r="E252" s="110"/>
      <c r="F252" s="61"/>
      <c r="G252" s="34"/>
      <c r="H252" s="34"/>
      <c r="I252" s="34"/>
      <c r="J252" s="34"/>
      <c r="K252" s="34"/>
      <c r="L252" s="34"/>
      <c r="M252" s="34"/>
      <c r="N252" s="34"/>
      <c r="O252" s="34"/>
      <c r="P252" s="28"/>
      <c r="Q252" s="28"/>
      <c r="R252" s="34"/>
      <c r="S252" s="34"/>
      <c r="T252" s="28"/>
      <c r="U252" s="28"/>
      <c r="V252" s="34"/>
      <c r="W252" s="34"/>
      <c r="X252" s="34"/>
      <c r="Y252" s="185"/>
      <c r="Z252" s="112"/>
      <c r="AA252" s="34"/>
      <c r="AB252" s="34"/>
      <c r="AC252" s="34"/>
      <c r="AD252" s="34"/>
      <c r="AE252" s="34"/>
      <c r="AF252" s="34"/>
      <c r="AG252" s="34"/>
      <c r="AH252" s="34"/>
      <c r="AI252" s="185"/>
      <c r="AJ252" s="185"/>
      <c r="AK252" s="185"/>
      <c r="AL252" s="185"/>
      <c r="AM252" s="185"/>
      <c r="AN252" s="185"/>
      <c r="AO252" s="185"/>
      <c r="AP252" s="185"/>
      <c r="AQ252" s="185"/>
      <c r="AR252" s="185"/>
      <c r="AS252" s="185"/>
      <c r="AT252" s="185"/>
      <c r="AU252" s="192"/>
      <c r="AV252" s="193"/>
    </row>
    <row r="253" spans="1:48">
      <c r="A253" s="176"/>
      <c r="B253" s="24"/>
      <c r="C253" s="24"/>
      <c r="D253" s="32"/>
      <c r="E253" s="26"/>
      <c r="F253" s="49"/>
      <c r="G253" s="34"/>
      <c r="H253" s="34"/>
      <c r="I253" s="34"/>
      <c r="J253" s="34"/>
      <c r="K253" s="34"/>
      <c r="L253" s="34"/>
      <c r="M253" s="34"/>
      <c r="N253" s="34"/>
      <c r="O253" s="34"/>
      <c r="P253" s="28"/>
      <c r="Q253" s="28"/>
      <c r="R253" s="34"/>
      <c r="S253" s="34"/>
      <c r="T253" s="28"/>
      <c r="U253" s="28"/>
      <c r="V253" s="34"/>
      <c r="W253" s="34"/>
      <c r="X253" s="34"/>
      <c r="Y253" s="34"/>
      <c r="Z253" s="93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116"/>
      <c r="AV253" s="187"/>
    </row>
    <row r="254" spans="1:48">
      <c r="A254" s="176" t="s">
        <v>1092</v>
      </c>
      <c r="B254" s="24"/>
      <c r="C254" s="24"/>
      <c r="D254" s="32" t="s">
        <v>996</v>
      </c>
      <c r="E254" s="26">
        <v>43447</v>
      </c>
      <c r="F254" s="49">
        <v>343.15</v>
      </c>
      <c r="G254" s="34"/>
      <c r="H254" s="34"/>
      <c r="I254" s="34"/>
      <c r="J254" s="34"/>
      <c r="K254" s="34"/>
      <c r="L254" s="34"/>
      <c r="M254" s="34"/>
      <c r="N254" s="34"/>
      <c r="O254" s="34"/>
      <c r="P254" s="28"/>
      <c r="Q254" s="28"/>
      <c r="R254" s="34"/>
      <c r="S254" s="34"/>
      <c r="T254" s="28"/>
      <c r="U254" s="28"/>
      <c r="V254" s="34"/>
      <c r="W254" s="34"/>
      <c r="X254" s="34"/>
      <c r="Y254" s="34"/>
      <c r="Z254" s="93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116"/>
      <c r="AV254" s="187"/>
    </row>
    <row r="255" spans="1:48">
      <c r="A255" s="176" t="s">
        <v>1092</v>
      </c>
      <c r="B255" s="118"/>
      <c r="C255" s="118"/>
      <c r="D255" s="169" t="s">
        <v>997</v>
      </c>
      <c r="E255" s="120">
        <v>43460</v>
      </c>
      <c r="F255" s="56">
        <v>510.88</v>
      </c>
      <c r="G255" s="34"/>
      <c r="H255" s="34"/>
      <c r="I255" s="34"/>
      <c r="J255" s="34"/>
      <c r="K255" s="34"/>
      <c r="L255" s="34"/>
      <c r="M255" s="34"/>
      <c r="N255" s="34"/>
      <c r="O255" s="34"/>
      <c r="P255" s="28"/>
      <c r="Q255" s="28"/>
      <c r="R255" s="34"/>
      <c r="S255" s="34"/>
      <c r="T255" s="28"/>
      <c r="U255" s="28"/>
      <c r="V255" s="34"/>
      <c r="W255" s="34"/>
      <c r="X255" s="34"/>
      <c r="Y255" s="170"/>
      <c r="Z255" s="122"/>
      <c r="AA255" s="34"/>
      <c r="AB255" s="34"/>
      <c r="AC255" s="34"/>
      <c r="AD255" s="34"/>
      <c r="AE255" s="34"/>
      <c r="AF255" s="34"/>
      <c r="AG255" s="34"/>
      <c r="AH255" s="34"/>
      <c r="AI255" s="170"/>
      <c r="AJ255" s="170"/>
      <c r="AK255" s="170"/>
      <c r="AL255" s="170"/>
      <c r="AM255" s="170"/>
      <c r="AN255" s="170"/>
      <c r="AO255" s="170"/>
      <c r="AP255" s="170"/>
      <c r="AQ255" s="170"/>
      <c r="AR255" s="170"/>
      <c r="AS255" s="170"/>
      <c r="AT255" s="170"/>
      <c r="AU255" s="188"/>
      <c r="AV255" s="189"/>
    </row>
    <row r="256" spans="1:48">
      <c r="A256" s="176" t="s">
        <v>1092</v>
      </c>
      <c r="B256" s="24"/>
      <c r="C256" s="24"/>
      <c r="D256" s="190" t="s">
        <v>998</v>
      </c>
      <c r="E256" s="26"/>
      <c r="F256" s="128">
        <v>854.03</v>
      </c>
      <c r="G256" s="102"/>
      <c r="H256" s="34"/>
      <c r="I256" s="34"/>
      <c r="J256" s="34"/>
      <c r="K256" s="34"/>
      <c r="L256" s="34"/>
      <c r="M256" s="34"/>
      <c r="N256" s="34"/>
      <c r="O256" s="34"/>
      <c r="P256" s="28"/>
      <c r="Q256" s="28"/>
      <c r="R256" s="34"/>
      <c r="S256" s="34">
        <v>-71.17</v>
      </c>
      <c r="T256" s="28">
        <v>-71.17</v>
      </c>
      <c r="U256" s="28">
        <v>-71.17</v>
      </c>
      <c r="V256" s="28">
        <v>-71.17</v>
      </c>
      <c r="W256" s="28">
        <v>-71.17</v>
      </c>
      <c r="X256" s="28">
        <v>-71.17</v>
      </c>
      <c r="Y256" s="28">
        <v>-71.17</v>
      </c>
      <c r="Z256" s="94">
        <v>-71.17</v>
      </c>
      <c r="AA256" s="92">
        <v>-71.17</v>
      </c>
      <c r="AB256" s="28">
        <v>-71.17</v>
      </c>
      <c r="AC256" s="28">
        <v>-71.17</v>
      </c>
      <c r="AD256" s="28">
        <v>-71.16</v>
      </c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93">
        <v>-854.02999999999986</v>
      </c>
      <c r="AV256" s="101">
        <v>0</v>
      </c>
    </row>
    <row r="257" spans="1:48">
      <c r="A257" s="176"/>
      <c r="B257" s="113"/>
      <c r="C257" s="113"/>
      <c r="D257" s="123"/>
      <c r="E257" s="110"/>
      <c r="F257" s="61"/>
      <c r="G257" s="34"/>
      <c r="H257" s="34"/>
      <c r="I257" s="34"/>
      <c r="J257" s="34"/>
      <c r="K257" s="34"/>
      <c r="L257" s="34"/>
      <c r="M257" s="34"/>
      <c r="N257" s="34"/>
      <c r="O257" s="34"/>
      <c r="P257" s="28"/>
      <c r="Q257" s="28"/>
      <c r="R257" s="34"/>
      <c r="S257" s="34"/>
      <c r="T257" s="28"/>
      <c r="U257" s="28"/>
      <c r="V257" s="34"/>
      <c r="W257" s="34"/>
      <c r="X257" s="34"/>
      <c r="Y257" s="185"/>
      <c r="Z257" s="112"/>
      <c r="AA257" s="34"/>
      <c r="AB257" s="34"/>
      <c r="AC257" s="34"/>
      <c r="AD257" s="34"/>
      <c r="AE257" s="34"/>
      <c r="AF257" s="34"/>
      <c r="AG257" s="34"/>
      <c r="AH257" s="34"/>
      <c r="AI257" s="185"/>
      <c r="AJ257" s="185"/>
      <c r="AK257" s="185"/>
      <c r="AL257" s="185"/>
      <c r="AM257" s="185"/>
      <c r="AN257" s="185"/>
      <c r="AO257" s="185"/>
      <c r="AP257" s="185"/>
      <c r="AQ257" s="185"/>
      <c r="AR257" s="185"/>
      <c r="AS257" s="185"/>
      <c r="AT257" s="185"/>
      <c r="AU257" s="192"/>
      <c r="AV257" s="193"/>
    </row>
    <row r="258" spans="1:48">
      <c r="A258" s="176"/>
      <c r="B258" s="24"/>
      <c r="C258" s="24"/>
      <c r="D258" s="32"/>
      <c r="E258" s="26"/>
      <c r="F258" s="49"/>
      <c r="G258" s="34"/>
      <c r="H258" s="34"/>
      <c r="I258" s="34"/>
      <c r="J258" s="34"/>
      <c r="K258" s="34"/>
      <c r="L258" s="34"/>
      <c r="M258" s="34"/>
      <c r="N258" s="34"/>
      <c r="O258" s="34"/>
      <c r="P258" s="28"/>
      <c r="Q258" s="28"/>
      <c r="R258" s="34"/>
      <c r="S258" s="34"/>
      <c r="T258" s="28"/>
      <c r="U258" s="28"/>
      <c r="V258" s="34"/>
      <c r="W258" s="34"/>
      <c r="X258" s="34"/>
      <c r="Y258" s="34"/>
      <c r="Z258" s="93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116"/>
      <c r="AV258" s="187"/>
    </row>
    <row r="259" spans="1:48">
      <c r="A259" s="176"/>
      <c r="B259" s="24"/>
      <c r="C259" s="24"/>
      <c r="D259" s="32"/>
      <c r="E259" s="26"/>
      <c r="F259" s="49"/>
      <c r="G259" s="34"/>
      <c r="H259" s="34"/>
      <c r="I259" s="34"/>
      <c r="J259" s="34"/>
      <c r="K259" s="34"/>
      <c r="L259" s="34"/>
      <c r="M259" s="34"/>
      <c r="N259" s="34"/>
      <c r="O259" s="34"/>
      <c r="P259" s="28"/>
      <c r="Q259" s="28"/>
      <c r="R259" s="34"/>
      <c r="S259" s="34"/>
      <c r="T259" s="28"/>
      <c r="U259" s="28"/>
      <c r="V259" s="34"/>
      <c r="W259" s="34"/>
      <c r="X259" s="34"/>
      <c r="Y259" s="34"/>
      <c r="Z259" s="93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116"/>
      <c r="AV259" s="187"/>
    </row>
    <row r="260" spans="1:48">
      <c r="A260" s="176" t="s">
        <v>1092</v>
      </c>
      <c r="B260" s="24"/>
      <c r="C260" s="24"/>
      <c r="D260" s="32" t="s">
        <v>1003</v>
      </c>
      <c r="E260" s="26">
        <v>43481</v>
      </c>
      <c r="F260" s="49">
        <v>186.78</v>
      </c>
      <c r="G260" s="34"/>
      <c r="H260" s="34"/>
      <c r="I260" s="34"/>
      <c r="J260" s="34"/>
      <c r="K260" s="34"/>
      <c r="L260" s="34"/>
      <c r="M260" s="34"/>
      <c r="N260" s="34"/>
      <c r="O260" s="34"/>
      <c r="P260" s="28"/>
      <c r="Q260" s="28"/>
      <c r="R260" s="34"/>
      <c r="S260" s="34"/>
      <c r="T260" s="28"/>
      <c r="U260" s="28"/>
      <c r="V260" s="34"/>
      <c r="W260" s="34"/>
      <c r="X260" s="34"/>
      <c r="Y260" s="34"/>
      <c r="Z260" s="93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116"/>
      <c r="AV260" s="187"/>
    </row>
    <row r="261" spans="1:48">
      <c r="A261" s="176" t="s">
        <v>1092</v>
      </c>
      <c r="B261" s="118"/>
      <c r="C261" s="118"/>
      <c r="D261" s="169" t="s">
        <v>1004</v>
      </c>
      <c r="E261" s="120">
        <v>43481</v>
      </c>
      <c r="F261" s="56">
        <v>65.150000000000006</v>
      </c>
      <c r="G261" s="34"/>
      <c r="H261" s="34"/>
      <c r="I261" s="34"/>
      <c r="J261" s="34"/>
      <c r="K261" s="34"/>
      <c r="L261" s="34"/>
      <c r="M261" s="34"/>
      <c r="N261" s="34"/>
      <c r="O261" s="34"/>
      <c r="P261" s="28"/>
      <c r="Q261" s="28"/>
      <c r="R261" s="34"/>
      <c r="S261" s="34"/>
      <c r="T261" s="28"/>
      <c r="U261" s="28"/>
      <c r="V261" s="34"/>
      <c r="W261" s="34"/>
      <c r="X261" s="34"/>
      <c r="Y261" s="170"/>
      <c r="Z261" s="122"/>
      <c r="AA261" s="34"/>
      <c r="AB261" s="34"/>
      <c r="AC261" s="34"/>
      <c r="AD261" s="34"/>
      <c r="AE261" s="34"/>
      <c r="AF261" s="34"/>
      <c r="AG261" s="34"/>
      <c r="AH261" s="34"/>
      <c r="AI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170"/>
      <c r="AT261" s="170"/>
      <c r="AU261" s="188"/>
      <c r="AV261" s="189"/>
    </row>
    <row r="262" spans="1:48">
      <c r="A262" s="176" t="s">
        <v>1092</v>
      </c>
      <c r="B262" s="24"/>
      <c r="C262" s="24"/>
      <c r="D262" s="190" t="s">
        <v>1005</v>
      </c>
      <c r="E262" s="26"/>
      <c r="F262" s="128">
        <v>251.93</v>
      </c>
      <c r="G262" s="102"/>
      <c r="H262" s="34"/>
      <c r="I262" s="34"/>
      <c r="J262" s="34"/>
      <c r="K262" s="34"/>
      <c r="L262" s="34"/>
      <c r="M262" s="34"/>
      <c r="N262" s="34"/>
      <c r="O262" s="34"/>
      <c r="P262" s="28"/>
      <c r="Q262" s="28"/>
      <c r="R262" s="34"/>
      <c r="S262" s="34"/>
      <c r="T262" s="28">
        <v>-20.99</v>
      </c>
      <c r="U262" s="28">
        <v>-20.99</v>
      </c>
      <c r="V262" s="28">
        <v>-20.99</v>
      </c>
      <c r="W262" s="28">
        <v>-20.99</v>
      </c>
      <c r="X262" s="28">
        <v>-20.99</v>
      </c>
      <c r="Y262" s="28">
        <v>-20.99</v>
      </c>
      <c r="Z262" s="94">
        <v>-20.99</v>
      </c>
      <c r="AA262" s="92">
        <v>-20.99</v>
      </c>
      <c r="AB262" s="28">
        <v>-20.99</v>
      </c>
      <c r="AC262" s="28">
        <v>-20.99</v>
      </c>
      <c r="AD262" s="28">
        <v>-20.99</v>
      </c>
      <c r="AE262" s="28">
        <v>-21.04</v>
      </c>
      <c r="AF262" s="28">
        <v>0</v>
      </c>
      <c r="AG262" s="28">
        <v>0</v>
      </c>
      <c r="AH262" s="28">
        <v>0</v>
      </c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93">
        <v>-251.93</v>
      </c>
      <c r="AV262" s="101">
        <v>0</v>
      </c>
    </row>
    <row r="263" spans="1:48">
      <c r="A263" s="176"/>
      <c r="B263" s="113"/>
      <c r="C263" s="113"/>
      <c r="D263" s="123"/>
      <c r="E263" s="110"/>
      <c r="F263" s="61"/>
      <c r="G263" s="34"/>
      <c r="H263" s="34"/>
      <c r="I263" s="34"/>
      <c r="J263" s="34"/>
      <c r="K263" s="34"/>
      <c r="L263" s="34"/>
      <c r="M263" s="34"/>
      <c r="N263" s="34"/>
      <c r="O263" s="34"/>
      <c r="P263" s="28"/>
      <c r="Q263" s="28"/>
      <c r="R263" s="34"/>
      <c r="S263" s="34"/>
      <c r="T263" s="28"/>
      <c r="U263" s="28"/>
      <c r="V263" s="34"/>
      <c r="W263" s="34"/>
      <c r="X263" s="34"/>
      <c r="Y263" s="185"/>
      <c r="Z263" s="112"/>
      <c r="AA263" s="34"/>
      <c r="AB263" s="34"/>
      <c r="AC263" s="34"/>
      <c r="AD263" s="34"/>
      <c r="AE263" s="34"/>
      <c r="AF263" s="34"/>
      <c r="AG263" s="34"/>
      <c r="AH263" s="34"/>
      <c r="AI263" s="185"/>
      <c r="AJ263" s="185"/>
      <c r="AK263" s="185"/>
      <c r="AL263" s="185"/>
      <c r="AM263" s="185"/>
      <c r="AN263" s="185"/>
      <c r="AO263" s="185"/>
      <c r="AP263" s="185"/>
      <c r="AQ263" s="185"/>
      <c r="AR263" s="185"/>
      <c r="AS263" s="185"/>
      <c r="AT263" s="185"/>
      <c r="AU263" s="192"/>
      <c r="AV263" s="193"/>
    </row>
    <row r="264" spans="1:48">
      <c r="A264" s="176" t="s">
        <v>1092</v>
      </c>
      <c r="B264" s="24"/>
      <c r="C264" s="24"/>
      <c r="D264" s="32" t="s">
        <v>1006</v>
      </c>
      <c r="E264" s="26">
        <v>43496</v>
      </c>
      <c r="F264" s="49">
        <v>54.56</v>
      </c>
      <c r="G264" s="34"/>
      <c r="H264" s="34"/>
      <c r="I264" s="34"/>
      <c r="J264" s="34"/>
      <c r="K264" s="34"/>
      <c r="L264" s="34"/>
      <c r="M264" s="34"/>
      <c r="N264" s="34"/>
      <c r="O264" s="34"/>
      <c r="P264" s="28"/>
      <c r="Q264" s="28"/>
      <c r="R264" s="34"/>
      <c r="S264" s="34"/>
      <c r="T264" s="28"/>
      <c r="U264" s="28"/>
      <c r="V264" s="34"/>
      <c r="W264" s="34"/>
      <c r="X264" s="34"/>
      <c r="Y264" s="34"/>
      <c r="Z264" s="93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116"/>
      <c r="AV264" s="187"/>
    </row>
    <row r="265" spans="1:48">
      <c r="A265" s="176" t="s">
        <v>1092</v>
      </c>
      <c r="B265" s="118"/>
      <c r="C265" s="118"/>
      <c r="D265" s="169" t="s">
        <v>1007</v>
      </c>
      <c r="E265" s="120">
        <v>43496</v>
      </c>
      <c r="F265" s="56">
        <v>29.89</v>
      </c>
      <c r="G265" s="34"/>
      <c r="H265" s="34"/>
      <c r="I265" s="34"/>
      <c r="J265" s="34"/>
      <c r="K265" s="34"/>
      <c r="L265" s="34"/>
      <c r="M265" s="34"/>
      <c r="N265" s="34"/>
      <c r="O265" s="34"/>
      <c r="P265" s="28"/>
      <c r="Q265" s="28"/>
      <c r="R265" s="34"/>
      <c r="S265" s="34"/>
      <c r="T265" s="28"/>
      <c r="U265" s="28"/>
      <c r="V265" s="34"/>
      <c r="W265" s="34"/>
      <c r="X265" s="34"/>
      <c r="Y265" s="170"/>
      <c r="Z265" s="122"/>
      <c r="AA265" s="34"/>
      <c r="AB265" s="34"/>
      <c r="AC265" s="34"/>
      <c r="AD265" s="34"/>
      <c r="AE265" s="34"/>
      <c r="AF265" s="34"/>
      <c r="AG265" s="34"/>
      <c r="AH265" s="34"/>
      <c r="AI265" s="170"/>
      <c r="AJ265" s="170"/>
      <c r="AK265" s="170"/>
      <c r="AL265" s="170"/>
      <c r="AM265" s="170"/>
      <c r="AN265" s="170"/>
      <c r="AO265" s="170"/>
      <c r="AP265" s="170"/>
      <c r="AQ265" s="170"/>
      <c r="AR265" s="170"/>
      <c r="AS265" s="170"/>
      <c r="AT265" s="170"/>
      <c r="AU265" s="188"/>
      <c r="AV265" s="189"/>
    </row>
    <row r="266" spans="1:48">
      <c r="A266" s="176" t="s">
        <v>1092</v>
      </c>
      <c r="B266" s="24"/>
      <c r="C266" s="24"/>
      <c r="D266" s="190" t="s">
        <v>1005</v>
      </c>
      <c r="E266" s="26"/>
      <c r="F266" s="128">
        <v>84.45</v>
      </c>
      <c r="G266" s="102"/>
      <c r="H266" s="34"/>
      <c r="I266" s="34"/>
      <c r="J266" s="34"/>
      <c r="K266" s="34"/>
      <c r="L266" s="34"/>
      <c r="M266" s="34"/>
      <c r="N266" s="34"/>
      <c r="O266" s="34"/>
      <c r="P266" s="28"/>
      <c r="Q266" s="28"/>
      <c r="R266" s="34"/>
      <c r="S266" s="34"/>
      <c r="T266" s="28">
        <v>-7.04</v>
      </c>
      <c r="U266" s="28">
        <v>-7.04</v>
      </c>
      <c r="V266" s="28">
        <v>-7.04</v>
      </c>
      <c r="W266" s="28">
        <v>-7.04</v>
      </c>
      <c r="X266" s="28">
        <v>-7.04</v>
      </c>
      <c r="Y266" s="28">
        <v>-7.04</v>
      </c>
      <c r="Z266" s="94">
        <v>-7.04</v>
      </c>
      <c r="AA266" s="94">
        <v>-7.04</v>
      </c>
      <c r="AB266" s="94">
        <v>-7.04</v>
      </c>
      <c r="AC266" s="94">
        <v>-7.04</v>
      </c>
      <c r="AD266" s="94">
        <v>-7.01</v>
      </c>
      <c r="AE266" s="94">
        <v>-7.04</v>
      </c>
      <c r="AF266" s="94">
        <v>0</v>
      </c>
      <c r="AG266" s="94">
        <v>0</v>
      </c>
      <c r="AH266" s="94">
        <v>0</v>
      </c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3">
        <v>-84.450000000000017</v>
      </c>
      <c r="AV266" s="101">
        <v>0</v>
      </c>
    </row>
    <row r="267" spans="1:48">
      <c r="A267" s="176"/>
      <c r="B267" s="113"/>
      <c r="C267" s="113"/>
      <c r="D267" s="123"/>
      <c r="E267" s="110"/>
      <c r="F267" s="61"/>
      <c r="G267" s="34"/>
      <c r="H267" s="34"/>
      <c r="I267" s="34"/>
      <c r="J267" s="34"/>
      <c r="K267" s="34"/>
      <c r="L267" s="34"/>
      <c r="M267" s="34"/>
      <c r="N267" s="34"/>
      <c r="O267" s="34"/>
      <c r="P267" s="28"/>
      <c r="Q267" s="28"/>
      <c r="R267" s="34"/>
      <c r="S267" s="34"/>
      <c r="T267" s="28"/>
      <c r="U267" s="28"/>
      <c r="V267" s="34"/>
      <c r="W267" s="34"/>
      <c r="X267" s="34"/>
      <c r="Y267" s="185"/>
      <c r="Z267" s="112"/>
      <c r="AA267" s="34"/>
      <c r="AB267" s="34"/>
      <c r="AC267" s="34"/>
      <c r="AD267" s="34"/>
      <c r="AE267" s="34"/>
      <c r="AF267" s="34"/>
      <c r="AG267" s="34"/>
      <c r="AH267" s="34"/>
      <c r="AI267" s="185"/>
      <c r="AJ267" s="185"/>
      <c r="AK267" s="185"/>
      <c r="AL267" s="185"/>
      <c r="AM267" s="185"/>
      <c r="AN267" s="185"/>
      <c r="AO267" s="185"/>
      <c r="AP267" s="185"/>
      <c r="AQ267" s="185"/>
      <c r="AR267" s="185"/>
      <c r="AS267" s="185"/>
      <c r="AT267" s="185"/>
      <c r="AU267" s="192"/>
      <c r="AV267" s="193"/>
    </row>
    <row r="268" spans="1:48">
      <c r="A268" s="176"/>
      <c r="B268" s="24"/>
      <c r="C268" s="24"/>
      <c r="D268" s="32"/>
      <c r="E268" s="26"/>
      <c r="F268" s="49"/>
      <c r="G268" s="34"/>
      <c r="H268" s="34"/>
      <c r="I268" s="34"/>
      <c r="J268" s="34"/>
      <c r="K268" s="34"/>
      <c r="L268" s="34"/>
      <c r="M268" s="34"/>
      <c r="N268" s="34"/>
      <c r="O268" s="34"/>
      <c r="P268" s="28"/>
      <c r="Q268" s="28"/>
      <c r="R268" s="34"/>
      <c r="S268" s="34"/>
      <c r="T268" s="28"/>
      <c r="U268" s="28"/>
      <c r="V268" s="34"/>
      <c r="W268" s="34"/>
      <c r="X268" s="34"/>
      <c r="Y268" s="34"/>
      <c r="Z268" s="93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116"/>
      <c r="AV268" s="187"/>
    </row>
    <row r="269" spans="1:48">
      <c r="A269" s="176" t="s">
        <v>1092</v>
      </c>
      <c r="B269" s="24"/>
      <c r="C269" s="24"/>
      <c r="D269" s="32" t="s">
        <v>1011</v>
      </c>
      <c r="E269" s="26">
        <v>43510</v>
      </c>
      <c r="F269" s="49">
        <v>59.79</v>
      </c>
      <c r="G269" s="34"/>
      <c r="H269" s="34"/>
      <c r="I269" s="34"/>
      <c r="J269" s="34"/>
      <c r="K269" s="34"/>
      <c r="L269" s="34"/>
      <c r="M269" s="34"/>
      <c r="N269" s="34"/>
      <c r="O269" s="34"/>
      <c r="P269" s="28"/>
      <c r="Q269" s="28"/>
      <c r="R269" s="34"/>
      <c r="S269" s="34"/>
      <c r="T269" s="28"/>
      <c r="U269" s="28"/>
      <c r="V269" s="34"/>
      <c r="W269" s="34"/>
      <c r="X269" s="34"/>
      <c r="Y269" s="34"/>
      <c r="Z269" s="93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116"/>
      <c r="AV269" s="187"/>
    </row>
    <row r="270" spans="1:48">
      <c r="A270" s="176" t="s">
        <v>1092</v>
      </c>
      <c r="B270" s="24"/>
      <c r="C270" s="24"/>
      <c r="D270" s="32" t="s">
        <v>1012</v>
      </c>
      <c r="E270" s="26">
        <v>43502</v>
      </c>
      <c r="F270" s="49">
        <v>342.73</v>
      </c>
      <c r="G270" s="34"/>
      <c r="H270" s="34"/>
      <c r="I270" s="34"/>
      <c r="J270" s="34"/>
      <c r="K270" s="34"/>
      <c r="L270" s="34"/>
      <c r="M270" s="34"/>
      <c r="N270" s="34"/>
      <c r="O270" s="34"/>
      <c r="P270" s="28"/>
      <c r="Q270" s="28"/>
      <c r="R270" s="34"/>
      <c r="S270" s="34"/>
      <c r="T270" s="28"/>
      <c r="U270" s="28"/>
      <c r="V270" s="34"/>
      <c r="W270" s="34"/>
      <c r="X270" s="34"/>
      <c r="Y270" s="34"/>
      <c r="Z270" s="93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116"/>
      <c r="AV270" s="187"/>
    </row>
    <row r="271" spans="1:48">
      <c r="A271" s="176" t="s">
        <v>1092</v>
      </c>
      <c r="B271" s="24"/>
      <c r="C271" s="24"/>
      <c r="D271" s="32" t="s">
        <v>1013</v>
      </c>
      <c r="E271" s="26">
        <v>42414</v>
      </c>
      <c r="F271" s="49">
        <v>82.91</v>
      </c>
      <c r="G271" s="34"/>
      <c r="H271" s="34"/>
      <c r="I271" s="34"/>
      <c r="J271" s="34"/>
      <c r="K271" s="34"/>
      <c r="L271" s="34"/>
      <c r="M271" s="34"/>
      <c r="N271" s="34"/>
      <c r="O271" s="34"/>
      <c r="P271" s="28"/>
      <c r="Q271" s="28"/>
      <c r="R271" s="34"/>
      <c r="S271" s="34"/>
      <c r="T271" s="28"/>
      <c r="U271" s="28"/>
      <c r="V271" s="34"/>
      <c r="W271" s="34"/>
      <c r="X271" s="34"/>
      <c r="Y271" s="34"/>
      <c r="Z271" s="93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116"/>
      <c r="AV271" s="187"/>
    </row>
    <row r="272" spans="1:48">
      <c r="A272" s="176" t="s">
        <v>1092</v>
      </c>
      <c r="B272" s="118"/>
      <c r="C272" s="118"/>
      <c r="D272" s="169" t="s">
        <v>1014</v>
      </c>
      <c r="E272" s="120">
        <v>42414</v>
      </c>
      <c r="F272" s="56">
        <v>41.61</v>
      </c>
      <c r="G272" s="34"/>
      <c r="H272" s="34"/>
      <c r="I272" s="34"/>
      <c r="J272" s="34"/>
      <c r="K272" s="34"/>
      <c r="L272" s="34"/>
      <c r="M272" s="34"/>
      <c r="N272" s="34"/>
      <c r="O272" s="34"/>
      <c r="P272" s="28"/>
      <c r="Q272" s="28"/>
      <c r="R272" s="34"/>
      <c r="S272" s="34"/>
      <c r="T272" s="28"/>
      <c r="U272" s="28"/>
      <c r="V272" s="34"/>
      <c r="W272" s="34"/>
      <c r="X272" s="34"/>
      <c r="Y272" s="170"/>
      <c r="Z272" s="122"/>
      <c r="AA272" s="34"/>
      <c r="AB272" s="34"/>
      <c r="AC272" s="34"/>
      <c r="AD272" s="34"/>
      <c r="AE272" s="34"/>
      <c r="AF272" s="34"/>
      <c r="AG272" s="34"/>
      <c r="AH272" s="34"/>
      <c r="AI272" s="170"/>
      <c r="AJ272" s="170"/>
      <c r="AK272" s="170"/>
      <c r="AL272" s="170"/>
      <c r="AM272" s="170"/>
      <c r="AN272" s="170"/>
      <c r="AO272" s="170"/>
      <c r="AP272" s="170"/>
      <c r="AQ272" s="170"/>
      <c r="AR272" s="170"/>
      <c r="AS272" s="170"/>
      <c r="AT272" s="170"/>
      <c r="AU272" s="188"/>
      <c r="AV272" s="189"/>
    </row>
    <row r="273" spans="1:48">
      <c r="A273" s="176" t="s">
        <v>1092</v>
      </c>
      <c r="B273" s="24"/>
      <c r="C273" s="24"/>
      <c r="D273" s="190" t="s">
        <v>1015</v>
      </c>
      <c r="E273" s="26"/>
      <c r="F273" s="128">
        <v>527.04000000000008</v>
      </c>
      <c r="G273" s="102"/>
      <c r="H273" s="34"/>
      <c r="I273" s="34"/>
      <c r="J273" s="34"/>
      <c r="K273" s="34"/>
      <c r="L273" s="34"/>
      <c r="M273" s="34"/>
      <c r="N273" s="34"/>
      <c r="O273" s="34"/>
      <c r="P273" s="28"/>
      <c r="Q273" s="28"/>
      <c r="R273" s="34"/>
      <c r="S273" s="34"/>
      <c r="T273" s="28"/>
      <c r="U273" s="28">
        <v>-43.92</v>
      </c>
      <c r="V273" s="34">
        <v>-43.92</v>
      </c>
      <c r="W273" s="34">
        <v>-43.92</v>
      </c>
      <c r="X273" s="34">
        <v>-43.92</v>
      </c>
      <c r="Y273" s="34">
        <v>-43.92</v>
      </c>
      <c r="Z273" s="94">
        <v>-43.92</v>
      </c>
      <c r="AA273" s="92">
        <v>-43.92</v>
      </c>
      <c r="AB273" s="28">
        <v>-43.92</v>
      </c>
      <c r="AC273" s="28">
        <v>-43.92</v>
      </c>
      <c r="AD273" s="28">
        <v>-43.92</v>
      </c>
      <c r="AE273" s="28">
        <v>-43.92</v>
      </c>
      <c r="AF273" s="28">
        <v>-43.92</v>
      </c>
      <c r="AG273" s="28">
        <v>0</v>
      </c>
      <c r="AH273" s="28">
        <v>0</v>
      </c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93">
        <v>-527.04000000000008</v>
      </c>
      <c r="AV273" s="101">
        <v>0</v>
      </c>
    </row>
    <row r="274" spans="1:48">
      <c r="A274" s="176"/>
      <c r="B274" s="113"/>
      <c r="C274" s="113"/>
      <c r="D274" s="123"/>
      <c r="E274" s="110"/>
      <c r="F274" s="61"/>
      <c r="G274" s="34"/>
      <c r="H274" s="34"/>
      <c r="I274" s="34"/>
      <c r="J274" s="34"/>
      <c r="K274" s="34"/>
      <c r="L274" s="34"/>
      <c r="M274" s="34"/>
      <c r="N274" s="34"/>
      <c r="O274" s="34"/>
      <c r="P274" s="28"/>
      <c r="Q274" s="28"/>
      <c r="R274" s="34"/>
      <c r="S274" s="34"/>
      <c r="T274" s="28"/>
      <c r="U274" s="28"/>
      <c r="V274" s="34"/>
      <c r="W274" s="34"/>
      <c r="X274" s="34"/>
      <c r="Y274" s="185"/>
      <c r="Z274" s="112"/>
      <c r="AA274" s="34"/>
      <c r="AB274" s="34"/>
      <c r="AC274" s="34"/>
      <c r="AD274" s="34"/>
      <c r="AE274" s="34"/>
      <c r="AF274" s="34"/>
      <c r="AG274" s="34"/>
      <c r="AH274" s="34"/>
      <c r="AI274" s="185"/>
      <c r="AJ274" s="185"/>
      <c r="AK274" s="185"/>
      <c r="AL274" s="185"/>
      <c r="AM274" s="185"/>
      <c r="AN274" s="185"/>
      <c r="AO274" s="185"/>
      <c r="AP274" s="185"/>
      <c r="AQ274" s="185"/>
      <c r="AR274" s="185"/>
      <c r="AS274" s="185"/>
      <c r="AT274" s="185"/>
      <c r="AU274" s="192"/>
      <c r="AV274" s="193"/>
    </row>
    <row r="275" spans="1:48">
      <c r="A275" s="176"/>
      <c r="B275" s="24"/>
      <c r="C275" s="24"/>
      <c r="D275" s="32"/>
      <c r="E275" s="26"/>
      <c r="F275" s="49"/>
      <c r="G275" s="34"/>
      <c r="H275" s="34"/>
      <c r="I275" s="34"/>
      <c r="J275" s="34"/>
      <c r="K275" s="34"/>
      <c r="L275" s="34"/>
      <c r="M275" s="34"/>
      <c r="N275" s="34"/>
      <c r="O275" s="34"/>
      <c r="P275" s="28"/>
      <c r="Q275" s="28"/>
      <c r="R275" s="34"/>
      <c r="S275" s="34"/>
      <c r="T275" s="28"/>
      <c r="U275" s="28"/>
      <c r="V275" s="34"/>
      <c r="W275" s="34"/>
      <c r="X275" s="34"/>
      <c r="Y275" s="34"/>
      <c r="Z275" s="93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116"/>
      <c r="AV275" s="187"/>
    </row>
    <row r="276" spans="1:48">
      <c r="A276" s="176" t="s">
        <v>1092</v>
      </c>
      <c r="B276" s="24"/>
      <c r="C276" s="24"/>
      <c r="D276" s="32" t="s">
        <v>1026</v>
      </c>
      <c r="E276" s="26">
        <v>43538</v>
      </c>
      <c r="F276" s="49">
        <v>221.92</v>
      </c>
      <c r="G276" s="34"/>
      <c r="H276" s="34"/>
      <c r="I276" s="34"/>
      <c r="J276" s="34"/>
      <c r="K276" s="34"/>
      <c r="L276" s="34"/>
      <c r="M276" s="34"/>
      <c r="N276" s="34"/>
      <c r="O276" s="34"/>
      <c r="P276" s="28"/>
      <c r="Q276" s="28"/>
      <c r="R276" s="34"/>
      <c r="S276" s="34"/>
      <c r="T276" s="28"/>
      <c r="U276" s="28"/>
      <c r="V276" s="34"/>
      <c r="W276" s="34"/>
      <c r="X276" s="34"/>
      <c r="Y276" s="34"/>
      <c r="Z276" s="93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116"/>
      <c r="AV276" s="187"/>
    </row>
    <row r="277" spans="1:48">
      <c r="A277" s="176" t="s">
        <v>1092</v>
      </c>
      <c r="B277" s="24"/>
      <c r="C277" s="24"/>
      <c r="D277" s="32" t="s">
        <v>1027</v>
      </c>
      <c r="E277" s="26">
        <v>43538</v>
      </c>
      <c r="F277" s="49">
        <v>41.81</v>
      </c>
      <c r="G277" s="34"/>
      <c r="H277" s="34"/>
      <c r="I277" s="34"/>
      <c r="J277" s="34"/>
      <c r="K277" s="34"/>
      <c r="L277" s="34"/>
      <c r="M277" s="34"/>
      <c r="N277" s="34"/>
      <c r="O277" s="34"/>
      <c r="P277" s="28"/>
      <c r="Q277" s="28"/>
      <c r="R277" s="34"/>
      <c r="S277" s="34"/>
      <c r="T277" s="28"/>
      <c r="U277" s="28"/>
      <c r="V277" s="34"/>
      <c r="W277" s="34"/>
      <c r="X277" s="34"/>
      <c r="Y277" s="34"/>
      <c r="Z277" s="93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116"/>
      <c r="AV277" s="187"/>
    </row>
    <row r="278" spans="1:48">
      <c r="A278" s="176" t="s">
        <v>1092</v>
      </c>
      <c r="B278" s="24"/>
      <c r="C278" s="24"/>
      <c r="D278" s="32" t="s">
        <v>1028</v>
      </c>
      <c r="E278" s="26">
        <v>43538</v>
      </c>
      <c r="F278" s="49">
        <v>274.32</v>
      </c>
      <c r="G278" s="34"/>
      <c r="H278" s="34"/>
      <c r="I278" s="34"/>
      <c r="J278" s="34"/>
      <c r="K278" s="34"/>
      <c r="L278" s="34"/>
      <c r="M278" s="34"/>
      <c r="N278" s="34"/>
      <c r="O278" s="34"/>
      <c r="P278" s="28"/>
      <c r="Q278" s="28"/>
      <c r="R278" s="34"/>
      <c r="S278" s="34"/>
      <c r="T278" s="28"/>
      <c r="U278" s="28"/>
      <c r="V278" s="34"/>
      <c r="W278" s="34"/>
      <c r="X278" s="34"/>
      <c r="Y278" s="34"/>
      <c r="Z278" s="93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116"/>
      <c r="AV278" s="187"/>
    </row>
    <row r="279" spans="1:48">
      <c r="A279" s="176" t="s">
        <v>1092</v>
      </c>
      <c r="B279" s="24"/>
      <c r="C279" s="24"/>
      <c r="D279" s="32" t="s">
        <v>1029</v>
      </c>
      <c r="E279" s="26">
        <v>43544</v>
      </c>
      <c r="F279" s="49">
        <v>145.47999999999999</v>
      </c>
      <c r="G279" s="34"/>
      <c r="H279" s="34"/>
      <c r="I279" s="34"/>
      <c r="J279" s="34"/>
      <c r="K279" s="34"/>
      <c r="L279" s="34"/>
      <c r="M279" s="34"/>
      <c r="N279" s="34"/>
      <c r="O279" s="34"/>
      <c r="P279" s="28"/>
      <c r="Q279" s="28"/>
      <c r="R279" s="34"/>
      <c r="S279" s="34"/>
      <c r="T279" s="28"/>
      <c r="U279" s="28"/>
      <c r="V279" s="34"/>
      <c r="W279" s="34"/>
      <c r="X279" s="34"/>
      <c r="Y279" s="34"/>
      <c r="Z279" s="93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116"/>
      <c r="AV279" s="226"/>
    </row>
    <row r="280" spans="1:48">
      <c r="A280" s="176" t="s">
        <v>1092</v>
      </c>
      <c r="B280" s="24"/>
      <c r="C280" s="24"/>
      <c r="D280" s="32" t="s">
        <v>1030</v>
      </c>
      <c r="E280" s="26">
        <v>43544</v>
      </c>
      <c r="F280" s="49">
        <v>172.6</v>
      </c>
      <c r="G280" s="34"/>
      <c r="H280" s="34"/>
      <c r="I280" s="34"/>
      <c r="J280" s="34"/>
      <c r="K280" s="34"/>
      <c r="L280" s="34"/>
      <c r="M280" s="34"/>
      <c r="N280" s="34"/>
      <c r="O280" s="34"/>
      <c r="P280" s="28"/>
      <c r="Q280" s="28"/>
      <c r="R280" s="34"/>
      <c r="S280" s="34"/>
      <c r="T280" s="28"/>
      <c r="U280" s="28"/>
      <c r="V280" s="34"/>
      <c r="W280" s="34"/>
      <c r="X280" s="34"/>
      <c r="Y280" s="34"/>
      <c r="Z280" s="93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116"/>
      <c r="AV280" s="187"/>
    </row>
    <row r="281" spans="1:48">
      <c r="A281" s="176" t="s">
        <v>1092</v>
      </c>
      <c r="B281" s="118"/>
      <c r="C281" s="118"/>
      <c r="D281" s="169" t="s">
        <v>1031</v>
      </c>
      <c r="E281" s="120">
        <v>43545</v>
      </c>
      <c r="F281" s="56">
        <v>10.72</v>
      </c>
      <c r="G281" s="34"/>
      <c r="H281" s="34"/>
      <c r="I281" s="34"/>
      <c r="J281" s="34"/>
      <c r="K281" s="34"/>
      <c r="L281" s="34"/>
      <c r="M281" s="34"/>
      <c r="N281" s="34"/>
      <c r="O281" s="34"/>
      <c r="P281" s="28"/>
      <c r="Q281" s="28"/>
      <c r="R281" s="34"/>
      <c r="S281" s="34"/>
      <c r="T281" s="28"/>
      <c r="U281" s="28"/>
      <c r="V281" s="34"/>
      <c r="W281" s="34"/>
      <c r="X281" s="34"/>
      <c r="Y281" s="170"/>
      <c r="Z281" s="122"/>
      <c r="AA281" s="34"/>
      <c r="AB281" s="34"/>
      <c r="AC281" s="34"/>
      <c r="AD281" s="34"/>
      <c r="AE281" s="34"/>
      <c r="AF281" s="34"/>
      <c r="AG281" s="34"/>
      <c r="AH281" s="34"/>
      <c r="AI281" s="170"/>
      <c r="AJ281" s="170"/>
      <c r="AK281" s="170"/>
      <c r="AL281" s="170"/>
      <c r="AM281" s="170"/>
      <c r="AN281" s="170"/>
      <c r="AO281" s="170"/>
      <c r="AP281" s="170"/>
      <c r="AQ281" s="170"/>
      <c r="AR281" s="170"/>
      <c r="AS281" s="170"/>
      <c r="AT281" s="170"/>
      <c r="AU281" s="188"/>
      <c r="AV281" s="189"/>
    </row>
    <row r="282" spans="1:48">
      <c r="A282" s="176" t="s">
        <v>1092</v>
      </c>
      <c r="B282" s="24">
        <v>4937002</v>
      </c>
      <c r="C282" s="24"/>
      <c r="D282" s="190" t="s">
        <v>1032</v>
      </c>
      <c r="E282" s="26"/>
      <c r="F282" s="128">
        <v>866.85</v>
      </c>
      <c r="G282" s="102"/>
      <c r="H282" s="34"/>
      <c r="I282" s="34"/>
      <c r="J282" s="34"/>
      <c r="K282" s="34"/>
      <c r="L282" s="34"/>
      <c r="M282" s="34"/>
      <c r="N282" s="34"/>
      <c r="O282" s="34"/>
      <c r="P282" s="28"/>
      <c r="Q282" s="28"/>
      <c r="R282" s="34"/>
      <c r="S282" s="34"/>
      <c r="T282" s="28"/>
      <c r="U282" s="28"/>
      <c r="V282" s="34">
        <v>-72.237499999999997</v>
      </c>
      <c r="W282" s="34">
        <v>-72.237499999999997</v>
      </c>
      <c r="X282" s="34">
        <v>-72.237499999999997</v>
      </c>
      <c r="Y282" s="34">
        <v>-72.237499999999997</v>
      </c>
      <c r="Z282" s="94">
        <v>-72.239999999999995</v>
      </c>
      <c r="AA282" s="92">
        <v>-72.239999999999995</v>
      </c>
      <c r="AB282" s="28">
        <v>-72.239999999999995</v>
      </c>
      <c r="AC282" s="28">
        <v>-72.239999999999995</v>
      </c>
      <c r="AD282" s="28">
        <v>-72.239999999999995</v>
      </c>
      <c r="AE282" s="28">
        <v>-72.239999999999995</v>
      </c>
      <c r="AF282" s="28">
        <v>-72.209999999999994</v>
      </c>
      <c r="AG282" s="28">
        <v>-72.25</v>
      </c>
      <c r="AH282" s="28">
        <v>0</v>
      </c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93">
        <v>-866.85</v>
      </c>
      <c r="AV282" s="101">
        <v>0</v>
      </c>
    </row>
    <row r="283" spans="1:48">
      <c r="A283" s="176"/>
      <c r="B283" s="113"/>
      <c r="C283" s="113"/>
      <c r="D283" s="123"/>
      <c r="E283" s="110"/>
      <c r="F283" s="61"/>
      <c r="G283" s="34"/>
      <c r="H283" s="34"/>
      <c r="I283" s="34"/>
      <c r="J283" s="34"/>
      <c r="K283" s="34"/>
      <c r="L283" s="34"/>
      <c r="M283" s="34"/>
      <c r="N283" s="34"/>
      <c r="O283" s="34"/>
      <c r="P283" s="28"/>
      <c r="Q283" s="28"/>
      <c r="R283" s="34"/>
      <c r="S283" s="34"/>
      <c r="T283" s="28"/>
      <c r="U283" s="28"/>
      <c r="V283" s="34"/>
      <c r="W283" s="34"/>
      <c r="X283" s="34"/>
      <c r="Y283" s="185"/>
      <c r="Z283" s="112"/>
      <c r="AA283" s="34"/>
      <c r="AB283" s="34"/>
      <c r="AC283" s="34"/>
      <c r="AD283" s="34"/>
      <c r="AE283" s="34"/>
      <c r="AF283" s="34"/>
      <c r="AG283" s="34"/>
      <c r="AH283" s="34"/>
      <c r="AI283" s="185"/>
      <c r="AJ283" s="185"/>
      <c r="AK283" s="185"/>
      <c r="AL283" s="185"/>
      <c r="AM283" s="185"/>
      <c r="AN283" s="185"/>
      <c r="AO283" s="185"/>
      <c r="AP283" s="185"/>
      <c r="AQ283" s="185"/>
      <c r="AR283" s="185"/>
      <c r="AS283" s="185"/>
      <c r="AT283" s="185"/>
      <c r="AU283" s="112"/>
      <c r="AV283" s="186"/>
    </row>
    <row r="284" spans="1:48">
      <c r="A284" s="176" t="s">
        <v>1092</v>
      </c>
      <c r="B284" s="24"/>
      <c r="C284" s="24"/>
      <c r="D284" s="32" t="s">
        <v>1033</v>
      </c>
      <c r="E284" s="26">
        <v>43552</v>
      </c>
      <c r="F284" s="49">
        <v>141.16999999999999</v>
      </c>
      <c r="G284" s="34"/>
      <c r="H284" s="34"/>
      <c r="I284" s="34"/>
      <c r="J284" s="34"/>
      <c r="K284" s="34"/>
      <c r="L284" s="34"/>
      <c r="M284" s="34"/>
      <c r="N284" s="34"/>
      <c r="O284" s="34"/>
      <c r="P284" s="28"/>
      <c r="Q284" s="28"/>
      <c r="R284" s="34"/>
      <c r="S284" s="34"/>
      <c r="T284" s="28"/>
      <c r="U284" s="28"/>
      <c r="V284" s="34"/>
      <c r="W284" s="34"/>
      <c r="X284" s="34"/>
      <c r="Y284" s="34"/>
      <c r="Z284" s="93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93"/>
      <c r="AV284" s="101"/>
    </row>
    <row r="285" spans="1:48">
      <c r="A285" s="176" t="s">
        <v>1092</v>
      </c>
      <c r="B285" s="118"/>
      <c r="C285" s="118"/>
      <c r="D285" s="169" t="s">
        <v>1034</v>
      </c>
      <c r="E285" s="120">
        <v>43555</v>
      </c>
      <c r="F285" s="56">
        <v>208.97</v>
      </c>
      <c r="G285" s="34"/>
      <c r="H285" s="34"/>
      <c r="I285" s="34"/>
      <c r="J285" s="34"/>
      <c r="K285" s="34"/>
      <c r="L285" s="34"/>
      <c r="M285" s="34"/>
      <c r="N285" s="34"/>
      <c r="O285" s="34"/>
      <c r="P285" s="28"/>
      <c r="Q285" s="28"/>
      <c r="R285" s="34"/>
      <c r="S285" s="34"/>
      <c r="T285" s="28"/>
      <c r="U285" s="28"/>
      <c r="V285" s="34"/>
      <c r="W285" s="34"/>
      <c r="X285" s="34"/>
      <c r="Y285" s="170"/>
      <c r="Z285" s="122"/>
      <c r="AA285" s="34"/>
      <c r="AB285" s="34"/>
      <c r="AC285" s="34"/>
      <c r="AD285" s="34"/>
      <c r="AE285" s="34"/>
      <c r="AF285" s="34"/>
      <c r="AG285" s="34"/>
      <c r="AH285" s="34"/>
      <c r="AI285" s="170"/>
      <c r="AJ285" s="170"/>
      <c r="AK285" s="170"/>
      <c r="AL285" s="170"/>
      <c r="AM285" s="170"/>
      <c r="AN285" s="170"/>
      <c r="AO285" s="170"/>
      <c r="AP285" s="170"/>
      <c r="AQ285" s="170"/>
      <c r="AR285" s="170"/>
      <c r="AS285" s="170"/>
      <c r="AT285" s="170"/>
      <c r="AU285" s="122"/>
      <c r="AV285" s="129"/>
    </row>
    <row r="286" spans="1:48">
      <c r="A286" s="176" t="s">
        <v>1092</v>
      </c>
      <c r="B286" s="24"/>
      <c r="C286" s="24"/>
      <c r="D286" s="190" t="s">
        <v>1035</v>
      </c>
      <c r="E286" s="26"/>
      <c r="F286" s="128">
        <v>350.14</v>
      </c>
      <c r="G286" s="102"/>
      <c r="H286" s="34"/>
      <c r="I286" s="34"/>
      <c r="J286" s="34"/>
      <c r="K286" s="34"/>
      <c r="L286" s="34"/>
      <c r="M286" s="34"/>
      <c r="N286" s="34"/>
      <c r="O286" s="34"/>
      <c r="P286" s="28"/>
      <c r="Q286" s="28"/>
      <c r="R286" s="34"/>
      <c r="S286" s="34"/>
      <c r="T286" s="28"/>
      <c r="U286" s="28"/>
      <c r="V286" s="34"/>
      <c r="W286" s="34">
        <v>-29.18</v>
      </c>
      <c r="X286" s="34">
        <v>-29.18</v>
      </c>
      <c r="Y286" s="34">
        <v>-29.18</v>
      </c>
      <c r="Z286" s="94">
        <v>-29.18</v>
      </c>
      <c r="AA286" s="92">
        <v>-29.18</v>
      </c>
      <c r="AB286" s="28">
        <v>-29.18</v>
      </c>
      <c r="AC286" s="28">
        <v>-29.18</v>
      </c>
      <c r="AD286" s="28">
        <v>-29.18</v>
      </c>
      <c r="AE286" s="28">
        <v>-29.18</v>
      </c>
      <c r="AF286" s="28">
        <v>-29.18</v>
      </c>
      <c r="AG286" s="28">
        <v>-29.16</v>
      </c>
      <c r="AH286" s="28">
        <v>-29.18</v>
      </c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93">
        <v>-350.14000000000004</v>
      </c>
      <c r="AV286" s="101">
        <v>0</v>
      </c>
    </row>
    <row r="287" spans="1:48">
      <c r="A287" s="176"/>
      <c r="B287" s="113"/>
      <c r="C287" s="113"/>
      <c r="D287" s="123"/>
      <c r="E287" s="110"/>
      <c r="F287" s="61"/>
      <c r="G287" s="34"/>
      <c r="H287" s="34"/>
      <c r="I287" s="34"/>
      <c r="J287" s="34"/>
      <c r="K287" s="34"/>
      <c r="L287" s="34"/>
      <c r="M287" s="34"/>
      <c r="N287" s="34"/>
      <c r="O287" s="34"/>
      <c r="P287" s="28"/>
      <c r="Q287" s="28"/>
      <c r="R287" s="34"/>
      <c r="S287" s="34"/>
      <c r="T287" s="28"/>
      <c r="U287" s="28"/>
      <c r="V287" s="34"/>
      <c r="W287" s="34"/>
      <c r="X287" s="34"/>
      <c r="Y287" s="185"/>
      <c r="Z287" s="112"/>
      <c r="AA287" s="34"/>
      <c r="AB287" s="34"/>
      <c r="AC287" s="34"/>
      <c r="AD287" s="34"/>
      <c r="AE287" s="34"/>
      <c r="AF287" s="34"/>
      <c r="AG287" s="34"/>
      <c r="AH287" s="34"/>
      <c r="AI287" s="185"/>
      <c r="AJ287" s="185"/>
      <c r="AK287" s="185"/>
      <c r="AL287" s="185"/>
      <c r="AM287" s="185"/>
      <c r="AN287" s="185"/>
      <c r="AO287" s="185"/>
      <c r="AP287" s="185"/>
      <c r="AQ287" s="185"/>
      <c r="AR287" s="185"/>
      <c r="AS287" s="185"/>
      <c r="AT287" s="185"/>
      <c r="AU287" s="112"/>
      <c r="AV287" s="186"/>
    </row>
    <row r="288" spans="1:48">
      <c r="A288" s="176" t="s">
        <v>1092</v>
      </c>
      <c r="B288" s="24"/>
      <c r="C288" s="24"/>
      <c r="D288" s="32" t="s">
        <v>1036</v>
      </c>
      <c r="E288" s="26" t="s">
        <v>1037</v>
      </c>
      <c r="F288" s="49">
        <v>720</v>
      </c>
      <c r="G288" s="34"/>
      <c r="H288" s="34"/>
      <c r="I288" s="34"/>
      <c r="J288" s="34"/>
      <c r="K288" s="34"/>
      <c r="L288" s="34"/>
      <c r="M288" s="34"/>
      <c r="N288" s="34"/>
      <c r="O288" s="34"/>
      <c r="P288" s="28"/>
      <c r="Q288" s="28"/>
      <c r="R288" s="34"/>
      <c r="S288" s="34"/>
      <c r="T288" s="28"/>
      <c r="U288" s="28"/>
      <c r="V288" s="34"/>
      <c r="W288" s="34"/>
      <c r="X288" s="34"/>
      <c r="Y288" s="34"/>
      <c r="Z288" s="93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93"/>
      <c r="AV288" s="101"/>
    </row>
    <row r="289" spans="1:48">
      <c r="A289" s="176" t="s">
        <v>1092</v>
      </c>
      <c r="B289" s="24"/>
      <c r="C289" s="24"/>
      <c r="D289" s="32" t="s">
        <v>1038</v>
      </c>
      <c r="E289" s="26" t="s">
        <v>1039</v>
      </c>
      <c r="F289" s="49">
        <v>22.03</v>
      </c>
      <c r="G289" s="34"/>
      <c r="H289" s="34"/>
      <c r="I289" s="34"/>
      <c r="J289" s="34"/>
      <c r="K289" s="34"/>
      <c r="L289" s="34"/>
      <c r="M289" s="34"/>
      <c r="N289" s="34"/>
      <c r="O289" s="34"/>
      <c r="P289" s="28"/>
      <c r="Q289" s="28"/>
      <c r="R289" s="34"/>
      <c r="S289" s="34"/>
      <c r="T289" s="28"/>
      <c r="U289" s="28"/>
      <c r="V289" s="34"/>
      <c r="W289" s="34"/>
      <c r="X289" s="34"/>
      <c r="Y289" s="34"/>
      <c r="Z289" s="93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93"/>
      <c r="AV289" s="101"/>
    </row>
    <row r="290" spans="1:48">
      <c r="A290" s="176" t="s">
        <v>1092</v>
      </c>
      <c r="B290" s="24"/>
      <c r="C290" s="24"/>
      <c r="D290" s="32" t="s">
        <v>1040</v>
      </c>
      <c r="E290" s="26" t="s">
        <v>1041</v>
      </c>
      <c r="F290" s="49">
        <v>105.4</v>
      </c>
      <c r="G290" s="34"/>
      <c r="H290" s="34"/>
      <c r="I290" s="34"/>
      <c r="J290" s="34"/>
      <c r="K290" s="34"/>
      <c r="L290" s="34"/>
      <c r="M290" s="34"/>
      <c r="N290" s="34"/>
      <c r="O290" s="34"/>
      <c r="P290" s="28"/>
      <c r="Q290" s="28"/>
      <c r="R290" s="34"/>
      <c r="S290" s="34"/>
      <c r="T290" s="28"/>
      <c r="U290" s="28"/>
      <c r="V290" s="34"/>
      <c r="W290" s="34"/>
      <c r="X290" s="34"/>
      <c r="Y290" s="34"/>
      <c r="Z290" s="93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93"/>
      <c r="AV290" s="101"/>
    </row>
    <row r="291" spans="1:48">
      <c r="A291" s="176" t="s">
        <v>1092</v>
      </c>
      <c r="B291" s="24"/>
      <c r="C291" s="24"/>
      <c r="D291" s="32" t="s">
        <v>1042</v>
      </c>
      <c r="E291" s="26" t="s">
        <v>1043</v>
      </c>
      <c r="F291" s="49">
        <v>20.46</v>
      </c>
      <c r="G291" s="34"/>
      <c r="H291" s="34"/>
      <c r="I291" s="34"/>
      <c r="J291" s="34"/>
      <c r="K291" s="34"/>
      <c r="L291" s="34"/>
      <c r="M291" s="34"/>
      <c r="N291" s="34"/>
      <c r="O291" s="34"/>
      <c r="P291" s="28"/>
      <c r="Q291" s="28"/>
      <c r="R291" s="34"/>
      <c r="S291" s="34"/>
      <c r="T291" s="28"/>
      <c r="U291" s="28"/>
      <c r="V291" s="34"/>
      <c r="W291" s="34"/>
      <c r="X291" s="34"/>
      <c r="Y291" s="34"/>
      <c r="Z291" s="93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93"/>
      <c r="AV291" s="101"/>
    </row>
    <row r="292" spans="1:48">
      <c r="A292" s="176" t="s">
        <v>1092</v>
      </c>
      <c r="B292" s="24"/>
      <c r="C292" s="24"/>
      <c r="D292" s="32" t="s">
        <v>1044</v>
      </c>
      <c r="E292" s="26" t="s">
        <v>1045</v>
      </c>
      <c r="F292" s="49">
        <v>67.400000000000006</v>
      </c>
      <c r="G292" s="34"/>
      <c r="H292" s="34"/>
      <c r="I292" s="34"/>
      <c r="J292" s="34"/>
      <c r="K292" s="34"/>
      <c r="L292" s="34"/>
      <c r="M292" s="34"/>
      <c r="N292" s="34"/>
      <c r="O292" s="34"/>
      <c r="P292" s="28"/>
      <c r="Q292" s="28"/>
      <c r="R292" s="34"/>
      <c r="S292" s="34"/>
      <c r="T292" s="28"/>
      <c r="U292" s="28"/>
      <c r="V292" s="34"/>
      <c r="W292" s="34"/>
      <c r="X292" s="34"/>
      <c r="Y292" s="34"/>
      <c r="Z292" s="93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93"/>
      <c r="AV292" s="101"/>
    </row>
    <row r="293" spans="1:48">
      <c r="A293" s="176" t="s">
        <v>1092</v>
      </c>
      <c r="B293" s="24"/>
      <c r="C293" s="24"/>
      <c r="D293" s="32" t="s">
        <v>1046</v>
      </c>
      <c r="E293" s="26" t="s">
        <v>1047</v>
      </c>
      <c r="F293" s="49">
        <v>256.44</v>
      </c>
      <c r="G293" s="34"/>
      <c r="H293" s="34"/>
      <c r="I293" s="34"/>
      <c r="J293" s="34"/>
      <c r="K293" s="34"/>
      <c r="L293" s="34"/>
      <c r="M293" s="34"/>
      <c r="N293" s="34"/>
      <c r="O293" s="34"/>
      <c r="P293" s="28"/>
      <c r="Q293" s="28"/>
      <c r="R293" s="34"/>
      <c r="S293" s="34"/>
      <c r="T293" s="28"/>
      <c r="U293" s="28"/>
      <c r="V293" s="34"/>
      <c r="W293" s="34"/>
      <c r="X293" s="34"/>
      <c r="Y293" s="34"/>
      <c r="Z293" s="93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93"/>
      <c r="AV293" s="101"/>
    </row>
    <row r="294" spans="1:48">
      <c r="A294" s="176" t="s">
        <v>1092</v>
      </c>
      <c r="B294" s="24"/>
      <c r="C294" s="24"/>
      <c r="D294" s="32" t="s">
        <v>1048</v>
      </c>
      <c r="E294" s="26" t="s">
        <v>1049</v>
      </c>
      <c r="F294" s="49">
        <v>120.2</v>
      </c>
      <c r="G294" s="34"/>
      <c r="H294" s="34"/>
      <c r="I294" s="34"/>
      <c r="J294" s="34"/>
      <c r="K294" s="34"/>
      <c r="L294" s="34"/>
      <c r="M294" s="34"/>
      <c r="N294" s="34"/>
      <c r="O294" s="34"/>
      <c r="P294" s="28"/>
      <c r="Q294" s="28"/>
      <c r="R294" s="34"/>
      <c r="S294" s="34"/>
      <c r="T294" s="28"/>
      <c r="U294" s="28"/>
      <c r="V294" s="34"/>
      <c r="W294" s="34"/>
      <c r="X294" s="34"/>
      <c r="Y294" s="34"/>
      <c r="Z294" s="93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93"/>
      <c r="AV294" s="101"/>
    </row>
    <row r="295" spans="1:48">
      <c r="A295" s="176" t="s">
        <v>1092</v>
      </c>
      <c r="B295" s="24"/>
      <c r="C295" s="24"/>
      <c r="D295" s="32" t="s">
        <v>1050</v>
      </c>
      <c r="E295" s="26" t="s">
        <v>1051</v>
      </c>
      <c r="F295" s="49">
        <v>470.75</v>
      </c>
      <c r="G295" s="34"/>
      <c r="H295" s="34"/>
      <c r="I295" s="34"/>
      <c r="J295" s="34"/>
      <c r="K295" s="34"/>
      <c r="L295" s="34"/>
      <c r="M295" s="34"/>
      <c r="N295" s="34"/>
      <c r="O295" s="34"/>
      <c r="P295" s="28"/>
      <c r="Q295" s="28"/>
      <c r="R295" s="34"/>
      <c r="S295" s="34"/>
      <c r="T295" s="28"/>
      <c r="U295" s="28"/>
      <c r="V295" s="34"/>
      <c r="W295" s="34"/>
      <c r="X295" s="34"/>
      <c r="Y295" s="34"/>
      <c r="Z295" s="93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93"/>
      <c r="AV295" s="101"/>
    </row>
    <row r="296" spans="1:48">
      <c r="A296" s="176" t="s">
        <v>1092</v>
      </c>
      <c r="B296" s="24"/>
      <c r="C296" s="24"/>
      <c r="D296" s="32" t="s">
        <v>1052</v>
      </c>
      <c r="E296" s="26" t="s">
        <v>1053</v>
      </c>
      <c r="F296" s="49">
        <v>241.95</v>
      </c>
      <c r="G296" s="34"/>
      <c r="H296" s="34"/>
      <c r="I296" s="34"/>
      <c r="J296" s="34"/>
      <c r="K296" s="34"/>
      <c r="L296" s="34"/>
      <c r="M296" s="34"/>
      <c r="N296" s="34"/>
      <c r="O296" s="34"/>
      <c r="P296" s="28"/>
      <c r="Q296" s="28"/>
      <c r="R296" s="34"/>
      <c r="S296" s="34"/>
      <c r="T296" s="28"/>
      <c r="U296" s="28"/>
      <c r="V296" s="34"/>
      <c r="W296" s="34"/>
      <c r="X296" s="34"/>
      <c r="Y296" s="34"/>
      <c r="Z296" s="93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93"/>
      <c r="AV296" s="101"/>
    </row>
    <row r="297" spans="1:48">
      <c r="A297" s="176" t="s">
        <v>1092</v>
      </c>
      <c r="B297" s="24"/>
      <c r="C297" s="24"/>
      <c r="D297" s="32" t="s">
        <v>1054</v>
      </c>
      <c r="E297" s="26" t="s">
        <v>1055</v>
      </c>
      <c r="F297" s="49">
        <v>321.57</v>
      </c>
      <c r="G297" s="34"/>
      <c r="H297" s="34"/>
      <c r="I297" s="34"/>
      <c r="J297" s="34"/>
      <c r="K297" s="34"/>
      <c r="L297" s="34"/>
      <c r="M297" s="34"/>
      <c r="N297" s="34"/>
      <c r="O297" s="34"/>
      <c r="P297" s="28"/>
      <c r="Q297" s="28"/>
      <c r="R297" s="34"/>
      <c r="S297" s="34"/>
      <c r="T297" s="28"/>
      <c r="U297" s="28"/>
      <c r="V297" s="34"/>
      <c r="W297" s="34"/>
      <c r="X297" s="34"/>
      <c r="Y297" s="34"/>
      <c r="Z297" s="93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93"/>
      <c r="AV297" s="101"/>
    </row>
    <row r="298" spans="1:48">
      <c r="A298" s="176" t="s">
        <v>1092</v>
      </c>
      <c r="B298" s="118"/>
      <c r="C298" s="118"/>
      <c r="D298" s="169" t="s">
        <v>1056</v>
      </c>
      <c r="E298" s="120" t="s">
        <v>1057</v>
      </c>
      <c r="F298" s="56">
        <v>1109.5899999999999</v>
      </c>
      <c r="G298" s="34"/>
      <c r="H298" s="34"/>
      <c r="I298" s="34"/>
      <c r="J298" s="34"/>
      <c r="K298" s="34"/>
      <c r="L298" s="34"/>
      <c r="M298" s="34"/>
      <c r="N298" s="34"/>
      <c r="O298" s="34"/>
      <c r="P298" s="28"/>
      <c r="Q298" s="28"/>
      <c r="R298" s="34"/>
      <c r="S298" s="34"/>
      <c r="T298" s="28"/>
      <c r="U298" s="28"/>
      <c r="V298" s="34"/>
      <c r="W298" s="34"/>
      <c r="X298" s="34"/>
      <c r="Y298" s="170"/>
      <c r="Z298" s="122"/>
      <c r="AA298" s="34"/>
      <c r="AB298" s="34"/>
      <c r="AC298" s="34"/>
      <c r="AD298" s="34"/>
      <c r="AE298" s="34"/>
      <c r="AF298" s="34"/>
      <c r="AG298" s="34"/>
      <c r="AH298" s="34"/>
      <c r="AI298" s="170"/>
      <c r="AJ298" s="170"/>
      <c r="AK298" s="170"/>
      <c r="AL298" s="170"/>
      <c r="AM298" s="170"/>
      <c r="AN298" s="170"/>
      <c r="AO298" s="170"/>
      <c r="AP298" s="170"/>
      <c r="AQ298" s="170"/>
      <c r="AR298" s="170"/>
      <c r="AS298" s="170"/>
      <c r="AT298" s="170"/>
      <c r="AU298" s="122"/>
      <c r="AV298" s="129"/>
    </row>
    <row r="299" spans="1:48">
      <c r="A299" s="176" t="s">
        <v>1092</v>
      </c>
      <c r="B299" s="24"/>
      <c r="C299" s="24"/>
      <c r="D299" s="190" t="s">
        <v>1058</v>
      </c>
      <c r="E299" s="26"/>
      <c r="F299" s="128">
        <v>3455.79</v>
      </c>
      <c r="G299" s="102"/>
      <c r="H299" s="34"/>
      <c r="I299" s="34"/>
      <c r="J299" s="34"/>
      <c r="K299" s="34"/>
      <c r="L299" s="34"/>
      <c r="M299" s="34"/>
      <c r="N299" s="34"/>
      <c r="O299" s="34"/>
      <c r="P299" s="28"/>
      <c r="Q299" s="28"/>
      <c r="R299" s="34"/>
      <c r="S299" s="34"/>
      <c r="T299" s="28"/>
      <c r="U299" s="28"/>
      <c r="V299" s="34"/>
      <c r="W299" s="34">
        <v>-287.98</v>
      </c>
      <c r="X299" s="34">
        <v>-287.98</v>
      </c>
      <c r="Y299" s="34">
        <v>-287.98</v>
      </c>
      <c r="Z299" s="94">
        <v>-287.98</v>
      </c>
      <c r="AA299" s="92">
        <v>-287.98</v>
      </c>
      <c r="AB299" s="28">
        <v>-287.98</v>
      </c>
      <c r="AC299" s="28">
        <v>-287.98</v>
      </c>
      <c r="AD299" s="28">
        <v>-287.98</v>
      </c>
      <c r="AE299" s="28">
        <v>-287.98</v>
      </c>
      <c r="AF299" s="28">
        <v>-287.98</v>
      </c>
      <c r="AG299" s="28">
        <v>-287.98</v>
      </c>
      <c r="AH299" s="28">
        <v>-288.01</v>
      </c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93">
        <v>-3455.79</v>
      </c>
      <c r="AV299" s="101">
        <v>0</v>
      </c>
    </row>
    <row r="300" spans="1:48">
      <c r="A300" s="176"/>
      <c r="B300" s="113"/>
      <c r="C300" s="113"/>
      <c r="D300" s="123"/>
      <c r="E300" s="110"/>
      <c r="F300" s="61"/>
      <c r="G300" s="34"/>
      <c r="H300" s="34"/>
      <c r="I300" s="34"/>
      <c r="J300" s="34"/>
      <c r="K300" s="34"/>
      <c r="L300" s="34"/>
      <c r="M300" s="34"/>
      <c r="N300" s="34"/>
      <c r="O300" s="34"/>
      <c r="P300" s="28"/>
      <c r="Q300" s="28"/>
      <c r="R300" s="34"/>
      <c r="S300" s="34"/>
      <c r="T300" s="28"/>
      <c r="U300" s="28"/>
      <c r="V300" s="34"/>
      <c r="W300" s="34"/>
      <c r="X300" s="34"/>
      <c r="Y300" s="185"/>
      <c r="Z300" s="112"/>
      <c r="AA300" s="34"/>
      <c r="AB300" s="34"/>
      <c r="AC300" s="34"/>
      <c r="AD300" s="34"/>
      <c r="AE300" s="34"/>
      <c r="AF300" s="34"/>
      <c r="AG300" s="34"/>
      <c r="AH300" s="34"/>
      <c r="AI300" s="185"/>
      <c r="AJ300" s="185"/>
      <c r="AK300" s="185"/>
      <c r="AL300" s="185"/>
      <c r="AM300" s="185"/>
      <c r="AN300" s="185"/>
      <c r="AO300" s="185"/>
      <c r="AP300" s="185"/>
      <c r="AQ300" s="185"/>
      <c r="AR300" s="185"/>
      <c r="AS300" s="185"/>
      <c r="AT300" s="185"/>
      <c r="AU300" s="112"/>
      <c r="AV300" s="186"/>
    </row>
    <row r="301" spans="1:48">
      <c r="A301" s="176"/>
      <c r="B301" s="24"/>
      <c r="C301" s="24"/>
      <c r="D301" s="32"/>
      <c r="E301" s="26"/>
      <c r="F301" s="49"/>
      <c r="G301" s="34"/>
      <c r="H301" s="34"/>
      <c r="I301" s="34"/>
      <c r="J301" s="34"/>
      <c r="K301" s="34"/>
      <c r="L301" s="34"/>
      <c r="M301" s="34"/>
      <c r="N301" s="34"/>
      <c r="O301" s="34"/>
      <c r="P301" s="28"/>
      <c r="Q301" s="28"/>
      <c r="R301" s="34"/>
      <c r="S301" s="34"/>
      <c r="T301" s="28"/>
      <c r="U301" s="28"/>
      <c r="V301" s="34"/>
      <c r="W301" s="34"/>
      <c r="X301" s="34"/>
      <c r="Y301" s="34"/>
      <c r="Z301" s="93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116"/>
      <c r="AV301" s="187"/>
    </row>
    <row r="302" spans="1:48">
      <c r="A302" s="176" t="s">
        <v>1092</v>
      </c>
      <c r="B302" s="24"/>
      <c r="C302" s="24"/>
      <c r="D302" s="40" t="s">
        <v>1063</v>
      </c>
      <c r="E302" s="26">
        <v>43613</v>
      </c>
      <c r="F302" s="49">
        <v>7.95</v>
      </c>
      <c r="G302" s="34"/>
      <c r="H302" s="34"/>
      <c r="I302" s="34"/>
      <c r="J302" s="34"/>
      <c r="K302" s="34"/>
      <c r="L302" s="34"/>
      <c r="M302" s="34"/>
      <c r="N302" s="34"/>
      <c r="O302" s="34"/>
      <c r="P302" s="28"/>
      <c r="Q302" s="28"/>
      <c r="R302" s="34"/>
      <c r="S302" s="34"/>
      <c r="T302" s="28"/>
      <c r="U302" s="28"/>
      <c r="V302" s="34"/>
      <c r="W302" s="34"/>
      <c r="X302" s="34"/>
      <c r="Y302" s="34"/>
      <c r="Z302" s="93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93"/>
      <c r="AV302" s="101"/>
    </row>
    <row r="303" spans="1:48">
      <c r="A303" s="176" t="s">
        <v>1092</v>
      </c>
      <c r="B303" s="24"/>
      <c r="C303" s="24"/>
      <c r="D303" s="40" t="s">
        <v>1064</v>
      </c>
      <c r="E303" s="41">
        <v>43600</v>
      </c>
      <c r="F303" s="49">
        <v>572.11</v>
      </c>
      <c r="G303" s="34"/>
      <c r="H303" s="34"/>
      <c r="I303" s="34"/>
      <c r="J303" s="34"/>
      <c r="K303" s="34"/>
      <c r="L303" s="34"/>
      <c r="M303" s="34"/>
      <c r="N303" s="34"/>
      <c r="O303" s="34"/>
      <c r="P303" s="28"/>
      <c r="Q303" s="28"/>
      <c r="R303" s="34"/>
      <c r="S303" s="34"/>
      <c r="T303" s="28"/>
      <c r="U303" s="28"/>
      <c r="V303" s="34"/>
      <c r="W303" s="34"/>
      <c r="X303" s="34"/>
      <c r="Y303" s="34"/>
      <c r="Z303" s="93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93"/>
      <c r="AV303" s="101"/>
    </row>
    <row r="304" spans="1:48">
      <c r="A304" s="176" t="s">
        <v>1092</v>
      </c>
      <c r="B304" s="24"/>
      <c r="C304" s="24"/>
      <c r="D304" s="40" t="s">
        <v>1065</v>
      </c>
      <c r="E304" s="26">
        <v>43613</v>
      </c>
      <c r="F304" s="49">
        <v>610.58000000000004</v>
      </c>
      <c r="G304" s="34"/>
      <c r="H304" s="34"/>
      <c r="I304" s="34"/>
      <c r="J304" s="34"/>
      <c r="K304" s="34"/>
      <c r="L304" s="34"/>
      <c r="M304" s="34"/>
      <c r="N304" s="34"/>
      <c r="O304" s="34"/>
      <c r="P304" s="28"/>
      <c r="Q304" s="28"/>
      <c r="R304" s="34"/>
      <c r="S304" s="34"/>
      <c r="T304" s="28"/>
      <c r="U304" s="28"/>
      <c r="V304" s="34"/>
      <c r="W304" s="34"/>
      <c r="X304" s="34"/>
      <c r="Y304" s="34"/>
      <c r="Z304" s="93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93"/>
      <c r="AV304" s="101"/>
    </row>
    <row r="305" spans="1:48">
      <c r="A305" s="176" t="s">
        <v>1092</v>
      </c>
      <c r="B305" s="24"/>
      <c r="C305" s="24"/>
      <c r="D305" s="40" t="s">
        <v>1066</v>
      </c>
      <c r="E305" s="26">
        <v>43613</v>
      </c>
      <c r="F305" s="49">
        <v>135.46</v>
      </c>
      <c r="G305" s="34"/>
      <c r="H305" s="34"/>
      <c r="I305" s="34"/>
      <c r="J305" s="34"/>
      <c r="K305" s="34"/>
      <c r="L305" s="34"/>
      <c r="M305" s="34"/>
      <c r="N305" s="34"/>
      <c r="O305" s="34"/>
      <c r="P305" s="28"/>
      <c r="Q305" s="28"/>
      <c r="R305" s="34"/>
      <c r="S305" s="34"/>
      <c r="T305" s="28"/>
      <c r="U305" s="28"/>
      <c r="V305" s="34"/>
      <c r="W305" s="34"/>
      <c r="X305" s="34"/>
      <c r="Y305" s="34"/>
      <c r="Z305" s="93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93"/>
      <c r="AV305" s="101"/>
    </row>
    <row r="306" spans="1:48">
      <c r="A306" s="24" t="s">
        <v>1092</v>
      </c>
      <c r="B306" s="118"/>
      <c r="C306" s="118"/>
      <c r="D306" s="197" t="s">
        <v>1067</v>
      </c>
      <c r="E306" s="120">
        <v>43613</v>
      </c>
      <c r="F306" s="49">
        <v>3698.63</v>
      </c>
      <c r="G306" s="34"/>
      <c r="H306" s="34"/>
      <c r="I306" s="34"/>
      <c r="J306" s="34"/>
      <c r="K306" s="34"/>
      <c r="L306" s="34"/>
      <c r="M306" s="34"/>
      <c r="N306" s="34"/>
      <c r="O306" s="34"/>
      <c r="P306" s="28"/>
      <c r="Q306" s="28"/>
      <c r="R306" s="34"/>
      <c r="S306" s="34"/>
      <c r="T306" s="28"/>
      <c r="U306" s="28"/>
      <c r="V306" s="34"/>
      <c r="W306" s="34"/>
      <c r="X306" s="34"/>
      <c r="Y306" s="170"/>
      <c r="Z306" s="122"/>
      <c r="AA306" s="34"/>
      <c r="AB306" s="34"/>
      <c r="AC306" s="34"/>
      <c r="AD306" s="34"/>
      <c r="AE306" s="34"/>
      <c r="AF306" s="34"/>
      <c r="AG306" s="34"/>
      <c r="AH306" s="34"/>
      <c r="AI306" s="170"/>
      <c r="AJ306" s="170"/>
      <c r="AK306" s="170"/>
      <c r="AL306" s="170"/>
      <c r="AM306" s="170"/>
      <c r="AN306" s="170"/>
      <c r="AO306" s="170"/>
      <c r="AP306" s="170"/>
      <c r="AQ306" s="170"/>
      <c r="AR306" s="170"/>
      <c r="AS306" s="170"/>
      <c r="AT306" s="170"/>
      <c r="AU306" s="122"/>
      <c r="AV306" s="129"/>
    </row>
    <row r="307" spans="1:48">
      <c r="A307" s="24" t="s">
        <v>1092</v>
      </c>
      <c r="B307" s="30">
        <v>4937002</v>
      </c>
      <c r="C307" s="24"/>
      <c r="D307" s="190" t="s">
        <v>1068</v>
      </c>
      <c r="E307" s="26"/>
      <c r="F307" s="128">
        <v>5024.7300000000005</v>
      </c>
      <c r="G307" s="102"/>
      <c r="H307" s="34"/>
      <c r="I307" s="34"/>
      <c r="J307" s="34"/>
      <c r="K307" s="34"/>
      <c r="L307" s="34"/>
      <c r="M307" s="34"/>
      <c r="N307" s="34"/>
      <c r="O307" s="34"/>
      <c r="P307" s="28"/>
      <c r="Q307" s="28"/>
      <c r="R307" s="34"/>
      <c r="S307" s="34"/>
      <c r="T307" s="28"/>
      <c r="U307" s="28"/>
      <c r="V307" s="34"/>
      <c r="W307" s="34"/>
      <c r="X307" s="34">
        <v>-418.73</v>
      </c>
      <c r="Y307" s="34">
        <v>-418.73</v>
      </c>
      <c r="Z307" s="94">
        <v>-418.73</v>
      </c>
      <c r="AA307" s="92">
        <v>-418.73</v>
      </c>
      <c r="AB307" s="28">
        <v>-418.73</v>
      </c>
      <c r="AC307" s="28">
        <v>-418.73</v>
      </c>
      <c r="AD307" s="28">
        <v>-418.73</v>
      </c>
      <c r="AE307" s="28">
        <v>-418.73</v>
      </c>
      <c r="AF307" s="28">
        <v>-418.73</v>
      </c>
      <c r="AG307" s="28">
        <v>-418.73</v>
      </c>
      <c r="AH307" s="28">
        <v>-418.7</v>
      </c>
      <c r="AI307" s="28">
        <v>-418.73</v>
      </c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93">
        <v>-5024.7299999999996</v>
      </c>
      <c r="AV307" s="101">
        <v>0</v>
      </c>
    </row>
    <row r="308" spans="1:48">
      <c r="A308" s="24"/>
      <c r="B308" s="113"/>
      <c r="C308" s="113"/>
      <c r="D308" s="195"/>
      <c r="E308" s="195"/>
      <c r="F308" s="196"/>
      <c r="G308" s="34"/>
      <c r="H308" s="34"/>
      <c r="I308" s="34"/>
      <c r="J308" s="34"/>
      <c r="K308" s="34"/>
      <c r="L308" s="34"/>
      <c r="M308" s="34"/>
      <c r="N308" s="34"/>
      <c r="O308" s="34"/>
      <c r="P308" s="28"/>
      <c r="Q308" s="28"/>
      <c r="R308" s="34"/>
      <c r="S308" s="34"/>
      <c r="T308" s="28"/>
      <c r="U308" s="28"/>
      <c r="V308" s="34"/>
      <c r="W308" s="34"/>
      <c r="X308" s="34"/>
      <c r="Y308" s="185"/>
      <c r="Z308" s="112"/>
      <c r="AA308" s="34"/>
      <c r="AB308" s="34"/>
      <c r="AC308" s="34"/>
      <c r="AD308" s="34"/>
      <c r="AE308" s="34"/>
      <c r="AF308" s="34"/>
      <c r="AG308" s="34"/>
      <c r="AH308" s="34"/>
      <c r="AI308" s="185"/>
      <c r="AJ308" s="185"/>
      <c r="AK308" s="185"/>
      <c r="AL308" s="185"/>
      <c r="AM308" s="185"/>
      <c r="AN308" s="185"/>
      <c r="AO308" s="185"/>
      <c r="AP308" s="185"/>
      <c r="AQ308" s="185"/>
      <c r="AR308" s="185"/>
      <c r="AS308" s="185"/>
      <c r="AT308" s="185"/>
      <c r="AU308" s="112"/>
      <c r="AV308" s="186"/>
    </row>
    <row r="309" spans="1:48">
      <c r="A309" s="24"/>
      <c r="B309" s="24"/>
      <c r="C309" s="24"/>
      <c r="D309" s="40"/>
      <c r="E309" s="40"/>
      <c r="F309" s="227"/>
      <c r="G309" s="34"/>
      <c r="H309" s="34"/>
      <c r="I309" s="34"/>
      <c r="J309" s="34"/>
      <c r="K309" s="34"/>
      <c r="L309" s="34"/>
      <c r="M309" s="34"/>
      <c r="N309" s="34"/>
      <c r="O309" s="34"/>
      <c r="P309" s="28"/>
      <c r="Q309" s="28"/>
      <c r="R309" s="34"/>
      <c r="S309" s="34"/>
      <c r="T309" s="28"/>
      <c r="U309" s="28"/>
      <c r="V309" s="34"/>
      <c r="W309" s="34"/>
      <c r="X309" s="34"/>
      <c r="Y309" s="34"/>
      <c r="Z309" s="93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93"/>
      <c r="AV309" s="101"/>
    </row>
    <row r="310" spans="1:48">
      <c r="A310" s="24" t="s">
        <v>1092</v>
      </c>
      <c r="B310" s="24"/>
      <c r="C310" s="24"/>
      <c r="D310" s="32" t="s">
        <v>1073</v>
      </c>
      <c r="E310" s="26">
        <v>43613</v>
      </c>
      <c r="F310" s="49">
        <v>238.35</v>
      </c>
      <c r="G310" s="34"/>
      <c r="H310" s="34"/>
      <c r="I310" s="34"/>
      <c r="J310" s="34"/>
      <c r="K310" s="34"/>
      <c r="L310" s="34"/>
      <c r="M310" s="34"/>
      <c r="N310" s="34"/>
      <c r="O310" s="34"/>
      <c r="P310" s="28"/>
      <c r="Q310" s="28"/>
      <c r="R310" s="34"/>
      <c r="S310" s="34"/>
      <c r="T310" s="28"/>
      <c r="U310" s="28"/>
      <c r="V310" s="34"/>
      <c r="W310" s="34"/>
      <c r="X310" s="34"/>
      <c r="Y310" s="34"/>
      <c r="Z310" s="93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93"/>
      <c r="AV310" s="101"/>
    </row>
    <row r="311" spans="1:48">
      <c r="A311" s="24" t="s">
        <v>1092</v>
      </c>
      <c r="B311" s="118"/>
      <c r="C311" s="118"/>
      <c r="D311" s="169" t="s">
        <v>1074</v>
      </c>
      <c r="E311" s="120">
        <v>43613</v>
      </c>
      <c r="F311" s="49">
        <v>2330.14</v>
      </c>
      <c r="G311" s="34"/>
      <c r="H311" s="34"/>
      <c r="I311" s="34"/>
      <c r="J311" s="34"/>
      <c r="K311" s="34"/>
      <c r="L311" s="34"/>
      <c r="M311" s="34"/>
      <c r="N311" s="34"/>
      <c r="O311" s="34"/>
      <c r="P311" s="28"/>
      <c r="Q311" s="28"/>
      <c r="R311" s="34"/>
      <c r="S311" s="34"/>
      <c r="T311" s="28"/>
      <c r="U311" s="28"/>
      <c r="V311" s="34"/>
      <c r="W311" s="34"/>
      <c r="X311" s="34"/>
      <c r="Y311" s="170"/>
      <c r="Z311" s="122"/>
      <c r="AA311" s="34"/>
      <c r="AB311" s="34"/>
      <c r="AC311" s="34"/>
      <c r="AD311" s="34"/>
      <c r="AE311" s="34"/>
      <c r="AF311" s="34"/>
      <c r="AG311" s="34"/>
      <c r="AH311" s="34"/>
      <c r="AI311" s="170"/>
      <c r="AJ311" s="170"/>
      <c r="AK311" s="170"/>
      <c r="AL311" s="170"/>
      <c r="AM311" s="170"/>
      <c r="AN311" s="170"/>
      <c r="AO311" s="170"/>
      <c r="AP311" s="170"/>
      <c r="AQ311" s="170"/>
      <c r="AR311" s="170"/>
      <c r="AS311" s="170"/>
      <c r="AT311" s="170"/>
      <c r="AU311" s="122"/>
      <c r="AV311" s="129"/>
    </row>
    <row r="312" spans="1:48">
      <c r="A312" s="24" t="s">
        <v>1092</v>
      </c>
      <c r="B312" s="30">
        <v>4937002</v>
      </c>
      <c r="C312" s="24"/>
      <c r="D312" s="190" t="s">
        <v>1075</v>
      </c>
      <c r="E312" s="26"/>
      <c r="F312" s="128">
        <v>2568.4899999999998</v>
      </c>
      <c r="G312" s="102"/>
      <c r="H312" s="34"/>
      <c r="I312" s="34"/>
      <c r="J312" s="34"/>
      <c r="K312" s="34"/>
      <c r="L312" s="34"/>
      <c r="M312" s="34"/>
      <c r="N312" s="34"/>
      <c r="O312" s="34"/>
      <c r="P312" s="28"/>
      <c r="Q312" s="28"/>
      <c r="R312" s="34"/>
      <c r="S312" s="34"/>
      <c r="T312" s="28"/>
      <c r="U312" s="28"/>
      <c r="V312" s="34"/>
      <c r="W312" s="34"/>
      <c r="X312" s="34">
        <v>-214.04</v>
      </c>
      <c r="Y312" s="34">
        <v>-214.04</v>
      </c>
      <c r="Z312" s="94">
        <v>-214.04</v>
      </c>
      <c r="AA312" s="92">
        <v>-214.04</v>
      </c>
      <c r="AB312" s="28">
        <v>-214.04</v>
      </c>
      <c r="AC312" s="28">
        <v>-214.04</v>
      </c>
      <c r="AD312" s="28">
        <v>-214.04</v>
      </c>
      <c r="AE312" s="28">
        <v>-214.04</v>
      </c>
      <c r="AF312" s="28">
        <v>-214.04</v>
      </c>
      <c r="AG312" s="28">
        <v>-214.04</v>
      </c>
      <c r="AH312" s="28">
        <v>-214.04</v>
      </c>
      <c r="AI312" s="28">
        <v>-214.05</v>
      </c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93">
        <v>-2568.4900000000002</v>
      </c>
      <c r="AV312" s="101">
        <v>0</v>
      </c>
    </row>
    <row r="313" spans="1:48">
      <c r="A313" s="24"/>
      <c r="B313" s="113"/>
      <c r="C313" s="113"/>
      <c r="D313" s="195"/>
      <c r="E313" s="195"/>
      <c r="F313" s="196"/>
      <c r="G313" s="34"/>
      <c r="H313" s="34"/>
      <c r="I313" s="34"/>
      <c r="J313" s="34"/>
      <c r="K313" s="34"/>
      <c r="L313" s="34"/>
      <c r="M313" s="34"/>
      <c r="N313" s="34"/>
      <c r="O313" s="34"/>
      <c r="P313" s="28"/>
      <c r="Q313" s="28"/>
      <c r="R313" s="34"/>
      <c r="S313" s="34"/>
      <c r="T313" s="28"/>
      <c r="U313" s="28"/>
      <c r="V313" s="34"/>
      <c r="W313" s="34"/>
      <c r="X313" s="34"/>
      <c r="Y313" s="185"/>
      <c r="Z313" s="112"/>
      <c r="AA313" s="34"/>
      <c r="AB313" s="34"/>
      <c r="AC313" s="34"/>
      <c r="AD313" s="34"/>
      <c r="AE313" s="34"/>
      <c r="AF313" s="34"/>
      <c r="AG313" s="34"/>
      <c r="AH313" s="34"/>
      <c r="AI313" s="185"/>
      <c r="AJ313" s="185"/>
      <c r="AK313" s="185"/>
      <c r="AL313" s="185"/>
      <c r="AM313" s="185"/>
      <c r="AN313" s="185"/>
      <c r="AO313" s="185"/>
      <c r="AP313" s="185"/>
      <c r="AQ313" s="185"/>
      <c r="AR313" s="185"/>
      <c r="AS313" s="185"/>
      <c r="AT313" s="185"/>
      <c r="AU313" s="112"/>
      <c r="AV313" s="186"/>
    </row>
    <row r="314" spans="1:48">
      <c r="A314" s="30"/>
      <c r="B314" s="30"/>
      <c r="C314" s="30"/>
      <c r="D314" s="217"/>
      <c r="E314" s="31"/>
      <c r="F314" s="184"/>
      <c r="G314" s="34"/>
      <c r="H314" s="34"/>
      <c r="I314" s="34"/>
      <c r="J314" s="34"/>
      <c r="K314" s="34"/>
      <c r="L314" s="34"/>
      <c r="M314" s="34"/>
      <c r="N314" s="34"/>
      <c r="O314" s="34"/>
      <c r="P314" s="28"/>
      <c r="Q314" s="28"/>
      <c r="R314" s="34"/>
      <c r="S314" s="34"/>
      <c r="T314" s="28"/>
      <c r="U314" s="28"/>
      <c r="V314" s="34"/>
      <c r="W314" s="34"/>
      <c r="X314" s="34"/>
      <c r="Y314" s="34"/>
      <c r="Z314" s="93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93"/>
      <c r="AV314" s="101"/>
    </row>
    <row r="315" spans="1:48">
      <c r="A315" s="24" t="s">
        <v>1092</v>
      </c>
      <c r="B315" s="24"/>
      <c r="C315" s="24"/>
      <c r="D315" s="32" t="s">
        <v>1079</v>
      </c>
      <c r="E315" s="26">
        <v>43634</v>
      </c>
      <c r="F315" s="49">
        <v>109.39</v>
      </c>
      <c r="G315" s="34"/>
      <c r="H315" s="34"/>
      <c r="I315" s="34"/>
      <c r="J315" s="34"/>
      <c r="K315" s="34"/>
      <c r="L315" s="34"/>
      <c r="M315" s="34"/>
      <c r="N315" s="34"/>
      <c r="O315" s="34"/>
      <c r="P315" s="28"/>
      <c r="Q315" s="28"/>
      <c r="R315" s="34"/>
      <c r="S315" s="34"/>
      <c r="T315" s="28"/>
      <c r="U315" s="28"/>
      <c r="V315" s="34"/>
      <c r="W315" s="34"/>
      <c r="X315" s="34"/>
      <c r="Y315" s="34"/>
      <c r="Z315" s="93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93"/>
      <c r="AV315" s="101"/>
    </row>
    <row r="316" spans="1:48">
      <c r="A316" s="24" t="s">
        <v>1092</v>
      </c>
      <c r="B316" s="24"/>
      <c r="C316" s="24"/>
      <c r="D316" s="32" t="s">
        <v>1080</v>
      </c>
      <c r="E316" s="26">
        <v>43634</v>
      </c>
      <c r="F316" s="49">
        <v>274.62</v>
      </c>
      <c r="G316" s="34"/>
      <c r="H316" s="34"/>
      <c r="I316" s="34"/>
      <c r="J316" s="34"/>
      <c r="K316" s="34"/>
      <c r="L316" s="34"/>
      <c r="M316" s="34"/>
      <c r="N316" s="34"/>
      <c r="O316" s="34"/>
      <c r="P316" s="28"/>
      <c r="Q316" s="28"/>
      <c r="R316" s="34"/>
      <c r="S316" s="34"/>
      <c r="T316" s="28"/>
      <c r="U316" s="28"/>
      <c r="V316" s="34"/>
      <c r="W316" s="34"/>
      <c r="X316" s="34"/>
      <c r="Y316" s="34"/>
      <c r="Z316" s="93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93"/>
      <c r="AV316" s="101"/>
    </row>
    <row r="317" spans="1:48">
      <c r="A317" s="24" t="s">
        <v>1092</v>
      </c>
      <c r="B317" s="118"/>
      <c r="C317" s="118"/>
      <c r="D317" s="169" t="s">
        <v>1081</v>
      </c>
      <c r="E317" s="120">
        <v>43644</v>
      </c>
      <c r="F317" s="49">
        <v>3950.67</v>
      </c>
      <c r="G317" s="34"/>
      <c r="H317" s="34"/>
      <c r="I317" s="34"/>
      <c r="J317" s="34"/>
      <c r="K317" s="34"/>
      <c r="L317" s="34"/>
      <c r="M317" s="34"/>
      <c r="N317" s="34"/>
      <c r="O317" s="34"/>
      <c r="P317" s="28"/>
      <c r="Q317" s="28"/>
      <c r="R317" s="34"/>
      <c r="S317" s="34"/>
      <c r="T317" s="28"/>
      <c r="U317" s="28"/>
      <c r="V317" s="34"/>
      <c r="W317" s="34"/>
      <c r="X317" s="34"/>
      <c r="Y317" s="170"/>
      <c r="Z317" s="122"/>
      <c r="AA317" s="34"/>
      <c r="AB317" s="34"/>
      <c r="AC317" s="34"/>
      <c r="AD317" s="34"/>
      <c r="AE317" s="34"/>
      <c r="AF317" s="34"/>
      <c r="AG317" s="34"/>
      <c r="AH317" s="34"/>
      <c r="AI317" s="170"/>
      <c r="AJ317" s="170"/>
      <c r="AK317" s="170"/>
      <c r="AL317" s="170"/>
      <c r="AM317" s="170"/>
      <c r="AN317" s="170"/>
      <c r="AO317" s="170"/>
      <c r="AP317" s="170"/>
      <c r="AQ317" s="170"/>
      <c r="AR317" s="170"/>
      <c r="AS317" s="170"/>
      <c r="AT317" s="170"/>
      <c r="AU317" s="122"/>
      <c r="AV317" s="129"/>
    </row>
    <row r="318" spans="1:48" ht="13.5" thickBot="1">
      <c r="A318" s="24" t="s">
        <v>1092</v>
      </c>
      <c r="B318" s="30">
        <v>4937002</v>
      </c>
      <c r="C318" s="24"/>
      <c r="D318" s="190" t="s">
        <v>1082</v>
      </c>
      <c r="E318" s="26"/>
      <c r="F318" s="128">
        <v>4334.68</v>
      </c>
      <c r="G318" s="228"/>
      <c r="H318" s="210"/>
      <c r="I318" s="210"/>
      <c r="J318" s="210"/>
      <c r="K318" s="210"/>
      <c r="L318" s="210"/>
      <c r="M318" s="210"/>
      <c r="N318" s="210"/>
      <c r="O318" s="210"/>
      <c r="P318" s="39"/>
      <c r="Q318" s="39"/>
      <c r="R318" s="210"/>
      <c r="S318" s="210"/>
      <c r="T318" s="39"/>
      <c r="U318" s="39"/>
      <c r="V318" s="210"/>
      <c r="W318" s="210"/>
      <c r="X318" s="210"/>
      <c r="Y318" s="34">
        <v>-361.22</v>
      </c>
      <c r="Z318" s="94">
        <v>-361.22</v>
      </c>
      <c r="AA318" s="92">
        <v>-361.22</v>
      </c>
      <c r="AB318" s="28">
        <v>-361.22</v>
      </c>
      <c r="AC318" s="28">
        <v>-361.22</v>
      </c>
      <c r="AD318" s="28">
        <v>-361.22</v>
      </c>
      <c r="AE318" s="28">
        <v>-361.22</v>
      </c>
      <c r="AF318" s="28">
        <v>-361.22</v>
      </c>
      <c r="AG318" s="28">
        <v>-361.22</v>
      </c>
      <c r="AH318" s="28">
        <v>-361.22</v>
      </c>
      <c r="AI318" s="28">
        <v>-361.22</v>
      </c>
      <c r="AJ318" s="28">
        <v>-361.26</v>
      </c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93">
        <v>-4334.6800000000012</v>
      </c>
      <c r="AV318" s="101">
        <v>0</v>
      </c>
    </row>
    <row r="319" spans="1:48">
      <c r="A319" s="30"/>
      <c r="B319" s="58"/>
      <c r="C319" s="58"/>
      <c r="D319" s="191"/>
      <c r="E319" s="60"/>
      <c r="F319" s="184"/>
      <c r="G319" s="185"/>
      <c r="H319" s="185"/>
      <c r="I319" s="185"/>
      <c r="J319" s="185"/>
      <c r="K319" s="185"/>
      <c r="L319" s="185"/>
      <c r="M319" s="185"/>
      <c r="N319" s="185"/>
      <c r="O319" s="185"/>
      <c r="P319" s="62"/>
      <c r="Q319" s="62"/>
      <c r="R319" s="185"/>
      <c r="S319" s="185"/>
      <c r="T319" s="62"/>
      <c r="U319" s="62"/>
      <c r="V319" s="185"/>
      <c r="W319" s="185"/>
      <c r="X319" s="185"/>
      <c r="Y319" s="185"/>
      <c r="Z319" s="112"/>
      <c r="AA319" s="185"/>
      <c r="AB319" s="185"/>
      <c r="AC319" s="185"/>
      <c r="AD319" s="185"/>
      <c r="AE319" s="185"/>
      <c r="AF319" s="185"/>
      <c r="AG319" s="185"/>
      <c r="AH319" s="185"/>
      <c r="AI319" s="185"/>
      <c r="AJ319" s="185"/>
      <c r="AK319" s="185"/>
      <c r="AL319" s="185"/>
      <c r="AM319" s="185"/>
      <c r="AN319" s="185"/>
      <c r="AO319" s="185"/>
      <c r="AP319" s="185"/>
      <c r="AQ319" s="185"/>
      <c r="AR319" s="185"/>
      <c r="AS319" s="185"/>
      <c r="AT319" s="185"/>
      <c r="AU319" s="112"/>
      <c r="AV319" s="186"/>
    </row>
    <row r="320" spans="1:48">
      <c r="A320" s="30"/>
      <c r="B320" s="58"/>
      <c r="C320" s="58"/>
      <c r="D320" s="191"/>
      <c r="E320" s="60"/>
      <c r="F320" s="184"/>
      <c r="G320" s="185"/>
      <c r="H320" s="185"/>
      <c r="I320" s="185"/>
      <c r="J320" s="185"/>
      <c r="K320" s="185"/>
      <c r="L320" s="185"/>
      <c r="M320" s="185"/>
      <c r="N320" s="185"/>
      <c r="O320" s="185"/>
      <c r="P320" s="62"/>
      <c r="Q320" s="62"/>
      <c r="R320" s="185"/>
      <c r="S320" s="185"/>
      <c r="T320" s="62"/>
      <c r="U320" s="62"/>
      <c r="V320" s="185"/>
      <c r="W320" s="185"/>
      <c r="X320" s="185"/>
      <c r="Y320" s="185"/>
      <c r="Z320" s="93"/>
      <c r="AA320" s="185"/>
      <c r="AB320" s="185"/>
      <c r="AC320" s="185"/>
      <c r="AD320" s="185"/>
      <c r="AE320" s="185"/>
      <c r="AF320" s="185"/>
      <c r="AG320" s="185"/>
      <c r="AH320" s="185"/>
      <c r="AI320" s="185"/>
      <c r="AJ320" s="185"/>
      <c r="AK320" s="185"/>
      <c r="AL320" s="185"/>
      <c r="AM320" s="185"/>
      <c r="AN320" s="185"/>
      <c r="AO320" s="185"/>
      <c r="AP320" s="185"/>
      <c r="AQ320" s="185"/>
      <c r="AR320" s="185"/>
      <c r="AS320" s="185"/>
      <c r="AT320" s="185"/>
      <c r="AU320" s="112"/>
      <c r="AV320" s="186"/>
    </row>
    <row r="321" spans="1:48">
      <c r="A321" s="24" t="s">
        <v>1092</v>
      </c>
      <c r="B321" s="58"/>
      <c r="C321" s="58"/>
      <c r="D321" s="17" t="s">
        <v>1178</v>
      </c>
      <c r="E321" s="12">
        <v>43652</v>
      </c>
      <c r="F321" s="49">
        <v>3698.62</v>
      </c>
      <c r="G321" s="185"/>
      <c r="H321" s="185"/>
      <c r="I321" s="185"/>
      <c r="J321" s="185"/>
      <c r="K321" s="185"/>
      <c r="L321" s="185"/>
      <c r="M321" s="185"/>
      <c r="N321" s="185"/>
      <c r="O321" s="185"/>
      <c r="P321" s="62"/>
      <c r="Q321" s="62"/>
      <c r="R321" s="185"/>
      <c r="S321" s="185"/>
      <c r="T321" s="62"/>
      <c r="U321" s="62"/>
      <c r="V321" s="185"/>
      <c r="W321" s="185"/>
      <c r="X321" s="185"/>
      <c r="Y321" s="185"/>
      <c r="Z321" s="93"/>
      <c r="AA321" s="185"/>
      <c r="AB321" s="185"/>
      <c r="AC321" s="185"/>
      <c r="AD321" s="185"/>
      <c r="AE321" s="185"/>
      <c r="AF321" s="185"/>
      <c r="AG321" s="185"/>
      <c r="AH321" s="185"/>
      <c r="AI321" s="185"/>
      <c r="AJ321" s="185"/>
      <c r="AK321" s="185"/>
      <c r="AL321" s="185"/>
      <c r="AM321" s="185"/>
      <c r="AN321" s="185"/>
      <c r="AO321" s="185"/>
      <c r="AP321" s="185"/>
      <c r="AQ321" s="185"/>
      <c r="AR321" s="185"/>
      <c r="AS321" s="185"/>
      <c r="AT321" s="185"/>
      <c r="AU321" s="112"/>
      <c r="AV321" s="186"/>
    </row>
    <row r="322" spans="1:48">
      <c r="A322" s="24" t="s">
        <v>1092</v>
      </c>
      <c r="B322" s="58"/>
      <c r="C322" s="58"/>
      <c r="D322" s="17" t="s">
        <v>1178</v>
      </c>
      <c r="E322" s="12">
        <v>43652</v>
      </c>
      <c r="F322" s="49">
        <v>133.94999999999999</v>
      </c>
      <c r="G322" s="185"/>
      <c r="H322" s="185"/>
      <c r="I322" s="185"/>
      <c r="J322" s="185"/>
      <c r="K322" s="185"/>
      <c r="L322" s="185"/>
      <c r="M322" s="185"/>
      <c r="N322" s="185"/>
      <c r="O322" s="185"/>
      <c r="P322" s="62"/>
      <c r="Q322" s="62"/>
      <c r="R322" s="185"/>
      <c r="S322" s="185"/>
      <c r="T322" s="62"/>
      <c r="U322" s="62"/>
      <c r="V322" s="185"/>
      <c r="W322" s="185"/>
      <c r="X322" s="185"/>
      <c r="Y322" s="185"/>
      <c r="Z322" s="93"/>
      <c r="AA322" s="185"/>
      <c r="AB322" s="185"/>
      <c r="AC322" s="185"/>
      <c r="AD322" s="185"/>
      <c r="AE322" s="185"/>
      <c r="AF322" s="185"/>
      <c r="AG322" s="185"/>
      <c r="AH322" s="185"/>
      <c r="AI322" s="185"/>
      <c r="AJ322" s="185"/>
      <c r="AK322" s="185"/>
      <c r="AL322" s="185"/>
      <c r="AM322" s="185"/>
      <c r="AN322" s="185"/>
      <c r="AO322" s="185"/>
      <c r="AP322" s="185"/>
      <c r="AQ322" s="185"/>
      <c r="AR322" s="185"/>
      <c r="AS322" s="185"/>
      <c r="AT322" s="185"/>
      <c r="AU322" s="112"/>
      <c r="AV322" s="186"/>
    </row>
    <row r="323" spans="1:48">
      <c r="A323" s="24" t="s">
        <v>1092</v>
      </c>
      <c r="B323" s="58"/>
      <c r="C323" s="58"/>
      <c r="D323" s="17" t="s">
        <v>1179</v>
      </c>
      <c r="E323" s="12">
        <v>43666</v>
      </c>
      <c r="F323" s="49">
        <v>2.62</v>
      </c>
      <c r="G323" s="185"/>
      <c r="H323" s="185"/>
      <c r="I323" s="185"/>
      <c r="J323" s="185"/>
      <c r="K323" s="185"/>
      <c r="L323" s="185"/>
      <c r="M323" s="185"/>
      <c r="N323" s="185"/>
      <c r="O323" s="185"/>
      <c r="P323" s="62"/>
      <c r="Q323" s="62"/>
      <c r="R323" s="185"/>
      <c r="S323" s="185"/>
      <c r="T323" s="62"/>
      <c r="U323" s="62"/>
      <c r="V323" s="185"/>
      <c r="W323" s="185"/>
      <c r="X323" s="185"/>
      <c r="Y323" s="185"/>
      <c r="Z323" s="93"/>
      <c r="AA323" s="185"/>
      <c r="AB323" s="185"/>
      <c r="AC323" s="185"/>
      <c r="AD323" s="185"/>
      <c r="AE323" s="185"/>
      <c r="AF323" s="185"/>
      <c r="AG323" s="185"/>
      <c r="AH323" s="185"/>
      <c r="AI323" s="185"/>
      <c r="AJ323" s="185"/>
      <c r="AK323" s="185"/>
      <c r="AL323" s="185"/>
      <c r="AM323" s="185"/>
      <c r="AN323" s="185"/>
      <c r="AO323" s="185"/>
      <c r="AP323" s="185"/>
      <c r="AQ323" s="185"/>
      <c r="AR323" s="185"/>
      <c r="AS323" s="185"/>
      <c r="AT323" s="185"/>
      <c r="AU323" s="112"/>
      <c r="AV323" s="186"/>
    </row>
    <row r="324" spans="1:48">
      <c r="A324" s="24" t="s">
        <v>1092</v>
      </c>
      <c r="B324" s="149"/>
      <c r="C324" s="149"/>
      <c r="D324" s="229" t="s">
        <v>1180</v>
      </c>
      <c r="E324" s="201">
        <v>43676</v>
      </c>
      <c r="F324" s="49">
        <v>6657.53</v>
      </c>
      <c r="G324" s="185"/>
      <c r="H324" s="185"/>
      <c r="I324" s="185"/>
      <c r="J324" s="185"/>
      <c r="K324" s="185"/>
      <c r="L324" s="185"/>
      <c r="M324" s="185"/>
      <c r="N324" s="185"/>
      <c r="O324" s="185"/>
      <c r="P324" s="62"/>
      <c r="Q324" s="62"/>
      <c r="R324" s="185"/>
      <c r="S324" s="185"/>
      <c r="T324" s="62"/>
      <c r="U324" s="62"/>
      <c r="V324" s="185"/>
      <c r="W324" s="185"/>
      <c r="X324" s="185"/>
      <c r="Y324" s="179"/>
      <c r="Z324" s="122"/>
      <c r="AA324" s="185"/>
      <c r="AB324" s="185"/>
      <c r="AC324" s="185"/>
      <c r="AD324" s="185"/>
      <c r="AE324" s="185"/>
      <c r="AF324" s="185"/>
      <c r="AG324" s="185"/>
      <c r="AH324" s="185"/>
      <c r="AI324" s="179"/>
      <c r="AJ324" s="179"/>
      <c r="AK324" s="179"/>
      <c r="AL324" s="179"/>
      <c r="AM324" s="179"/>
      <c r="AN324" s="179"/>
      <c r="AO324" s="179"/>
      <c r="AP324" s="179"/>
      <c r="AQ324" s="179"/>
      <c r="AR324" s="179"/>
      <c r="AS324" s="179"/>
      <c r="AT324" s="179"/>
      <c r="AU324" s="153"/>
      <c r="AV324" s="183"/>
    </row>
    <row r="325" spans="1:48" ht="15">
      <c r="A325" s="24" t="s">
        <v>1092</v>
      </c>
      <c r="B325" s="30">
        <v>4937002</v>
      </c>
      <c r="C325" s="30"/>
      <c r="D325" s="202" t="s">
        <v>1181</v>
      </c>
      <c r="E325" s="12"/>
      <c r="F325" s="203">
        <v>10492.72</v>
      </c>
      <c r="G325" s="230"/>
      <c r="H325" s="185"/>
      <c r="I325" s="185"/>
      <c r="J325" s="185"/>
      <c r="K325" s="185"/>
      <c r="L325" s="185"/>
      <c r="M325" s="185"/>
      <c r="N325" s="185"/>
      <c r="O325" s="185"/>
      <c r="P325" s="62"/>
      <c r="Q325" s="62"/>
      <c r="R325" s="185"/>
      <c r="S325" s="185"/>
      <c r="T325" s="62"/>
      <c r="U325" s="62"/>
      <c r="V325" s="185"/>
      <c r="W325" s="185"/>
      <c r="X325" s="185"/>
      <c r="Y325" s="34"/>
      <c r="Z325" s="94">
        <v>-874.39</v>
      </c>
      <c r="AA325" s="92">
        <v>-874.39</v>
      </c>
      <c r="AB325" s="28">
        <v>-874.39</v>
      </c>
      <c r="AC325" s="28">
        <v>-874.39</v>
      </c>
      <c r="AD325" s="28">
        <v>-874.39</v>
      </c>
      <c r="AE325" s="28">
        <v>-874.39</v>
      </c>
      <c r="AF325" s="28">
        <v>-874.39</v>
      </c>
      <c r="AG325" s="28">
        <v>-874.39</v>
      </c>
      <c r="AH325" s="28">
        <v>-874.39</v>
      </c>
      <c r="AI325" s="28">
        <v>-874.39</v>
      </c>
      <c r="AJ325" s="28">
        <v>-874.39</v>
      </c>
      <c r="AK325" s="28">
        <v>-874.43</v>
      </c>
      <c r="AL325" s="28">
        <v>0</v>
      </c>
      <c r="AM325" s="28">
        <v>0</v>
      </c>
      <c r="AN325" s="28">
        <v>0</v>
      </c>
      <c r="AO325" s="28"/>
      <c r="AP325" s="28"/>
      <c r="AQ325" s="28"/>
      <c r="AR325" s="28"/>
      <c r="AS325" s="28"/>
      <c r="AT325" s="28"/>
      <c r="AU325" s="93">
        <v>-10492.720000000001</v>
      </c>
      <c r="AV325" s="101">
        <v>0</v>
      </c>
    </row>
    <row r="326" spans="1:48">
      <c r="A326" s="30"/>
      <c r="B326" s="58"/>
      <c r="C326" s="58"/>
      <c r="D326" s="191"/>
      <c r="E326" s="60"/>
      <c r="F326" s="184"/>
      <c r="G326" s="185"/>
      <c r="H326" s="185"/>
      <c r="I326" s="185"/>
      <c r="J326" s="185"/>
      <c r="K326" s="185"/>
      <c r="L326" s="185"/>
      <c r="M326" s="185"/>
      <c r="N326" s="185"/>
      <c r="O326" s="185"/>
      <c r="P326" s="62"/>
      <c r="Q326" s="62"/>
      <c r="R326" s="185"/>
      <c r="S326" s="185"/>
      <c r="T326" s="62"/>
      <c r="U326" s="62"/>
      <c r="V326" s="185"/>
      <c r="W326" s="185"/>
      <c r="X326" s="185"/>
      <c r="Y326" s="185"/>
      <c r="Z326" s="62"/>
      <c r="AA326" s="185"/>
      <c r="AB326" s="185"/>
      <c r="AC326" s="185"/>
      <c r="AD326" s="185"/>
      <c r="AE326" s="185"/>
      <c r="AF326" s="185"/>
      <c r="AG326" s="185"/>
      <c r="AH326" s="185"/>
      <c r="AI326" s="185"/>
      <c r="AJ326" s="185"/>
      <c r="AK326" s="185"/>
      <c r="AL326" s="185"/>
      <c r="AM326" s="185"/>
      <c r="AN326" s="185"/>
      <c r="AO326" s="185"/>
      <c r="AP326" s="185"/>
      <c r="AQ326" s="185"/>
      <c r="AR326" s="185"/>
      <c r="AS326" s="185"/>
      <c r="AT326" s="185"/>
      <c r="AU326" s="112"/>
      <c r="AV326" s="186"/>
    </row>
    <row r="327" spans="1:48">
      <c r="A327" s="24" t="s">
        <v>1092</v>
      </c>
      <c r="B327" s="30">
        <v>4937002</v>
      </c>
      <c r="C327" s="58"/>
      <c r="D327" s="17" t="s">
        <v>1182</v>
      </c>
      <c r="E327" s="12">
        <v>43706</v>
      </c>
      <c r="F327" s="231">
        <v>11095.88</v>
      </c>
      <c r="G327" s="185"/>
      <c r="H327" s="185"/>
      <c r="I327" s="185"/>
      <c r="J327" s="185"/>
      <c r="K327" s="185"/>
      <c r="L327" s="185"/>
      <c r="M327" s="185"/>
      <c r="N327" s="185"/>
      <c r="O327" s="185"/>
      <c r="P327" s="62"/>
      <c r="Q327" s="62"/>
      <c r="R327" s="185"/>
      <c r="S327" s="185"/>
      <c r="T327" s="62"/>
      <c r="U327" s="62"/>
      <c r="V327" s="185"/>
      <c r="W327" s="185"/>
      <c r="X327" s="185"/>
      <c r="Y327" s="185"/>
      <c r="Z327" s="28"/>
      <c r="AA327" s="92">
        <v>-924.66</v>
      </c>
      <c r="AB327" s="28">
        <v>-924.66</v>
      </c>
      <c r="AC327" s="28">
        <v>-924.66</v>
      </c>
      <c r="AD327" s="28">
        <v>-924.66</v>
      </c>
      <c r="AE327" s="28">
        <v>-924.66</v>
      </c>
      <c r="AF327" s="28">
        <v>-924.66</v>
      </c>
      <c r="AG327" s="28">
        <v>-924.66</v>
      </c>
      <c r="AH327" s="28">
        <v>-924.66</v>
      </c>
      <c r="AI327" s="28">
        <v>-924.66</v>
      </c>
      <c r="AJ327" s="28">
        <v>-924.66</v>
      </c>
      <c r="AK327" s="28">
        <v>-924.62</v>
      </c>
      <c r="AL327" s="99">
        <v>-924.66</v>
      </c>
      <c r="AM327" s="99">
        <v>0</v>
      </c>
      <c r="AN327" s="99">
        <v>0</v>
      </c>
      <c r="AO327" s="99"/>
      <c r="AP327" s="99"/>
      <c r="AQ327" s="99"/>
      <c r="AR327" s="99"/>
      <c r="AS327" s="99"/>
      <c r="AT327" s="99"/>
      <c r="AU327" s="93">
        <v>-11095.880000000001</v>
      </c>
      <c r="AV327" s="101">
        <v>0</v>
      </c>
    </row>
    <row r="328" spans="1:48">
      <c r="A328" s="30"/>
      <c r="B328" s="58"/>
      <c r="C328" s="58"/>
      <c r="D328" s="191"/>
      <c r="E328" s="60"/>
      <c r="F328" s="184"/>
      <c r="G328" s="185"/>
      <c r="H328" s="185"/>
      <c r="I328" s="185"/>
      <c r="J328" s="185"/>
      <c r="K328" s="185"/>
      <c r="L328" s="185"/>
      <c r="M328" s="185"/>
      <c r="N328" s="185"/>
      <c r="O328" s="185"/>
      <c r="P328" s="62"/>
      <c r="Q328" s="62"/>
      <c r="R328" s="185"/>
      <c r="S328" s="185"/>
      <c r="T328" s="62"/>
      <c r="U328" s="62"/>
      <c r="V328" s="185"/>
      <c r="W328" s="185"/>
      <c r="X328" s="185"/>
      <c r="Y328" s="185"/>
      <c r="Z328" s="28"/>
      <c r="AA328" s="185"/>
      <c r="AB328" s="185"/>
      <c r="AC328" s="185"/>
      <c r="AD328" s="185"/>
      <c r="AE328" s="185"/>
      <c r="AF328" s="185"/>
      <c r="AG328" s="185"/>
      <c r="AH328" s="185"/>
      <c r="AI328" s="185"/>
      <c r="AJ328" s="185"/>
      <c r="AK328" s="185"/>
      <c r="AL328" s="185"/>
      <c r="AM328" s="185"/>
      <c r="AN328" s="185"/>
      <c r="AO328" s="185"/>
      <c r="AP328" s="185"/>
      <c r="AQ328" s="185"/>
      <c r="AR328" s="185"/>
      <c r="AS328" s="185"/>
      <c r="AT328" s="185"/>
      <c r="AU328" s="112"/>
      <c r="AV328" s="186"/>
    </row>
    <row r="329" spans="1:48">
      <c r="A329" s="24" t="s">
        <v>1092</v>
      </c>
      <c r="B329" s="24"/>
      <c r="C329" s="24"/>
      <c r="D329" s="17" t="s">
        <v>1183</v>
      </c>
      <c r="E329" s="18">
        <v>43714</v>
      </c>
      <c r="F329" s="215">
        <v>6657.53</v>
      </c>
      <c r="G329" s="34"/>
      <c r="H329" s="34"/>
      <c r="I329" s="34"/>
      <c r="J329" s="34"/>
      <c r="K329" s="34"/>
      <c r="L329" s="34"/>
      <c r="M329" s="34"/>
      <c r="N329" s="34"/>
      <c r="O329" s="34"/>
      <c r="P329" s="28"/>
      <c r="Q329" s="28"/>
      <c r="R329" s="34"/>
      <c r="S329" s="34"/>
      <c r="T329" s="28"/>
      <c r="U329" s="28"/>
      <c r="V329" s="34"/>
      <c r="W329" s="34"/>
      <c r="X329" s="34"/>
      <c r="Y329" s="34"/>
      <c r="Z329" s="28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116"/>
      <c r="AV329" s="187"/>
    </row>
    <row r="330" spans="1:48">
      <c r="A330" s="24" t="s">
        <v>1092</v>
      </c>
      <c r="B330" s="24"/>
      <c r="C330" s="24"/>
      <c r="D330" s="17" t="s">
        <v>1184</v>
      </c>
      <c r="E330" s="18">
        <v>43731</v>
      </c>
      <c r="F330" s="215">
        <v>3328.77</v>
      </c>
      <c r="G330" s="34"/>
      <c r="H330" s="34"/>
      <c r="I330" s="34"/>
      <c r="J330" s="34"/>
      <c r="K330" s="34"/>
      <c r="L330" s="34"/>
      <c r="M330" s="34"/>
      <c r="N330" s="34"/>
      <c r="O330" s="34"/>
      <c r="P330" s="28"/>
      <c r="Q330" s="28"/>
      <c r="R330" s="34"/>
      <c r="S330" s="34"/>
      <c r="T330" s="28"/>
      <c r="U330" s="28"/>
      <c r="V330" s="34"/>
      <c r="W330" s="34"/>
      <c r="X330" s="34"/>
      <c r="Y330" s="34"/>
      <c r="Z330" s="28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116"/>
      <c r="AV330" s="187"/>
    </row>
    <row r="331" spans="1:48" ht="15">
      <c r="A331" s="24" t="s">
        <v>1092</v>
      </c>
      <c r="B331" s="30">
        <v>4937002</v>
      </c>
      <c r="C331" s="24"/>
      <c r="D331" s="202" t="s">
        <v>1185</v>
      </c>
      <c r="E331" s="12"/>
      <c r="F331" s="232">
        <v>9986.2999999999993</v>
      </c>
      <c r="G331" s="34"/>
      <c r="H331" s="34"/>
      <c r="I331" s="34"/>
      <c r="J331" s="34"/>
      <c r="K331" s="34"/>
      <c r="L331" s="34"/>
      <c r="M331" s="34"/>
      <c r="N331" s="34"/>
      <c r="O331" s="34"/>
      <c r="P331" s="28"/>
      <c r="Q331" s="28"/>
      <c r="R331" s="34"/>
      <c r="S331" s="34"/>
      <c r="T331" s="28"/>
      <c r="U331" s="28"/>
      <c r="V331" s="34"/>
      <c r="W331" s="34"/>
      <c r="X331" s="34"/>
      <c r="Y331" s="34"/>
      <c r="Z331" s="34"/>
      <c r="AA331" s="34"/>
      <c r="AB331" s="34">
        <v>-832.19166666666661</v>
      </c>
      <c r="AC331" s="34">
        <v>-832.19166666666661</v>
      </c>
      <c r="AD331" s="34">
        <v>-832.19166666666661</v>
      </c>
      <c r="AE331" s="34">
        <v>-832.19166666666661</v>
      </c>
      <c r="AF331" s="28">
        <v>-832.19166666666661</v>
      </c>
      <c r="AG331" s="28">
        <v>-832.19166666666661</v>
      </c>
      <c r="AH331" s="28">
        <v>-832.19</v>
      </c>
      <c r="AI331" s="28">
        <v>-832.19166666666706</v>
      </c>
      <c r="AJ331" s="28">
        <v>-832.19</v>
      </c>
      <c r="AK331" s="28">
        <v>-832.19</v>
      </c>
      <c r="AL331" s="28">
        <v>-832.19</v>
      </c>
      <c r="AM331" s="28">
        <v>-832.2</v>
      </c>
      <c r="AN331" s="28">
        <v>0</v>
      </c>
      <c r="AO331" s="28"/>
      <c r="AP331" s="28"/>
      <c r="AQ331" s="28"/>
      <c r="AR331" s="28"/>
      <c r="AS331" s="28"/>
      <c r="AT331" s="28"/>
      <c r="AU331" s="93">
        <v>-9986.3016666666699</v>
      </c>
      <c r="AV331" s="101">
        <v>-1.6666666706441902E-3</v>
      </c>
    </row>
    <row r="332" spans="1:48" ht="13.5" thickBot="1">
      <c r="A332" s="24"/>
      <c r="B332" s="233"/>
      <c r="C332" s="233"/>
      <c r="D332" s="234"/>
      <c r="E332" s="208"/>
      <c r="F332" s="235"/>
      <c r="G332" s="210"/>
      <c r="H332" s="210"/>
      <c r="I332" s="210"/>
      <c r="J332" s="210"/>
      <c r="K332" s="210"/>
      <c r="L332" s="210"/>
      <c r="M332" s="210"/>
      <c r="N332" s="210"/>
      <c r="O332" s="210"/>
      <c r="P332" s="39"/>
      <c r="Q332" s="39"/>
      <c r="R332" s="210"/>
      <c r="S332" s="210"/>
      <c r="T332" s="39"/>
      <c r="U332" s="39"/>
      <c r="V332" s="210"/>
      <c r="W332" s="210"/>
      <c r="X332" s="210"/>
      <c r="Y332" s="210"/>
      <c r="Z332" s="210"/>
      <c r="AA332" s="210"/>
      <c r="AB332" s="210"/>
      <c r="AC332" s="210"/>
      <c r="AD332" s="210"/>
      <c r="AE332" s="210"/>
      <c r="AF332" s="210"/>
      <c r="AG332" s="210"/>
      <c r="AH332" s="236"/>
      <c r="AI332" s="236">
        <v>218.75</v>
      </c>
      <c r="AJ332" s="210"/>
      <c r="AK332" s="210"/>
      <c r="AL332" s="210"/>
      <c r="AM332" s="210"/>
      <c r="AN332" s="210"/>
      <c r="AO332" s="210"/>
      <c r="AP332" s="210"/>
      <c r="AQ332" s="210"/>
      <c r="AR332" s="210"/>
      <c r="AS332" s="210"/>
      <c r="AT332" s="210"/>
      <c r="AU332" s="329"/>
      <c r="AV332" s="237"/>
    </row>
    <row r="333" spans="1:48">
      <c r="A333" s="24" t="s">
        <v>1092</v>
      </c>
      <c r="B333" s="113"/>
      <c r="C333" s="113"/>
      <c r="D333" s="191" t="s">
        <v>1203</v>
      </c>
      <c r="E333" s="238">
        <v>43746</v>
      </c>
      <c r="F333" s="184">
        <v>3698.62</v>
      </c>
      <c r="G333" s="185"/>
      <c r="H333" s="185"/>
      <c r="I333" s="185"/>
      <c r="J333" s="185"/>
      <c r="K333" s="185"/>
      <c r="L333" s="185"/>
      <c r="M333" s="185"/>
      <c r="N333" s="185"/>
      <c r="O333" s="185"/>
      <c r="P333" s="62"/>
      <c r="Q333" s="62"/>
      <c r="R333" s="185"/>
      <c r="S333" s="185"/>
      <c r="T333" s="62"/>
      <c r="U333" s="62"/>
      <c r="V333" s="185"/>
      <c r="W333" s="185"/>
      <c r="X333" s="185"/>
      <c r="Y333" s="185"/>
      <c r="Z333" s="185"/>
      <c r="AA333" s="185"/>
      <c r="AB333" s="185"/>
      <c r="AC333" s="185"/>
      <c r="AD333" s="185"/>
      <c r="AE333" s="185"/>
      <c r="AF333" s="185"/>
      <c r="AG333" s="185"/>
      <c r="AH333" s="185"/>
      <c r="AI333" s="185"/>
      <c r="AJ333" s="185"/>
      <c r="AK333" s="185"/>
      <c r="AL333" s="185"/>
      <c r="AM333" s="185"/>
      <c r="AN333" s="185"/>
      <c r="AO333" s="185"/>
      <c r="AP333" s="185"/>
      <c r="AQ333" s="185"/>
      <c r="AR333" s="185"/>
      <c r="AS333" s="185"/>
      <c r="AT333" s="185"/>
      <c r="AU333" s="192"/>
      <c r="AV333" s="192"/>
    </row>
    <row r="334" spans="1:48">
      <c r="A334" s="24"/>
      <c r="B334" s="113"/>
      <c r="C334" s="113"/>
      <c r="D334" s="191" t="s">
        <v>1204</v>
      </c>
      <c r="E334" s="238">
        <v>43748</v>
      </c>
      <c r="F334" s="184">
        <v>3698.62</v>
      </c>
      <c r="G334" s="185"/>
      <c r="H334" s="185"/>
      <c r="I334" s="185"/>
      <c r="J334" s="185"/>
      <c r="K334" s="185"/>
      <c r="L334" s="185"/>
      <c r="M334" s="185"/>
      <c r="N334" s="185"/>
      <c r="O334" s="185"/>
      <c r="P334" s="62"/>
      <c r="Q334" s="62"/>
      <c r="R334" s="185"/>
      <c r="S334" s="185"/>
      <c r="T334" s="62"/>
      <c r="U334" s="62"/>
      <c r="V334" s="185"/>
      <c r="W334" s="185"/>
      <c r="X334" s="185"/>
      <c r="Y334" s="185"/>
      <c r="Z334" s="185"/>
      <c r="AA334" s="185"/>
      <c r="AB334" s="185"/>
      <c r="AC334" s="185"/>
      <c r="AD334" s="185"/>
      <c r="AE334" s="185"/>
      <c r="AF334" s="185"/>
      <c r="AG334" s="185"/>
      <c r="AH334" s="185"/>
      <c r="AI334" s="185"/>
      <c r="AJ334" s="185"/>
      <c r="AK334" s="185"/>
      <c r="AL334" s="185"/>
      <c r="AM334" s="185"/>
      <c r="AN334" s="185"/>
      <c r="AO334" s="185"/>
      <c r="AP334" s="185"/>
      <c r="AQ334" s="185"/>
      <c r="AR334" s="185"/>
      <c r="AS334" s="185"/>
      <c r="AT334" s="185"/>
      <c r="AU334" s="192"/>
      <c r="AV334" s="192"/>
    </row>
    <row r="335" spans="1:48" ht="15">
      <c r="A335" s="24"/>
      <c r="B335" s="30">
        <v>4937002</v>
      </c>
      <c r="C335" s="113"/>
      <c r="D335" s="202" t="s">
        <v>1205</v>
      </c>
      <c r="E335" s="12"/>
      <c r="F335" s="232">
        <v>7397.24</v>
      </c>
      <c r="G335" s="185"/>
      <c r="H335" s="185"/>
      <c r="I335" s="185"/>
      <c r="J335" s="185"/>
      <c r="K335" s="185"/>
      <c r="L335" s="185"/>
      <c r="M335" s="185"/>
      <c r="N335" s="185"/>
      <c r="O335" s="185"/>
      <c r="P335" s="62"/>
      <c r="Q335" s="62"/>
      <c r="R335" s="185"/>
      <c r="S335" s="185"/>
      <c r="T335" s="62"/>
      <c r="U335" s="62"/>
      <c r="V335" s="185"/>
      <c r="W335" s="185"/>
      <c r="X335" s="185"/>
      <c r="Y335" s="185"/>
      <c r="Z335" s="185"/>
      <c r="AA335" s="185"/>
      <c r="AB335" s="34"/>
      <c r="AC335" s="34">
        <v>-616.44000000000005</v>
      </c>
      <c r="AD335" s="34">
        <v>-616.44000000000005</v>
      </c>
      <c r="AE335" s="34">
        <v>-616.44000000000005</v>
      </c>
      <c r="AF335" s="34">
        <v>-616.44000000000005</v>
      </c>
      <c r="AG335" s="34">
        <v>-616.44000000000005</v>
      </c>
      <c r="AH335" s="34">
        <v>-616.44000000000005</v>
      </c>
      <c r="AI335" s="34">
        <v>-616.44000000000005</v>
      </c>
      <c r="AJ335" s="34">
        <v>-616.44000000000005</v>
      </c>
      <c r="AK335" s="34">
        <v>-616.44000000000005</v>
      </c>
      <c r="AL335" s="34">
        <v>-616.44000000000005</v>
      </c>
      <c r="AM335" s="34">
        <v>-616.4</v>
      </c>
      <c r="AN335" s="28">
        <v>-616.44000000000005</v>
      </c>
      <c r="AO335" s="28"/>
      <c r="AP335" s="28"/>
      <c r="AQ335" s="28"/>
      <c r="AR335" s="28"/>
      <c r="AS335" s="28"/>
      <c r="AT335" s="28"/>
      <c r="AU335" s="93">
        <v>-7397.2400000000016</v>
      </c>
      <c r="AV335" s="101">
        <v>0</v>
      </c>
    </row>
    <row r="336" spans="1:48" ht="15">
      <c r="A336" s="24"/>
      <c r="B336" s="113"/>
      <c r="C336" s="113"/>
      <c r="D336" s="239"/>
      <c r="E336" s="139"/>
      <c r="F336" s="232"/>
      <c r="G336" s="185"/>
      <c r="H336" s="185"/>
      <c r="I336" s="185"/>
      <c r="J336" s="185"/>
      <c r="K336" s="185"/>
      <c r="L336" s="185"/>
      <c r="M336" s="185"/>
      <c r="N336" s="185"/>
      <c r="O336" s="185"/>
      <c r="P336" s="62"/>
      <c r="Q336" s="62"/>
      <c r="R336" s="185"/>
      <c r="S336" s="185"/>
      <c r="T336" s="62"/>
      <c r="U336" s="62"/>
      <c r="V336" s="185"/>
      <c r="W336" s="185"/>
      <c r="X336" s="185"/>
      <c r="Y336" s="185"/>
      <c r="Z336" s="185"/>
      <c r="AA336" s="185"/>
      <c r="AB336" s="185"/>
      <c r="AC336" s="185"/>
      <c r="AD336" s="185"/>
      <c r="AE336" s="185"/>
      <c r="AF336" s="185"/>
      <c r="AG336" s="185"/>
      <c r="AH336" s="185"/>
      <c r="AI336" s="185"/>
      <c r="AJ336" s="185"/>
      <c r="AK336" s="185"/>
      <c r="AL336" s="185"/>
      <c r="AM336" s="185"/>
      <c r="AN336" s="185"/>
      <c r="AO336" s="185"/>
      <c r="AP336" s="185"/>
      <c r="AQ336" s="185"/>
      <c r="AR336" s="185"/>
      <c r="AS336" s="185"/>
      <c r="AT336" s="185"/>
      <c r="AU336" s="112"/>
      <c r="AV336" s="167"/>
    </row>
    <row r="337" spans="1:48">
      <c r="A337" s="24" t="s">
        <v>1092</v>
      </c>
      <c r="B337" s="113"/>
      <c r="C337" s="113"/>
      <c r="D337" s="17" t="s">
        <v>1225</v>
      </c>
      <c r="E337" s="18">
        <v>43773</v>
      </c>
      <c r="F337" s="215">
        <v>1849.32</v>
      </c>
      <c r="G337" s="185"/>
      <c r="H337" s="185"/>
      <c r="I337" s="185"/>
      <c r="J337" s="185"/>
      <c r="K337" s="185"/>
      <c r="L337" s="185"/>
      <c r="M337" s="185"/>
      <c r="N337" s="185"/>
      <c r="O337" s="185"/>
      <c r="P337" s="62"/>
      <c r="Q337" s="62"/>
      <c r="R337" s="185"/>
      <c r="S337" s="185"/>
      <c r="T337" s="62"/>
      <c r="U337" s="62"/>
      <c r="V337" s="185"/>
      <c r="W337" s="185"/>
      <c r="X337" s="185"/>
      <c r="Y337" s="185"/>
      <c r="Z337" s="185"/>
      <c r="AA337" s="185"/>
      <c r="AB337" s="185"/>
      <c r="AC337" s="185"/>
      <c r="AD337" s="185"/>
      <c r="AE337" s="185"/>
      <c r="AF337" s="185"/>
      <c r="AG337" s="185"/>
      <c r="AH337" s="185"/>
      <c r="AI337" s="185"/>
      <c r="AJ337" s="185"/>
      <c r="AK337" s="185"/>
      <c r="AL337" s="185"/>
      <c r="AM337" s="185"/>
      <c r="AN337" s="185"/>
      <c r="AO337" s="185"/>
      <c r="AP337" s="185"/>
      <c r="AQ337" s="185"/>
      <c r="AR337" s="185"/>
      <c r="AS337" s="185"/>
      <c r="AT337" s="185"/>
      <c r="AU337" s="112"/>
      <c r="AV337" s="167"/>
    </row>
    <row r="338" spans="1:48">
      <c r="A338" s="24" t="s">
        <v>1092</v>
      </c>
      <c r="B338" s="113"/>
      <c r="C338" s="113"/>
      <c r="D338" s="17" t="s">
        <v>1226</v>
      </c>
      <c r="E338" s="18">
        <v>43781</v>
      </c>
      <c r="F338" s="215">
        <v>4848.8999999999996</v>
      </c>
      <c r="G338" s="185"/>
      <c r="H338" s="185"/>
      <c r="I338" s="185"/>
      <c r="J338" s="185"/>
      <c r="K338" s="185"/>
      <c r="L338" s="185"/>
      <c r="M338" s="185"/>
      <c r="N338" s="185"/>
      <c r="O338" s="185"/>
      <c r="P338" s="62"/>
      <c r="Q338" s="62"/>
      <c r="R338" s="185"/>
      <c r="S338" s="185"/>
      <c r="T338" s="62"/>
      <c r="U338" s="62"/>
      <c r="V338" s="185"/>
      <c r="W338" s="185"/>
      <c r="X338" s="185"/>
      <c r="Y338" s="185"/>
      <c r="Z338" s="185"/>
      <c r="AA338" s="185"/>
      <c r="AB338" s="185"/>
      <c r="AC338" s="185"/>
      <c r="AD338" s="185"/>
      <c r="AE338" s="185"/>
      <c r="AF338" s="185"/>
      <c r="AG338" s="185"/>
      <c r="AH338" s="185"/>
      <c r="AI338" s="185"/>
      <c r="AJ338" s="185"/>
      <c r="AK338" s="185"/>
      <c r="AL338" s="185"/>
      <c r="AM338" s="185"/>
      <c r="AN338" s="185"/>
      <c r="AO338" s="185"/>
      <c r="AP338" s="185"/>
      <c r="AQ338" s="185"/>
      <c r="AR338" s="185"/>
      <c r="AS338" s="185"/>
      <c r="AT338" s="185"/>
      <c r="AU338" s="112"/>
      <c r="AV338" s="167"/>
    </row>
    <row r="339" spans="1:48">
      <c r="A339" s="24" t="s">
        <v>1092</v>
      </c>
      <c r="B339" s="113"/>
      <c r="C339" s="113"/>
      <c r="D339" s="17" t="s">
        <v>1227</v>
      </c>
      <c r="E339" s="18">
        <v>43787</v>
      </c>
      <c r="F339" s="215">
        <v>4438.3500000000004</v>
      </c>
      <c r="G339" s="185"/>
      <c r="H339" s="185"/>
      <c r="I339" s="185"/>
      <c r="J339" s="185"/>
      <c r="K339" s="185"/>
      <c r="L339" s="185"/>
      <c r="M339" s="185"/>
      <c r="N339" s="185"/>
      <c r="O339" s="185"/>
      <c r="P339" s="62"/>
      <c r="Q339" s="62"/>
      <c r="R339" s="185"/>
      <c r="S339" s="185"/>
      <c r="T339" s="62"/>
      <c r="U339" s="62"/>
      <c r="V339" s="185"/>
      <c r="W339" s="185"/>
      <c r="X339" s="185"/>
      <c r="Y339" s="185"/>
      <c r="Z339" s="185"/>
      <c r="AA339" s="185"/>
      <c r="AB339" s="185"/>
      <c r="AC339" s="185"/>
      <c r="AD339" s="185"/>
      <c r="AE339" s="185"/>
      <c r="AF339" s="185"/>
      <c r="AG339" s="185"/>
      <c r="AH339" s="185"/>
      <c r="AI339" s="185"/>
      <c r="AJ339" s="185"/>
      <c r="AK339" s="185"/>
      <c r="AL339" s="185"/>
      <c r="AM339" s="185"/>
      <c r="AN339" s="185"/>
      <c r="AO339" s="185"/>
      <c r="AP339" s="185"/>
      <c r="AQ339" s="185"/>
      <c r="AR339" s="185"/>
      <c r="AS339" s="185"/>
      <c r="AT339" s="185"/>
      <c r="AU339" s="112"/>
      <c r="AV339" s="167"/>
    </row>
    <row r="340" spans="1:48">
      <c r="A340" s="24" t="s">
        <v>1092</v>
      </c>
      <c r="B340" s="113"/>
      <c r="C340" s="113"/>
      <c r="D340" s="17" t="s">
        <v>1228</v>
      </c>
      <c r="E340" s="18">
        <v>43794</v>
      </c>
      <c r="F340" s="215">
        <v>1849.32</v>
      </c>
      <c r="G340" s="185"/>
      <c r="H340" s="185"/>
      <c r="I340" s="185"/>
      <c r="J340" s="185"/>
      <c r="K340" s="185"/>
      <c r="L340" s="185"/>
      <c r="M340" s="185"/>
      <c r="N340" s="185"/>
      <c r="O340" s="185"/>
      <c r="P340" s="62"/>
      <c r="Q340" s="62"/>
      <c r="R340" s="185"/>
      <c r="S340" s="185"/>
      <c r="T340" s="62"/>
      <c r="U340" s="62"/>
      <c r="V340" s="185"/>
      <c r="W340" s="185"/>
      <c r="X340" s="185"/>
      <c r="Y340" s="185"/>
      <c r="Z340" s="185"/>
      <c r="AA340" s="185"/>
      <c r="AB340" s="185"/>
      <c r="AC340" s="185"/>
      <c r="AD340" s="185"/>
      <c r="AE340" s="185"/>
      <c r="AF340" s="185"/>
      <c r="AG340" s="185"/>
      <c r="AH340" s="185"/>
      <c r="AI340" s="185"/>
      <c r="AJ340" s="185"/>
      <c r="AK340" s="185"/>
      <c r="AL340" s="185"/>
      <c r="AM340" s="185"/>
      <c r="AN340" s="185"/>
      <c r="AO340" s="185"/>
      <c r="AP340" s="185"/>
      <c r="AQ340" s="185"/>
      <c r="AR340" s="185"/>
      <c r="AS340" s="185"/>
      <c r="AT340" s="185"/>
      <c r="AU340" s="112"/>
      <c r="AV340" s="167"/>
    </row>
    <row r="341" spans="1:48">
      <c r="A341" s="24" t="s">
        <v>1092</v>
      </c>
      <c r="B341" s="113"/>
      <c r="C341" s="113"/>
      <c r="D341" s="17" t="s">
        <v>1229</v>
      </c>
      <c r="E341" s="18">
        <v>43794</v>
      </c>
      <c r="F341" s="215">
        <v>221.92</v>
      </c>
      <c r="G341" s="185"/>
      <c r="H341" s="185"/>
      <c r="I341" s="185"/>
      <c r="J341" s="185"/>
      <c r="K341" s="185"/>
      <c r="L341" s="185"/>
      <c r="M341" s="185"/>
      <c r="N341" s="185"/>
      <c r="O341" s="185"/>
      <c r="P341" s="62"/>
      <c r="Q341" s="62"/>
      <c r="R341" s="185"/>
      <c r="S341" s="185"/>
      <c r="T341" s="62"/>
      <c r="U341" s="62"/>
      <c r="V341" s="185"/>
      <c r="W341" s="185"/>
      <c r="X341" s="185"/>
      <c r="Y341" s="185"/>
      <c r="Z341" s="185"/>
      <c r="AA341" s="185"/>
      <c r="AB341" s="185"/>
      <c r="AC341" s="185"/>
      <c r="AD341" s="185"/>
      <c r="AE341" s="185"/>
      <c r="AF341" s="185"/>
      <c r="AG341" s="185"/>
      <c r="AH341" s="185"/>
      <c r="AI341" s="185"/>
      <c r="AJ341" s="185"/>
      <c r="AK341" s="185"/>
      <c r="AL341" s="185"/>
      <c r="AM341" s="185"/>
      <c r="AN341" s="185"/>
      <c r="AO341" s="185"/>
      <c r="AP341" s="185"/>
      <c r="AQ341" s="185"/>
      <c r="AR341" s="185"/>
      <c r="AS341" s="185"/>
      <c r="AT341" s="185"/>
      <c r="AU341" s="112"/>
      <c r="AV341" s="167"/>
    </row>
    <row r="342" spans="1:48">
      <c r="A342" s="24" t="s">
        <v>1092</v>
      </c>
      <c r="B342" s="113"/>
      <c r="C342" s="113"/>
      <c r="D342" s="17" t="s">
        <v>1230</v>
      </c>
      <c r="E342" s="18">
        <v>43794</v>
      </c>
      <c r="F342" s="215">
        <v>665.76</v>
      </c>
      <c r="G342" s="185"/>
      <c r="H342" s="185"/>
      <c r="I342" s="185"/>
      <c r="J342" s="185"/>
      <c r="K342" s="185"/>
      <c r="L342" s="185"/>
      <c r="M342" s="185"/>
      <c r="N342" s="185"/>
      <c r="O342" s="185"/>
      <c r="P342" s="62"/>
      <c r="Q342" s="62"/>
      <c r="R342" s="185"/>
      <c r="S342" s="185"/>
      <c r="T342" s="62"/>
      <c r="U342" s="62"/>
      <c r="V342" s="185"/>
      <c r="W342" s="185"/>
      <c r="X342" s="185"/>
      <c r="Y342" s="185"/>
      <c r="Z342" s="185"/>
      <c r="AA342" s="185"/>
      <c r="AB342" s="185"/>
      <c r="AC342" s="185"/>
      <c r="AD342" s="185"/>
      <c r="AE342" s="185"/>
      <c r="AF342" s="185"/>
      <c r="AG342" s="185"/>
      <c r="AH342" s="185"/>
      <c r="AI342" s="185"/>
      <c r="AJ342" s="185"/>
      <c r="AK342" s="185"/>
      <c r="AL342" s="185"/>
      <c r="AM342" s="185"/>
      <c r="AN342" s="185"/>
      <c r="AO342" s="185"/>
      <c r="AP342" s="185"/>
      <c r="AQ342" s="185"/>
      <c r="AR342" s="185"/>
      <c r="AS342" s="185"/>
      <c r="AT342" s="185"/>
      <c r="AU342" s="112"/>
      <c r="AV342" s="167"/>
    </row>
    <row r="343" spans="1:48" ht="30">
      <c r="A343" s="24"/>
      <c r="B343" s="30">
        <v>4937002</v>
      </c>
      <c r="C343" s="113"/>
      <c r="D343" s="202" t="s">
        <v>1231</v>
      </c>
      <c r="E343" s="12"/>
      <c r="F343" s="232">
        <v>13873.57</v>
      </c>
      <c r="G343" s="185"/>
      <c r="H343" s="185"/>
      <c r="I343" s="185"/>
      <c r="J343" s="185"/>
      <c r="K343" s="185"/>
      <c r="L343" s="185"/>
      <c r="M343" s="185"/>
      <c r="N343" s="185"/>
      <c r="O343" s="185"/>
      <c r="P343" s="62"/>
      <c r="Q343" s="62"/>
      <c r="R343" s="185"/>
      <c r="S343" s="185"/>
      <c r="T343" s="62"/>
      <c r="U343" s="62"/>
      <c r="V343" s="185"/>
      <c r="W343" s="185"/>
      <c r="X343" s="185"/>
      <c r="Y343" s="185"/>
      <c r="Z343" s="185"/>
      <c r="AA343" s="185"/>
      <c r="AB343" s="185"/>
      <c r="AC343" s="185"/>
      <c r="AD343" s="185">
        <v>-1156.1300000000001</v>
      </c>
      <c r="AE343" s="28">
        <v>-1156.1300000000001</v>
      </c>
      <c r="AF343" s="28">
        <v>-1156.1300000000001</v>
      </c>
      <c r="AG343" s="28">
        <v>-1156.1300000000001</v>
      </c>
      <c r="AH343" s="28">
        <v>-1156.1300000000001</v>
      </c>
      <c r="AI343" s="28">
        <v>-1156.1300000000001</v>
      </c>
      <c r="AJ343" s="28">
        <v>-1156.1300000000001</v>
      </c>
      <c r="AK343" s="28">
        <v>-1156.1300000000001</v>
      </c>
      <c r="AL343" s="28">
        <v>-1156.1300000000001</v>
      </c>
      <c r="AM343" s="28">
        <v>-1156.1300000000001</v>
      </c>
      <c r="AN343" s="28">
        <v>-1156.1300000000001</v>
      </c>
      <c r="AO343" s="28">
        <v>-1156.1300000000001</v>
      </c>
      <c r="AP343" s="28">
        <v>-0.01</v>
      </c>
      <c r="AQ343" s="28"/>
      <c r="AR343" s="28"/>
      <c r="AS343" s="28"/>
      <c r="AT343" s="28"/>
      <c r="AU343" s="93">
        <v>-13873.570000000005</v>
      </c>
      <c r="AV343" s="101">
        <v>0</v>
      </c>
    </row>
    <row r="344" spans="1:48" ht="15">
      <c r="A344" s="24"/>
      <c r="B344" s="113"/>
      <c r="C344" s="113"/>
      <c r="D344" s="239"/>
      <c r="E344" s="139"/>
      <c r="F344" s="232"/>
      <c r="G344" s="185"/>
      <c r="H344" s="185"/>
      <c r="I344" s="185"/>
      <c r="J344" s="185"/>
      <c r="K344" s="185"/>
      <c r="L344" s="185"/>
      <c r="M344" s="185"/>
      <c r="N344" s="185"/>
      <c r="O344" s="185"/>
      <c r="P344" s="62"/>
      <c r="Q344" s="62"/>
      <c r="R344" s="185"/>
      <c r="S344" s="185"/>
      <c r="T344" s="62"/>
      <c r="U344" s="62"/>
      <c r="V344" s="185"/>
      <c r="W344" s="185"/>
      <c r="X344" s="185"/>
      <c r="Y344" s="185"/>
      <c r="Z344" s="185"/>
      <c r="AA344" s="185"/>
      <c r="AB344" s="185"/>
      <c r="AC344" s="185"/>
      <c r="AD344" s="185"/>
      <c r="AE344" s="185"/>
      <c r="AF344" s="185"/>
      <c r="AG344" s="185"/>
      <c r="AH344" s="185"/>
      <c r="AI344" s="185"/>
      <c r="AJ344" s="185"/>
      <c r="AK344" s="185"/>
      <c r="AL344" s="185"/>
      <c r="AM344" s="185"/>
      <c r="AN344" s="185"/>
      <c r="AO344" s="185"/>
      <c r="AP344" s="185"/>
      <c r="AQ344" s="185"/>
      <c r="AR344" s="185"/>
      <c r="AS344" s="185"/>
      <c r="AT344" s="185"/>
      <c r="AU344" s="112"/>
      <c r="AV344" s="167"/>
    </row>
    <row r="345" spans="1:48">
      <c r="A345" s="24" t="s">
        <v>1092</v>
      </c>
      <c r="B345" s="113"/>
      <c r="C345" s="113"/>
      <c r="D345" s="17" t="s">
        <v>1232</v>
      </c>
      <c r="E345" s="115">
        <v>43815</v>
      </c>
      <c r="F345" s="215">
        <v>4438.3500000000004</v>
      </c>
      <c r="G345" s="185"/>
      <c r="H345" s="185"/>
      <c r="I345" s="185"/>
      <c r="J345" s="185"/>
      <c r="K345" s="185"/>
      <c r="L345" s="185"/>
      <c r="M345" s="185"/>
      <c r="N345" s="185"/>
      <c r="O345" s="185"/>
      <c r="P345" s="62"/>
      <c r="Q345" s="62"/>
      <c r="R345" s="185"/>
      <c r="S345" s="185"/>
      <c r="T345" s="62"/>
      <c r="U345" s="62"/>
      <c r="V345" s="185"/>
      <c r="W345" s="185"/>
      <c r="X345" s="185"/>
      <c r="Y345" s="185"/>
      <c r="Z345" s="185"/>
      <c r="AA345" s="185"/>
      <c r="AB345" s="185"/>
      <c r="AC345" s="185"/>
      <c r="AD345" s="185"/>
      <c r="AE345" s="185"/>
      <c r="AF345" s="185"/>
      <c r="AG345" s="185"/>
      <c r="AH345" s="185"/>
      <c r="AI345" s="185"/>
      <c r="AJ345" s="185"/>
      <c r="AK345" s="185"/>
      <c r="AL345" s="185"/>
      <c r="AM345" s="185"/>
      <c r="AN345" s="185"/>
      <c r="AO345" s="185"/>
      <c r="AP345" s="185"/>
      <c r="AQ345" s="185"/>
      <c r="AR345" s="185"/>
      <c r="AS345" s="185"/>
      <c r="AT345" s="185"/>
      <c r="AU345" s="192"/>
      <c r="AV345" s="192"/>
    </row>
    <row r="346" spans="1:48" ht="15">
      <c r="A346" s="24"/>
      <c r="B346" s="30">
        <v>4937002</v>
      </c>
      <c r="C346" s="24"/>
      <c r="D346" s="202" t="s">
        <v>1233</v>
      </c>
      <c r="E346" s="115"/>
      <c r="F346" s="240">
        <v>4438.3500000000004</v>
      </c>
      <c r="G346" s="34"/>
      <c r="H346" s="34"/>
      <c r="I346" s="34"/>
      <c r="J346" s="34"/>
      <c r="K346" s="34"/>
      <c r="L346" s="34"/>
      <c r="M346" s="34"/>
      <c r="N346" s="34"/>
      <c r="O346" s="34"/>
      <c r="P346" s="28"/>
      <c r="Q346" s="28"/>
      <c r="R346" s="34"/>
      <c r="S346" s="34"/>
      <c r="T346" s="28"/>
      <c r="U346" s="28"/>
      <c r="V346" s="34"/>
      <c r="W346" s="34"/>
      <c r="X346" s="34"/>
      <c r="Y346" s="34"/>
      <c r="Z346" s="34"/>
      <c r="AA346" s="34"/>
      <c r="AB346" s="34"/>
      <c r="AC346" s="34"/>
      <c r="AD346" s="34"/>
      <c r="AE346" s="28">
        <v>-369.86</v>
      </c>
      <c r="AF346" s="28">
        <v>-369.86</v>
      </c>
      <c r="AG346" s="28">
        <v>-369.86</v>
      </c>
      <c r="AH346" s="28">
        <v>-369.86</v>
      </c>
      <c r="AI346" s="28">
        <v>-369.86</v>
      </c>
      <c r="AJ346" s="28">
        <v>-369.86</v>
      </c>
      <c r="AK346" s="28">
        <v>-369.86</v>
      </c>
      <c r="AL346" s="28">
        <v>-369.86</v>
      </c>
      <c r="AM346" s="28">
        <v>-369.86</v>
      </c>
      <c r="AN346" s="28">
        <v>-369.86</v>
      </c>
      <c r="AO346" s="28">
        <v>-369.86</v>
      </c>
      <c r="AP346" s="28">
        <v>-369.86</v>
      </c>
      <c r="AQ346" s="28">
        <v>-0.03</v>
      </c>
      <c r="AR346" s="28"/>
      <c r="AS346" s="28"/>
      <c r="AT346" s="28"/>
      <c r="AU346" s="93">
        <v>-4438.3500000000004</v>
      </c>
      <c r="AV346" s="101">
        <v>0</v>
      </c>
    </row>
    <row r="347" spans="1:48" ht="15">
      <c r="A347" s="24"/>
      <c r="B347" s="30"/>
      <c r="C347" s="24"/>
      <c r="D347" s="241"/>
      <c r="E347" s="115"/>
      <c r="F347" s="240"/>
      <c r="G347" s="34"/>
      <c r="H347" s="34"/>
      <c r="I347" s="34"/>
      <c r="J347" s="34"/>
      <c r="K347" s="34"/>
      <c r="L347" s="34"/>
      <c r="M347" s="34"/>
      <c r="N347" s="34"/>
      <c r="O347" s="34"/>
      <c r="P347" s="28"/>
      <c r="Q347" s="28"/>
      <c r="R347" s="34"/>
      <c r="S347" s="34"/>
      <c r="T347" s="28"/>
      <c r="U347" s="28"/>
      <c r="V347" s="34"/>
      <c r="W347" s="34"/>
      <c r="X347" s="34"/>
      <c r="Y347" s="34"/>
      <c r="Z347" s="34"/>
      <c r="AA347" s="34"/>
      <c r="AB347" s="34"/>
      <c r="AC347" s="34"/>
      <c r="AD347" s="34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93"/>
      <c r="AV347" s="192"/>
    </row>
    <row r="348" spans="1:48">
      <c r="A348" s="24"/>
      <c r="B348" s="113"/>
      <c r="C348" s="113"/>
      <c r="D348" s="17" t="s">
        <v>1267</v>
      </c>
      <c r="E348" s="115">
        <v>43852</v>
      </c>
      <c r="F348" s="215">
        <v>4426.2299999999996</v>
      </c>
      <c r="G348" s="34"/>
      <c r="H348" s="34"/>
      <c r="I348" s="34"/>
      <c r="J348" s="34"/>
      <c r="K348" s="34"/>
      <c r="L348" s="34"/>
      <c r="M348" s="34"/>
      <c r="N348" s="34"/>
      <c r="O348" s="34"/>
      <c r="P348" s="28"/>
      <c r="Q348" s="28"/>
      <c r="R348" s="34"/>
      <c r="S348" s="34"/>
      <c r="T348" s="28"/>
      <c r="U348" s="28"/>
      <c r="V348" s="34"/>
      <c r="W348" s="34"/>
      <c r="X348" s="34"/>
      <c r="Y348" s="34"/>
      <c r="Z348" s="34"/>
      <c r="AA348" s="34"/>
      <c r="AB348" s="34"/>
      <c r="AC348" s="34"/>
      <c r="AD348" s="34"/>
      <c r="AE348" s="28"/>
      <c r="AF348" s="28">
        <v>-368.85</v>
      </c>
      <c r="AG348" s="28">
        <v>-368.85</v>
      </c>
      <c r="AH348" s="28">
        <v>-368.85</v>
      </c>
      <c r="AI348" s="28">
        <v>-368.85</v>
      </c>
      <c r="AJ348" s="28">
        <v>-368.85</v>
      </c>
      <c r="AK348" s="28">
        <v>-368.85</v>
      </c>
      <c r="AL348" s="28">
        <v>-368.85</v>
      </c>
      <c r="AM348" s="28">
        <v>-368.85</v>
      </c>
      <c r="AN348" s="28">
        <v>-368.85</v>
      </c>
      <c r="AO348" s="28">
        <v>-368.85</v>
      </c>
      <c r="AP348" s="28">
        <v>-368.85</v>
      </c>
      <c r="AQ348" s="28">
        <v>-368.88</v>
      </c>
      <c r="AR348" s="28"/>
      <c r="AS348" s="28"/>
      <c r="AT348" s="28"/>
      <c r="AU348" s="93">
        <v>-4426.2299999999996</v>
      </c>
      <c r="AV348" s="101">
        <v>0</v>
      </c>
    </row>
    <row r="349" spans="1:48" ht="15">
      <c r="A349" s="24"/>
      <c r="B349" s="30">
        <v>4937002</v>
      </c>
      <c r="C349" s="24"/>
      <c r="D349" s="202" t="s">
        <v>1268</v>
      </c>
      <c r="E349" s="115"/>
      <c r="F349" s="240">
        <v>4426.2299999999996</v>
      </c>
      <c r="G349" s="34"/>
      <c r="H349" s="34"/>
      <c r="I349" s="34"/>
      <c r="J349" s="34"/>
      <c r="K349" s="34"/>
      <c r="L349" s="34"/>
      <c r="M349" s="34"/>
      <c r="N349" s="34"/>
      <c r="O349" s="34"/>
      <c r="P349" s="28"/>
      <c r="Q349" s="28"/>
      <c r="R349" s="34"/>
      <c r="S349" s="34"/>
      <c r="T349" s="28"/>
      <c r="U349" s="28"/>
      <c r="V349" s="34"/>
      <c r="W349" s="34"/>
      <c r="X349" s="34"/>
      <c r="Y349" s="34"/>
      <c r="Z349" s="34"/>
      <c r="AA349" s="34"/>
      <c r="AB349" s="34"/>
      <c r="AC349" s="34"/>
      <c r="AD349" s="34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93"/>
      <c r="AV349" s="192">
        <v>0</v>
      </c>
    </row>
    <row r="350" spans="1:48" ht="15">
      <c r="A350" s="24"/>
      <c r="B350" s="30"/>
      <c r="C350" s="30"/>
      <c r="D350" s="239"/>
      <c r="E350" s="115"/>
      <c r="F350" s="240"/>
      <c r="G350" s="34"/>
      <c r="H350" s="34"/>
      <c r="I350" s="34"/>
      <c r="J350" s="34"/>
      <c r="K350" s="34"/>
      <c r="L350" s="34"/>
      <c r="M350" s="34"/>
      <c r="N350" s="34"/>
      <c r="O350" s="34"/>
      <c r="P350" s="28"/>
      <c r="Q350" s="28"/>
      <c r="R350" s="34"/>
      <c r="S350" s="34"/>
      <c r="T350" s="28"/>
      <c r="U350" s="28"/>
      <c r="V350" s="34"/>
      <c r="W350" s="34"/>
      <c r="X350" s="34"/>
      <c r="Y350" s="34"/>
      <c r="Z350" s="34"/>
      <c r="AA350" s="34"/>
      <c r="AB350" s="34"/>
      <c r="AC350" s="34"/>
      <c r="AD350" s="34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93"/>
      <c r="AV350" s="192"/>
    </row>
    <row r="351" spans="1:48">
      <c r="A351" s="24"/>
      <c r="B351" s="113"/>
      <c r="C351" s="113"/>
      <c r="D351" s="17" t="s">
        <v>1269</v>
      </c>
      <c r="E351" s="115">
        <v>43867</v>
      </c>
      <c r="F351" s="215">
        <v>8668.0300000000007</v>
      </c>
      <c r="G351" s="34"/>
      <c r="H351" s="34"/>
      <c r="I351" s="34"/>
      <c r="J351" s="34"/>
      <c r="K351" s="34"/>
      <c r="L351" s="34"/>
      <c r="M351" s="34"/>
      <c r="N351" s="34"/>
      <c r="O351" s="34"/>
      <c r="P351" s="28"/>
      <c r="Q351" s="28"/>
      <c r="R351" s="34"/>
      <c r="S351" s="34"/>
      <c r="T351" s="28"/>
      <c r="U351" s="28"/>
      <c r="V351" s="34"/>
      <c r="W351" s="34"/>
      <c r="X351" s="34"/>
      <c r="Y351" s="34"/>
      <c r="Z351" s="34"/>
      <c r="AA351" s="34"/>
      <c r="AB351" s="34"/>
      <c r="AC351" s="34"/>
      <c r="AD351" s="34"/>
      <c r="AE351" s="28"/>
      <c r="AF351" s="28"/>
      <c r="AG351" s="28">
        <v>-722.34</v>
      </c>
      <c r="AH351" s="28">
        <v>-722.34</v>
      </c>
      <c r="AI351" s="28">
        <v>-722.34</v>
      </c>
      <c r="AJ351" s="28">
        <v>-722.34</v>
      </c>
      <c r="AK351" s="28">
        <v>-722.34</v>
      </c>
      <c r="AL351" s="28">
        <v>-722.34</v>
      </c>
      <c r="AM351" s="28">
        <v>-722.34</v>
      </c>
      <c r="AN351" s="28">
        <v>-722.34</v>
      </c>
      <c r="AO351" s="28">
        <v>-722.34</v>
      </c>
      <c r="AP351" s="28">
        <v>-722.34</v>
      </c>
      <c r="AQ351" s="28">
        <v>-722.34</v>
      </c>
      <c r="AR351" s="28">
        <v>-722.29</v>
      </c>
      <c r="AS351" s="28"/>
      <c r="AT351" s="28"/>
      <c r="AU351" s="93">
        <v>-8668.0300000000007</v>
      </c>
      <c r="AV351" s="101">
        <v>0</v>
      </c>
    </row>
    <row r="352" spans="1:48" ht="15">
      <c r="A352" s="24"/>
      <c r="B352" s="30">
        <v>4937002</v>
      </c>
      <c r="C352" s="24"/>
      <c r="D352" s="202" t="s">
        <v>1270</v>
      </c>
      <c r="E352" s="115"/>
      <c r="F352" s="240">
        <v>8668.0300000000007</v>
      </c>
      <c r="G352" s="34"/>
      <c r="H352" s="34"/>
      <c r="I352" s="34"/>
      <c r="J352" s="34"/>
      <c r="K352" s="34"/>
      <c r="L352" s="34"/>
      <c r="M352" s="34"/>
      <c r="N352" s="34"/>
      <c r="O352" s="34"/>
      <c r="P352" s="28"/>
      <c r="Q352" s="28"/>
      <c r="R352" s="34"/>
      <c r="S352" s="34"/>
      <c r="T352" s="28"/>
      <c r="U352" s="28"/>
      <c r="V352" s="34"/>
      <c r="W352" s="34"/>
      <c r="X352" s="34"/>
      <c r="Y352" s="34"/>
      <c r="Z352" s="34"/>
      <c r="AA352" s="34"/>
      <c r="AB352" s="34"/>
      <c r="AC352" s="34"/>
      <c r="AD352" s="34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93"/>
      <c r="AV352" s="192"/>
    </row>
    <row r="353" spans="1:48" ht="15">
      <c r="A353" s="24"/>
      <c r="B353" s="30"/>
      <c r="C353" s="24"/>
      <c r="D353" s="239"/>
      <c r="E353" s="115"/>
      <c r="F353" s="240"/>
      <c r="G353" s="34"/>
      <c r="H353" s="34"/>
      <c r="I353" s="34"/>
      <c r="J353" s="34"/>
      <c r="K353" s="34"/>
      <c r="L353" s="34"/>
      <c r="M353" s="34"/>
      <c r="N353" s="34"/>
      <c r="O353" s="34"/>
      <c r="P353" s="28"/>
      <c r="Q353" s="28"/>
      <c r="R353" s="34"/>
      <c r="S353" s="34"/>
      <c r="T353" s="28"/>
      <c r="U353" s="28"/>
      <c r="V353" s="34"/>
      <c r="W353" s="34"/>
      <c r="X353" s="34"/>
      <c r="Y353" s="34"/>
      <c r="Z353" s="34"/>
      <c r="AA353" s="34"/>
      <c r="AB353" s="34"/>
      <c r="AC353" s="34"/>
      <c r="AD353" s="34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93"/>
      <c r="AV353" s="192"/>
    </row>
    <row r="354" spans="1:48">
      <c r="A354" s="24"/>
      <c r="B354" s="30"/>
      <c r="C354" s="24"/>
      <c r="D354" s="17" t="s">
        <v>1271</v>
      </c>
      <c r="E354" s="115">
        <v>43899</v>
      </c>
      <c r="F354" s="215">
        <v>10321.959999999999</v>
      </c>
      <c r="G354" s="34"/>
      <c r="H354" s="34"/>
      <c r="I354" s="34"/>
      <c r="J354" s="34"/>
      <c r="K354" s="34"/>
      <c r="L354" s="34"/>
      <c r="M354" s="34"/>
      <c r="N354" s="34"/>
      <c r="O354" s="34"/>
      <c r="P354" s="28"/>
      <c r="Q354" s="28"/>
      <c r="R354" s="34"/>
      <c r="S354" s="34"/>
      <c r="T354" s="28"/>
      <c r="U354" s="28"/>
      <c r="V354" s="34"/>
      <c r="W354" s="34"/>
      <c r="X354" s="34"/>
      <c r="Y354" s="34"/>
      <c r="Z354" s="34"/>
      <c r="AA354" s="34"/>
      <c r="AB354" s="34"/>
      <c r="AC354" s="34"/>
      <c r="AD354" s="34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93"/>
      <c r="AV354" s="192"/>
    </row>
    <row r="355" spans="1:48" ht="15">
      <c r="A355" s="24"/>
      <c r="B355" s="30">
        <v>4937002</v>
      </c>
      <c r="C355" s="24"/>
      <c r="D355" s="202" t="s">
        <v>1272</v>
      </c>
      <c r="E355" s="115"/>
      <c r="F355" s="240">
        <v>10321.959999999999</v>
      </c>
      <c r="G355" s="34"/>
      <c r="H355" s="34"/>
      <c r="I355" s="34"/>
      <c r="J355" s="34"/>
      <c r="K355" s="34"/>
      <c r="L355" s="34"/>
      <c r="M355" s="34"/>
      <c r="N355" s="34"/>
      <c r="O355" s="34"/>
      <c r="P355" s="28"/>
      <c r="Q355" s="28"/>
      <c r="R355" s="34"/>
      <c r="S355" s="34"/>
      <c r="T355" s="28"/>
      <c r="U355" s="28"/>
      <c r="V355" s="34"/>
      <c r="W355" s="34"/>
      <c r="X355" s="34"/>
      <c r="Y355" s="34"/>
      <c r="Z355" s="34"/>
      <c r="AA355" s="34"/>
      <c r="AB355" s="34"/>
      <c r="AC355" s="34"/>
      <c r="AD355" s="34"/>
      <c r="AE355" s="28"/>
      <c r="AF355" s="28"/>
      <c r="AG355" s="28"/>
      <c r="AH355" s="28">
        <v>-860.16</v>
      </c>
      <c r="AI355" s="28">
        <v>-860.16</v>
      </c>
      <c r="AJ355" s="28">
        <v>-860.16</v>
      </c>
      <c r="AK355" s="28">
        <v>-860.16</v>
      </c>
      <c r="AL355" s="28">
        <v>-860.16</v>
      </c>
      <c r="AM355" s="28">
        <v>-860.16</v>
      </c>
      <c r="AN355" s="28">
        <v>-860.16</v>
      </c>
      <c r="AO355" s="28">
        <v>-860.16</v>
      </c>
      <c r="AP355" s="28">
        <v>-860.16</v>
      </c>
      <c r="AQ355" s="28">
        <v>-860.16</v>
      </c>
      <c r="AR355" s="28">
        <v>-860.16</v>
      </c>
      <c r="AS355" s="28">
        <v>-860.19999999999993</v>
      </c>
      <c r="AT355" s="28">
        <v>0</v>
      </c>
      <c r="AU355" s="93">
        <v>-10321.960000000001</v>
      </c>
      <c r="AV355" s="101">
        <v>0</v>
      </c>
    </row>
    <row r="356" spans="1:48" ht="15">
      <c r="A356" s="24"/>
      <c r="B356" s="30"/>
      <c r="C356" s="24"/>
      <c r="D356" s="239"/>
      <c r="E356" s="115"/>
      <c r="F356" s="240"/>
      <c r="G356" s="34"/>
      <c r="H356" s="34"/>
      <c r="I356" s="34"/>
      <c r="J356" s="34"/>
      <c r="K356" s="34"/>
      <c r="L356" s="34"/>
      <c r="M356" s="34"/>
      <c r="N356" s="34"/>
      <c r="O356" s="34"/>
      <c r="P356" s="28"/>
      <c r="Q356" s="28"/>
      <c r="R356" s="34"/>
      <c r="S356" s="34"/>
      <c r="T356" s="28"/>
      <c r="U356" s="28"/>
      <c r="V356" s="34"/>
      <c r="W356" s="34"/>
      <c r="X356" s="34"/>
      <c r="Y356" s="34"/>
      <c r="Z356" s="34"/>
      <c r="AA356" s="34"/>
      <c r="AB356" s="34"/>
      <c r="AC356" s="34"/>
      <c r="AD356" s="34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93"/>
      <c r="AV356" s="192"/>
    </row>
    <row r="357" spans="1:48">
      <c r="A357" s="24"/>
      <c r="B357" s="30"/>
      <c r="C357" s="24"/>
      <c r="D357" s="17" t="s">
        <v>1273</v>
      </c>
      <c r="E357" s="115">
        <v>43916</v>
      </c>
      <c r="F357" s="215">
        <v>2491.7199999999998</v>
      </c>
      <c r="G357" s="34"/>
      <c r="H357" s="34"/>
      <c r="I357" s="34"/>
      <c r="J357" s="34"/>
      <c r="K357" s="34"/>
      <c r="L357" s="34"/>
      <c r="M357" s="34"/>
      <c r="N357" s="34"/>
      <c r="O357" s="34"/>
      <c r="P357" s="28"/>
      <c r="Q357" s="28"/>
      <c r="R357" s="34"/>
      <c r="S357" s="34"/>
      <c r="T357" s="28"/>
      <c r="U357" s="28"/>
      <c r="V357" s="34"/>
      <c r="W357" s="34"/>
      <c r="X357" s="34"/>
      <c r="Y357" s="34"/>
      <c r="Z357" s="34"/>
      <c r="AA357" s="34"/>
      <c r="AB357" s="34"/>
      <c r="AC357" s="34"/>
      <c r="AD357" s="34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93"/>
      <c r="AV357" s="192"/>
    </row>
    <row r="358" spans="1:48" ht="15">
      <c r="A358" s="24"/>
      <c r="B358" s="30">
        <v>4937002</v>
      </c>
      <c r="C358" s="24"/>
      <c r="D358" s="202" t="s">
        <v>1274</v>
      </c>
      <c r="E358" s="115"/>
      <c r="F358" s="240">
        <v>2491.7199999999998</v>
      </c>
      <c r="G358" s="34"/>
      <c r="H358" s="34"/>
      <c r="I358" s="34"/>
      <c r="J358" s="34"/>
      <c r="K358" s="34"/>
      <c r="L358" s="34"/>
      <c r="M358" s="34"/>
      <c r="N358" s="34"/>
      <c r="O358" s="34"/>
      <c r="P358" s="28"/>
      <c r="Q358" s="28"/>
      <c r="R358" s="34"/>
      <c r="S358" s="34"/>
      <c r="T358" s="28"/>
      <c r="U358" s="28"/>
      <c r="V358" s="34"/>
      <c r="W358" s="34"/>
      <c r="X358" s="34"/>
      <c r="Y358" s="34"/>
      <c r="Z358" s="34"/>
      <c r="AA358" s="34"/>
      <c r="AB358" s="34"/>
      <c r="AC358" s="34"/>
      <c r="AD358" s="34"/>
      <c r="AE358" s="28"/>
      <c r="AF358" s="28"/>
      <c r="AG358" s="28"/>
      <c r="AH358" s="28">
        <v>-207.64</v>
      </c>
      <c r="AI358" s="28">
        <v>-207.64</v>
      </c>
      <c r="AJ358" s="28">
        <v>-207.64</v>
      </c>
      <c r="AK358" s="28">
        <v>-207.64</v>
      </c>
      <c r="AL358" s="28">
        <v>-207.64</v>
      </c>
      <c r="AM358" s="28">
        <v>-207.64</v>
      </c>
      <c r="AN358" s="28">
        <v>-207.64</v>
      </c>
      <c r="AO358" s="28">
        <v>-207.64</v>
      </c>
      <c r="AP358" s="28">
        <v>-207.64</v>
      </c>
      <c r="AQ358" s="28">
        <v>-207.64</v>
      </c>
      <c r="AR358" s="28">
        <v>-207.64</v>
      </c>
      <c r="AS358" s="28">
        <v>-207.67999999999998</v>
      </c>
      <c r="AT358" s="28">
        <v>0</v>
      </c>
      <c r="AU358" s="93">
        <v>-2491.7199999999989</v>
      </c>
      <c r="AV358" s="101">
        <v>0</v>
      </c>
    </row>
    <row r="359" spans="1:48" ht="15">
      <c r="A359" s="24"/>
      <c r="B359" s="30"/>
      <c r="C359" s="24"/>
      <c r="D359" s="239"/>
      <c r="E359" s="115"/>
      <c r="F359" s="240"/>
      <c r="G359" s="34"/>
      <c r="H359" s="34"/>
      <c r="I359" s="34"/>
      <c r="J359" s="34"/>
      <c r="K359" s="34"/>
      <c r="L359" s="34"/>
      <c r="M359" s="34"/>
      <c r="N359" s="34"/>
      <c r="O359" s="34"/>
      <c r="P359" s="28"/>
      <c r="Q359" s="28"/>
      <c r="R359" s="34"/>
      <c r="S359" s="34"/>
      <c r="T359" s="28"/>
      <c r="U359" s="28"/>
      <c r="V359" s="34"/>
      <c r="W359" s="34"/>
      <c r="X359" s="34"/>
      <c r="Y359" s="34"/>
      <c r="Z359" s="34"/>
      <c r="AA359" s="34"/>
      <c r="AB359" s="34"/>
      <c r="AC359" s="34"/>
      <c r="AD359" s="34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93"/>
      <c r="AV359" s="104"/>
    </row>
    <row r="360" spans="1:48">
      <c r="A360" s="24"/>
      <c r="B360" s="30"/>
      <c r="C360" s="24"/>
      <c r="D360" s="17" t="s">
        <v>1306</v>
      </c>
      <c r="E360" s="115">
        <v>43951</v>
      </c>
      <c r="F360" s="215">
        <v>674.94</v>
      </c>
      <c r="G360" s="34"/>
      <c r="H360" s="34"/>
      <c r="I360" s="34"/>
      <c r="J360" s="34"/>
      <c r="K360" s="34"/>
      <c r="L360" s="34"/>
      <c r="M360" s="34"/>
      <c r="N360" s="34"/>
      <c r="O360" s="34"/>
      <c r="P360" s="28"/>
      <c r="Q360" s="28"/>
      <c r="R360" s="34"/>
      <c r="S360" s="34"/>
      <c r="T360" s="28"/>
      <c r="U360" s="28"/>
      <c r="V360" s="34"/>
      <c r="W360" s="34"/>
      <c r="X360" s="34"/>
      <c r="Y360" s="34"/>
      <c r="Z360" s="34"/>
      <c r="AA360" s="34"/>
      <c r="AB360" s="34"/>
      <c r="AC360" s="34"/>
      <c r="AD360" s="34"/>
      <c r="AE360" s="28"/>
      <c r="AF360" s="28"/>
      <c r="AG360" s="28"/>
      <c r="AH360" s="28"/>
      <c r="AI360" s="28">
        <v>-56.25</v>
      </c>
      <c r="AJ360" s="28">
        <v>-56.25</v>
      </c>
      <c r="AK360" s="28">
        <v>-56.25</v>
      </c>
      <c r="AL360" s="28">
        <v>-56.25</v>
      </c>
      <c r="AM360" s="28">
        <v>-56.25</v>
      </c>
      <c r="AN360" s="28">
        <v>-56.25</v>
      </c>
      <c r="AO360" s="28">
        <v>-56.25</v>
      </c>
      <c r="AP360" s="28">
        <v>-56.25</v>
      </c>
      <c r="AQ360" s="28">
        <v>-56.25</v>
      </c>
      <c r="AR360" s="28">
        <v>-56.25</v>
      </c>
      <c r="AS360" s="28">
        <v>-56.25</v>
      </c>
      <c r="AT360" s="28">
        <v>-56.19</v>
      </c>
      <c r="AU360" s="93">
        <v>-674.94</v>
      </c>
      <c r="AV360" s="101">
        <v>0</v>
      </c>
    </row>
    <row r="361" spans="1:48" ht="15">
      <c r="A361" s="24"/>
      <c r="B361" s="30">
        <v>4937002</v>
      </c>
      <c r="C361" s="24"/>
      <c r="D361" s="202" t="s">
        <v>1307</v>
      </c>
      <c r="E361" s="115"/>
      <c r="F361" s="240">
        <v>674.94</v>
      </c>
      <c r="G361" s="34"/>
      <c r="H361" s="34"/>
      <c r="I361" s="34"/>
      <c r="J361" s="34"/>
      <c r="K361" s="34"/>
      <c r="L361" s="34"/>
      <c r="M361" s="34"/>
      <c r="N361" s="34"/>
      <c r="O361" s="34"/>
      <c r="P361" s="28"/>
      <c r="Q361" s="28"/>
      <c r="R361" s="34"/>
      <c r="S361" s="34"/>
      <c r="T361" s="28"/>
      <c r="U361" s="28"/>
      <c r="V361" s="34"/>
      <c r="W361" s="34"/>
      <c r="X361" s="34"/>
      <c r="Y361" s="34"/>
      <c r="Z361" s="34"/>
      <c r="AA361" s="34"/>
      <c r="AB361" s="34"/>
      <c r="AC361" s="34"/>
      <c r="AD361" s="34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93"/>
      <c r="AV361" s="192"/>
    </row>
    <row r="362" spans="1:48" ht="15">
      <c r="A362" s="24"/>
      <c r="B362" s="30"/>
      <c r="C362" s="24"/>
      <c r="D362" s="239"/>
      <c r="E362" s="115"/>
      <c r="F362" s="240"/>
      <c r="G362" s="34"/>
      <c r="H362" s="34"/>
      <c r="I362" s="34"/>
      <c r="J362" s="34"/>
      <c r="K362" s="34"/>
      <c r="L362" s="34"/>
      <c r="M362" s="34"/>
      <c r="N362" s="34"/>
      <c r="O362" s="34"/>
      <c r="P362" s="28"/>
      <c r="Q362" s="28"/>
      <c r="R362" s="34"/>
      <c r="S362" s="34"/>
      <c r="T362" s="28"/>
      <c r="U362" s="28"/>
      <c r="V362" s="34"/>
      <c r="W362" s="34"/>
      <c r="X362" s="34"/>
      <c r="Y362" s="34"/>
      <c r="Z362" s="34"/>
      <c r="AA362" s="34"/>
      <c r="AB362" s="34"/>
      <c r="AC362" s="34"/>
      <c r="AD362" s="34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93"/>
      <c r="AV362" s="192"/>
    </row>
    <row r="363" spans="1:48">
      <c r="A363" s="24"/>
      <c r="B363" s="30"/>
      <c r="C363" s="24"/>
      <c r="D363" s="17" t="s">
        <v>1330</v>
      </c>
      <c r="E363" s="115">
        <v>43981</v>
      </c>
      <c r="F363" s="215">
        <v>3064</v>
      </c>
      <c r="G363" s="34"/>
      <c r="H363" s="34"/>
      <c r="I363" s="34"/>
      <c r="J363" s="34"/>
      <c r="K363" s="34"/>
      <c r="L363" s="34"/>
      <c r="M363" s="34"/>
      <c r="N363" s="34"/>
      <c r="O363" s="34"/>
      <c r="P363" s="28"/>
      <c r="Q363" s="28"/>
      <c r="R363" s="34"/>
      <c r="S363" s="34"/>
      <c r="T363" s="28"/>
      <c r="U363" s="28"/>
      <c r="V363" s="34"/>
      <c r="W363" s="34"/>
      <c r="X363" s="34"/>
      <c r="Y363" s="34"/>
      <c r="Z363" s="34"/>
      <c r="AA363" s="34"/>
      <c r="AB363" s="34"/>
      <c r="AC363" s="34"/>
      <c r="AD363" s="34"/>
      <c r="AE363" s="28"/>
      <c r="AF363" s="28"/>
      <c r="AG363" s="28"/>
      <c r="AH363" s="28"/>
      <c r="AI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93"/>
      <c r="AV363" s="101"/>
    </row>
    <row r="364" spans="1:48" ht="15">
      <c r="A364" s="24"/>
      <c r="B364" s="30">
        <v>4937002</v>
      </c>
      <c r="C364" s="24"/>
      <c r="D364" s="202" t="s">
        <v>1331</v>
      </c>
      <c r="E364" s="115"/>
      <c r="F364" s="240">
        <v>3064</v>
      </c>
      <c r="G364" s="34"/>
      <c r="H364" s="34"/>
      <c r="I364" s="34"/>
      <c r="J364" s="34"/>
      <c r="K364" s="34"/>
      <c r="L364" s="34"/>
      <c r="M364" s="34"/>
      <c r="N364" s="34"/>
      <c r="O364" s="34"/>
      <c r="P364" s="28"/>
      <c r="Q364" s="28"/>
      <c r="R364" s="34"/>
      <c r="S364" s="34"/>
      <c r="T364" s="28"/>
      <c r="U364" s="28"/>
      <c r="V364" s="34"/>
      <c r="W364" s="34"/>
      <c r="X364" s="34"/>
      <c r="Y364" s="34"/>
      <c r="Z364" s="34"/>
      <c r="AA364" s="34"/>
      <c r="AB364" s="34"/>
      <c r="AC364" s="34"/>
      <c r="AD364" s="34"/>
      <c r="AE364" s="28"/>
      <c r="AF364" s="28"/>
      <c r="AG364" s="28"/>
      <c r="AH364" s="28"/>
      <c r="AI364" s="28"/>
      <c r="AJ364" s="28">
        <v>-255.33</v>
      </c>
      <c r="AK364" s="242">
        <v>-255.33</v>
      </c>
      <c r="AL364" s="99">
        <v>-255.33</v>
      </c>
      <c r="AM364" s="99">
        <v>-255.33</v>
      </c>
      <c r="AN364" s="99">
        <v>-255.33</v>
      </c>
      <c r="AO364" s="99">
        <v>-255.33</v>
      </c>
      <c r="AP364" s="99">
        <v>-255.33</v>
      </c>
      <c r="AQ364" s="99">
        <v>-255.33</v>
      </c>
      <c r="AR364" s="99">
        <v>-255.33</v>
      </c>
      <c r="AS364" s="99">
        <v>-255.33</v>
      </c>
      <c r="AT364" s="99">
        <v>-255.33</v>
      </c>
      <c r="AU364" s="93">
        <v>-2808.6299999999997</v>
      </c>
      <c r="AV364" s="101">
        <v>255.37000000000035</v>
      </c>
    </row>
    <row r="365" spans="1:48" ht="15">
      <c r="A365" s="24"/>
      <c r="B365" s="30"/>
      <c r="C365" s="24"/>
      <c r="D365" s="241"/>
      <c r="E365" s="115"/>
      <c r="F365" s="240"/>
      <c r="G365" s="34"/>
      <c r="H365" s="34"/>
      <c r="I365" s="34"/>
      <c r="J365" s="34"/>
      <c r="K365" s="34"/>
      <c r="L365" s="34"/>
      <c r="M365" s="34"/>
      <c r="N365" s="34"/>
      <c r="O365" s="34"/>
      <c r="P365" s="28"/>
      <c r="Q365" s="28"/>
      <c r="R365" s="34"/>
      <c r="S365" s="34"/>
      <c r="T365" s="28"/>
      <c r="U365" s="28"/>
      <c r="V365" s="34"/>
      <c r="W365" s="34"/>
      <c r="X365" s="34"/>
      <c r="Y365" s="34"/>
      <c r="Z365" s="34"/>
      <c r="AA365" s="34"/>
      <c r="AB365" s="34"/>
      <c r="AC365" s="34"/>
      <c r="AD365" s="34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93"/>
      <c r="AV365" s="192"/>
    </row>
    <row r="366" spans="1:48">
      <c r="A366" s="24"/>
      <c r="B366" s="30"/>
      <c r="C366" s="24"/>
      <c r="D366" s="17" t="s">
        <v>1391</v>
      </c>
      <c r="E366" s="115">
        <v>44012</v>
      </c>
      <c r="F366" s="215">
        <v>949.1</v>
      </c>
      <c r="G366" s="34"/>
      <c r="H366" s="34"/>
      <c r="I366" s="34"/>
      <c r="J366" s="34"/>
      <c r="K366" s="34"/>
      <c r="L366" s="34"/>
      <c r="M366" s="34"/>
      <c r="N366" s="34"/>
      <c r="O366" s="34"/>
      <c r="P366" s="28"/>
      <c r="Q366" s="28"/>
      <c r="R366" s="34"/>
      <c r="S366" s="34"/>
      <c r="T366" s="28"/>
      <c r="U366" s="28"/>
      <c r="V366" s="34"/>
      <c r="W366" s="34"/>
      <c r="X366" s="34"/>
      <c r="Y366" s="34"/>
      <c r="Z366" s="34"/>
      <c r="AA366" s="34"/>
      <c r="AB366" s="34"/>
      <c r="AC366" s="34"/>
      <c r="AD366" s="34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93"/>
      <c r="AV366" s="101"/>
    </row>
    <row r="367" spans="1:48" ht="15">
      <c r="A367" s="24"/>
      <c r="B367" s="30">
        <v>4937002</v>
      </c>
      <c r="C367" s="24"/>
      <c r="D367" s="202" t="s">
        <v>1392</v>
      </c>
      <c r="E367" s="115"/>
      <c r="F367" s="240">
        <v>949.1</v>
      </c>
      <c r="G367" s="34"/>
      <c r="H367" s="34"/>
      <c r="I367" s="34"/>
      <c r="J367" s="34"/>
      <c r="K367" s="34"/>
      <c r="L367" s="34"/>
      <c r="M367" s="34"/>
      <c r="N367" s="34"/>
      <c r="O367" s="34"/>
      <c r="P367" s="28"/>
      <c r="Q367" s="28"/>
      <c r="R367" s="34"/>
      <c r="S367" s="34"/>
      <c r="T367" s="28"/>
      <c r="U367" s="28"/>
      <c r="V367" s="34"/>
      <c r="W367" s="34"/>
      <c r="X367" s="34"/>
      <c r="Y367" s="34"/>
      <c r="Z367" s="34"/>
      <c r="AA367" s="34"/>
      <c r="AB367" s="34"/>
      <c r="AC367" s="34"/>
      <c r="AD367" s="34"/>
      <c r="AE367" s="28"/>
      <c r="AF367" s="28"/>
      <c r="AG367" s="28"/>
      <c r="AH367" s="28"/>
      <c r="AI367" s="28"/>
      <c r="AJ367" s="28"/>
      <c r="AK367" s="28">
        <v>-79.09</v>
      </c>
      <c r="AL367" s="28">
        <v>-79.09</v>
      </c>
      <c r="AM367" s="28">
        <v>-79.09</v>
      </c>
      <c r="AN367" s="28">
        <v>-79.09</v>
      </c>
      <c r="AO367" s="28">
        <v>-79.09</v>
      </c>
      <c r="AP367" s="28">
        <v>-79.09</v>
      </c>
      <c r="AQ367" s="28">
        <v>-79.09</v>
      </c>
      <c r="AR367" s="28">
        <v>-79.09</v>
      </c>
      <c r="AS367" s="28">
        <v>-79.09</v>
      </c>
      <c r="AT367" s="28">
        <v>-79.09</v>
      </c>
      <c r="AU367" s="93">
        <v>-790.9000000000002</v>
      </c>
      <c r="AV367" s="101">
        <v>158.19999999999982</v>
      </c>
    </row>
    <row r="368" spans="1:48" ht="15">
      <c r="A368" s="30"/>
      <c r="B368" s="30"/>
      <c r="C368" s="30"/>
      <c r="D368" s="239"/>
      <c r="E368" s="214"/>
      <c r="F368" s="240"/>
      <c r="G368" s="34"/>
      <c r="H368" s="34"/>
      <c r="I368" s="34"/>
      <c r="J368" s="34"/>
      <c r="K368" s="34"/>
      <c r="L368" s="34"/>
      <c r="M368" s="34"/>
      <c r="N368" s="34"/>
      <c r="O368" s="34"/>
      <c r="P368" s="28"/>
      <c r="Q368" s="28"/>
      <c r="R368" s="34"/>
      <c r="S368" s="34"/>
      <c r="T368" s="28"/>
      <c r="U368" s="28"/>
      <c r="V368" s="34"/>
      <c r="W368" s="34"/>
      <c r="X368" s="34"/>
      <c r="Y368" s="34"/>
      <c r="Z368" s="34"/>
      <c r="AA368" s="34"/>
      <c r="AB368" s="34"/>
      <c r="AC368" s="34"/>
      <c r="AD368" s="34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93"/>
      <c r="AV368" s="167"/>
    </row>
    <row r="369" spans="1:48">
      <c r="A369" s="24"/>
      <c r="B369" s="30"/>
      <c r="C369" s="24"/>
      <c r="D369" s="17" t="s">
        <v>1399</v>
      </c>
      <c r="E369" s="115">
        <v>44043</v>
      </c>
      <c r="F369" s="215">
        <v>9904.82</v>
      </c>
      <c r="G369" s="34"/>
      <c r="H369" s="34"/>
      <c r="I369" s="34"/>
      <c r="J369" s="34"/>
      <c r="K369" s="34"/>
      <c r="L369" s="34"/>
      <c r="M369" s="34"/>
      <c r="N369" s="34"/>
      <c r="O369" s="34"/>
      <c r="P369" s="28"/>
      <c r="Q369" s="28"/>
      <c r="R369" s="34"/>
      <c r="S369" s="34"/>
      <c r="T369" s="28"/>
      <c r="U369" s="28"/>
      <c r="V369" s="34"/>
      <c r="W369" s="34"/>
      <c r="X369" s="34"/>
      <c r="Y369" s="34"/>
      <c r="Z369" s="34"/>
      <c r="AA369" s="34"/>
      <c r="AB369" s="34"/>
      <c r="AC369" s="34"/>
      <c r="AD369" s="34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93"/>
      <c r="AV369" s="101"/>
    </row>
    <row r="370" spans="1:48" ht="15">
      <c r="A370" s="24"/>
      <c r="B370" s="30">
        <v>4937002</v>
      </c>
      <c r="C370" s="24"/>
      <c r="D370" s="202" t="s">
        <v>1400</v>
      </c>
      <c r="E370" s="115"/>
      <c r="F370" s="240">
        <v>9904.82</v>
      </c>
      <c r="G370" s="34"/>
      <c r="H370" s="34"/>
      <c r="I370" s="34"/>
      <c r="J370" s="34"/>
      <c r="K370" s="34"/>
      <c r="L370" s="34"/>
      <c r="M370" s="34"/>
      <c r="N370" s="34"/>
      <c r="O370" s="34"/>
      <c r="P370" s="28"/>
      <c r="Q370" s="28"/>
      <c r="R370" s="34"/>
      <c r="S370" s="34"/>
      <c r="T370" s="28"/>
      <c r="U370" s="28"/>
      <c r="V370" s="34"/>
      <c r="W370" s="34"/>
      <c r="X370" s="34"/>
      <c r="Y370" s="34"/>
      <c r="Z370" s="34"/>
      <c r="AA370" s="34"/>
      <c r="AB370" s="34"/>
      <c r="AC370" s="34"/>
      <c r="AD370" s="34"/>
      <c r="AE370" s="28"/>
      <c r="AF370" s="28"/>
      <c r="AG370" s="28"/>
      <c r="AH370" s="28"/>
      <c r="AI370" s="28"/>
      <c r="AJ370" s="28"/>
      <c r="AK370" s="28"/>
      <c r="AL370" s="28">
        <v>-825.4</v>
      </c>
      <c r="AM370" s="28">
        <v>-825.4</v>
      </c>
      <c r="AN370" s="28">
        <v>-825.4</v>
      </c>
      <c r="AO370" s="28">
        <v>-825.4</v>
      </c>
      <c r="AP370" s="28">
        <v>-825.4</v>
      </c>
      <c r="AQ370" s="28">
        <v>-825.4</v>
      </c>
      <c r="AR370" s="28">
        <v>-825.4</v>
      </c>
      <c r="AS370" s="28">
        <v>-825.4</v>
      </c>
      <c r="AT370" s="28">
        <v>-825.4</v>
      </c>
      <c r="AU370" s="93">
        <v>-7428.5999999999985</v>
      </c>
      <c r="AV370" s="101">
        <v>2476.2200000000012</v>
      </c>
    </row>
    <row r="371" spans="1:48" ht="15">
      <c r="A371" s="24"/>
      <c r="B371" s="30"/>
      <c r="C371" s="24"/>
      <c r="D371" s="239"/>
      <c r="E371" s="115"/>
      <c r="F371" s="240"/>
      <c r="G371" s="34"/>
      <c r="H371" s="34"/>
      <c r="I371" s="34"/>
      <c r="J371" s="34"/>
      <c r="K371" s="34"/>
      <c r="L371" s="34"/>
      <c r="M371" s="34"/>
      <c r="N371" s="34"/>
      <c r="O371" s="34"/>
      <c r="P371" s="28"/>
      <c r="Q371" s="28"/>
      <c r="R371" s="34"/>
      <c r="S371" s="34"/>
      <c r="T371" s="28"/>
      <c r="U371" s="28"/>
      <c r="V371" s="34"/>
      <c r="W371" s="34"/>
      <c r="X371" s="34"/>
      <c r="Y371" s="34"/>
      <c r="Z371" s="34"/>
      <c r="AA371" s="34"/>
      <c r="AB371" s="34"/>
      <c r="AC371" s="34"/>
      <c r="AD371" s="34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93"/>
      <c r="AV371" s="192"/>
    </row>
    <row r="372" spans="1:48">
      <c r="A372" s="24"/>
      <c r="B372" s="30"/>
      <c r="C372" s="24"/>
      <c r="D372" s="17" t="s">
        <v>1475</v>
      </c>
      <c r="E372" s="115">
        <v>44074</v>
      </c>
      <c r="F372" s="215">
        <v>10886.83</v>
      </c>
      <c r="G372" s="34"/>
      <c r="H372" s="34"/>
      <c r="I372" s="34"/>
      <c r="J372" s="34"/>
      <c r="K372" s="34"/>
      <c r="L372" s="34"/>
      <c r="M372" s="34"/>
      <c r="N372" s="34"/>
      <c r="O372" s="34"/>
      <c r="P372" s="28"/>
      <c r="Q372" s="28"/>
      <c r="R372" s="34"/>
      <c r="S372" s="34"/>
      <c r="T372" s="28"/>
      <c r="U372" s="28"/>
      <c r="V372" s="34"/>
      <c r="W372" s="34"/>
      <c r="X372" s="34"/>
      <c r="Y372" s="34"/>
      <c r="Z372" s="34"/>
      <c r="AA372" s="34"/>
      <c r="AB372" s="34"/>
      <c r="AC372" s="34"/>
      <c r="AD372" s="34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93"/>
      <c r="AV372" s="101"/>
    </row>
    <row r="373" spans="1:48" ht="15">
      <c r="A373" s="24"/>
      <c r="B373" s="30">
        <v>4937002</v>
      </c>
      <c r="C373" s="24"/>
      <c r="D373" s="202" t="s">
        <v>1476</v>
      </c>
      <c r="E373" s="115"/>
      <c r="F373" s="240">
        <v>10886.83</v>
      </c>
      <c r="G373" s="34"/>
      <c r="H373" s="34"/>
      <c r="I373" s="34"/>
      <c r="J373" s="34"/>
      <c r="K373" s="34"/>
      <c r="L373" s="34"/>
      <c r="M373" s="34"/>
      <c r="N373" s="34"/>
      <c r="O373" s="34"/>
      <c r="P373" s="28"/>
      <c r="Q373" s="28"/>
      <c r="R373" s="34"/>
      <c r="S373" s="34"/>
      <c r="T373" s="28"/>
      <c r="U373" s="28"/>
      <c r="V373" s="34"/>
      <c r="W373" s="34"/>
      <c r="X373" s="34"/>
      <c r="Y373" s="34"/>
      <c r="Z373" s="34"/>
      <c r="AA373" s="34"/>
      <c r="AB373" s="34"/>
      <c r="AC373" s="34"/>
      <c r="AD373" s="34"/>
      <c r="AE373" s="28"/>
      <c r="AF373" s="28"/>
      <c r="AG373" s="28"/>
      <c r="AH373" s="28"/>
      <c r="AI373" s="28"/>
      <c r="AJ373" s="28"/>
      <c r="AK373" s="28"/>
      <c r="AL373" s="28"/>
      <c r="AM373" s="28">
        <v>-907.24</v>
      </c>
      <c r="AN373" s="28">
        <v>-907.24</v>
      </c>
      <c r="AO373" s="28">
        <v>-907.24</v>
      </c>
      <c r="AP373" s="28">
        <v>-907.24</v>
      </c>
      <c r="AQ373" s="28">
        <v>-907.24</v>
      </c>
      <c r="AR373" s="28">
        <v>-907.24</v>
      </c>
      <c r="AS373" s="28">
        <v>-907.24</v>
      </c>
      <c r="AT373" s="28">
        <v>-907.24</v>
      </c>
      <c r="AU373" s="93">
        <v>-7257.9199999999992</v>
      </c>
      <c r="AV373" s="101">
        <v>3628.9100000000008</v>
      </c>
    </row>
    <row r="374" spans="1:48" ht="15">
      <c r="A374" s="24"/>
      <c r="B374" s="30"/>
      <c r="C374" s="24"/>
      <c r="D374" s="239"/>
      <c r="E374" s="115"/>
      <c r="F374" s="240"/>
      <c r="G374" s="34"/>
      <c r="H374" s="34"/>
      <c r="I374" s="34"/>
      <c r="J374" s="34"/>
      <c r="K374" s="34"/>
      <c r="L374" s="34"/>
      <c r="M374" s="34"/>
      <c r="N374" s="34"/>
      <c r="O374" s="34"/>
      <c r="P374" s="28"/>
      <c r="Q374" s="28"/>
      <c r="R374" s="34"/>
      <c r="S374" s="34"/>
      <c r="T374" s="28"/>
      <c r="U374" s="28"/>
      <c r="V374" s="34"/>
      <c r="W374" s="34"/>
      <c r="X374" s="34"/>
      <c r="Y374" s="34"/>
      <c r="Z374" s="34"/>
      <c r="AA374" s="34"/>
      <c r="AB374" s="34"/>
      <c r="AC374" s="34"/>
      <c r="AD374" s="34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93"/>
      <c r="AV374" s="192"/>
    </row>
    <row r="375" spans="1:48">
      <c r="A375" s="24"/>
      <c r="B375" s="30"/>
      <c r="C375" s="24"/>
      <c r="D375" s="17" t="s">
        <v>1488</v>
      </c>
      <c r="E375" s="115">
        <v>44104</v>
      </c>
      <c r="F375" s="215">
        <v>13798.97</v>
      </c>
      <c r="G375" s="34"/>
      <c r="H375" s="34"/>
      <c r="I375" s="34"/>
      <c r="J375" s="34"/>
      <c r="K375" s="34"/>
      <c r="L375" s="34"/>
      <c r="M375" s="34"/>
      <c r="N375" s="34"/>
      <c r="O375" s="34"/>
      <c r="P375" s="28"/>
      <c r="Q375" s="28"/>
      <c r="R375" s="34"/>
      <c r="S375" s="34"/>
      <c r="T375" s="28"/>
      <c r="U375" s="28"/>
      <c r="V375" s="34"/>
      <c r="W375" s="34"/>
      <c r="X375" s="34"/>
      <c r="Y375" s="34"/>
      <c r="Z375" s="34"/>
      <c r="AA375" s="34"/>
      <c r="AB375" s="34"/>
      <c r="AC375" s="34"/>
      <c r="AD375" s="34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93"/>
      <c r="AV375" s="101">
        <v>0</v>
      </c>
    </row>
    <row r="376" spans="1:48" ht="15">
      <c r="A376" s="24"/>
      <c r="B376" s="30">
        <v>4937002</v>
      </c>
      <c r="C376" s="24"/>
      <c r="D376" s="202" t="s">
        <v>1489</v>
      </c>
      <c r="E376" s="115"/>
      <c r="F376" s="240">
        <v>13798.97</v>
      </c>
      <c r="G376" s="34"/>
      <c r="H376" s="34"/>
      <c r="I376" s="34"/>
      <c r="J376" s="34"/>
      <c r="K376" s="34"/>
      <c r="L376" s="34"/>
      <c r="M376" s="34"/>
      <c r="N376" s="34"/>
      <c r="O376" s="34"/>
      <c r="P376" s="28"/>
      <c r="Q376" s="28"/>
      <c r="R376" s="34"/>
      <c r="S376" s="34"/>
      <c r="T376" s="28"/>
      <c r="U376" s="28"/>
      <c r="V376" s="34"/>
      <c r="W376" s="34"/>
      <c r="X376" s="34"/>
      <c r="Y376" s="34"/>
      <c r="Z376" s="34"/>
      <c r="AA376" s="34"/>
      <c r="AB376" s="34"/>
      <c r="AC376" s="34"/>
      <c r="AD376" s="34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>
        <v>-1149.9100000000001</v>
      </c>
      <c r="AO376" s="28">
        <v>-1149.9100000000001</v>
      </c>
      <c r="AP376" s="28">
        <v>-1149.9100000000001</v>
      </c>
      <c r="AQ376" s="28">
        <v>-1149.9100000000001</v>
      </c>
      <c r="AR376" s="28">
        <v>-1149.9100000000001</v>
      </c>
      <c r="AS376" s="28">
        <v>-1149.9100000000001</v>
      </c>
      <c r="AT376" s="28">
        <v>-1149.9100000000001</v>
      </c>
      <c r="AU376" s="93">
        <v>-8049.37</v>
      </c>
      <c r="AV376" s="101">
        <v>5749.5999999999995</v>
      </c>
    </row>
    <row r="377" spans="1:48" ht="15">
      <c r="A377" s="24"/>
      <c r="B377" s="30"/>
      <c r="C377" s="24"/>
      <c r="D377" s="239"/>
      <c r="E377" s="115"/>
      <c r="F377" s="240"/>
      <c r="G377" s="34"/>
      <c r="H377" s="34"/>
      <c r="I377" s="34"/>
      <c r="J377" s="34"/>
      <c r="K377" s="34"/>
      <c r="L377" s="34"/>
      <c r="M377" s="34"/>
      <c r="N377" s="34"/>
      <c r="O377" s="34"/>
      <c r="P377" s="28"/>
      <c r="Q377" s="28"/>
      <c r="R377" s="34"/>
      <c r="S377" s="34"/>
      <c r="T377" s="28"/>
      <c r="U377" s="28"/>
      <c r="V377" s="34"/>
      <c r="W377" s="34"/>
      <c r="X377" s="34"/>
      <c r="Y377" s="34"/>
      <c r="Z377" s="34"/>
      <c r="AA377" s="34"/>
      <c r="AB377" s="34"/>
      <c r="AC377" s="34"/>
      <c r="AD377" s="34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93"/>
      <c r="AV377" s="104"/>
    </row>
    <row r="378" spans="1:48">
      <c r="A378" s="24"/>
      <c r="B378" s="30"/>
      <c r="C378" s="24"/>
      <c r="D378" s="17" t="s">
        <v>1549</v>
      </c>
      <c r="E378" s="115">
        <v>44165</v>
      </c>
      <c r="F378" s="215">
        <v>10643.13</v>
      </c>
      <c r="G378" s="34"/>
      <c r="H378" s="34"/>
      <c r="I378" s="34"/>
      <c r="J378" s="34"/>
      <c r="K378" s="34"/>
      <c r="L378" s="34"/>
      <c r="M378" s="34"/>
      <c r="N378" s="34"/>
      <c r="O378" s="34"/>
      <c r="P378" s="28"/>
      <c r="Q378" s="28"/>
      <c r="R378" s="34"/>
      <c r="S378" s="34"/>
      <c r="T378" s="28"/>
      <c r="U378" s="28"/>
      <c r="V378" s="34"/>
      <c r="W378" s="34"/>
      <c r="X378" s="34"/>
      <c r="Y378" s="34"/>
      <c r="Z378" s="34"/>
      <c r="AA378" s="34"/>
      <c r="AB378" s="34"/>
      <c r="AC378" s="34"/>
      <c r="AD378" s="34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93"/>
      <c r="AV378" s="104"/>
    </row>
    <row r="379" spans="1:48" ht="15">
      <c r="A379" s="24"/>
      <c r="B379" s="30">
        <v>4937002</v>
      </c>
      <c r="C379" s="24"/>
      <c r="D379" s="202" t="s">
        <v>1550</v>
      </c>
      <c r="E379" s="115"/>
      <c r="F379" s="240">
        <v>10643.13</v>
      </c>
      <c r="G379" s="34"/>
      <c r="H379" s="34"/>
      <c r="I379" s="34"/>
      <c r="J379" s="34"/>
      <c r="K379" s="34"/>
      <c r="L379" s="34"/>
      <c r="M379" s="34"/>
      <c r="N379" s="34"/>
      <c r="O379" s="34"/>
      <c r="P379" s="28"/>
      <c r="Q379" s="28"/>
      <c r="R379" s="34"/>
      <c r="S379" s="34"/>
      <c r="T379" s="28"/>
      <c r="U379" s="28"/>
      <c r="V379" s="34"/>
      <c r="W379" s="34"/>
      <c r="X379" s="34"/>
      <c r="Y379" s="34"/>
      <c r="Z379" s="34"/>
      <c r="AA379" s="34"/>
      <c r="AB379" s="34"/>
      <c r="AC379" s="34"/>
      <c r="AD379" s="34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>
        <v>-886.93</v>
      </c>
      <c r="AQ379" s="28">
        <v>-886.93</v>
      </c>
      <c r="AR379" s="28">
        <v>-886.93</v>
      </c>
      <c r="AS379" s="28">
        <v>-886.93</v>
      </c>
      <c r="AT379" s="28">
        <v>-886.93</v>
      </c>
      <c r="AU379" s="93">
        <v>-4434.6499999999996</v>
      </c>
      <c r="AV379" s="101">
        <v>6208.48</v>
      </c>
    </row>
    <row r="380" spans="1:48" ht="15">
      <c r="A380" s="24"/>
      <c r="B380" s="30"/>
      <c r="C380" s="24"/>
      <c r="D380" s="239"/>
      <c r="E380" s="115"/>
      <c r="F380" s="240"/>
      <c r="G380" s="34"/>
      <c r="H380" s="34"/>
      <c r="I380" s="34"/>
      <c r="J380" s="34"/>
      <c r="K380" s="34"/>
      <c r="L380" s="34"/>
      <c r="M380" s="34"/>
      <c r="N380" s="34"/>
      <c r="O380" s="34"/>
      <c r="P380" s="28"/>
      <c r="Q380" s="28"/>
      <c r="R380" s="34"/>
      <c r="S380" s="34"/>
      <c r="T380" s="28"/>
      <c r="U380" s="28"/>
      <c r="V380" s="34"/>
      <c r="W380" s="34"/>
      <c r="X380" s="34"/>
      <c r="Y380" s="34"/>
      <c r="Z380" s="34"/>
      <c r="AA380" s="34"/>
      <c r="AB380" s="34"/>
      <c r="AC380" s="34"/>
      <c r="AD380" s="34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93"/>
      <c r="AV380" s="104"/>
    </row>
    <row r="381" spans="1:48">
      <c r="A381" s="24"/>
      <c r="B381" s="30"/>
      <c r="C381" s="24"/>
      <c r="D381" s="5" t="s">
        <v>1551</v>
      </c>
      <c r="E381" s="115">
        <v>44194</v>
      </c>
      <c r="F381" s="215">
        <v>4851.57</v>
      </c>
      <c r="G381" s="34"/>
      <c r="H381" s="34"/>
      <c r="I381" s="34"/>
      <c r="J381" s="34"/>
      <c r="K381" s="34"/>
      <c r="L381" s="34"/>
      <c r="M381" s="34"/>
      <c r="N381" s="34"/>
      <c r="O381" s="34"/>
      <c r="P381" s="28"/>
      <c r="Q381" s="28"/>
      <c r="R381" s="34"/>
      <c r="S381" s="34"/>
      <c r="T381" s="28"/>
      <c r="U381" s="28"/>
      <c r="V381" s="34"/>
      <c r="W381" s="34"/>
      <c r="X381" s="34"/>
      <c r="Y381" s="34"/>
      <c r="Z381" s="34"/>
      <c r="AA381" s="34"/>
      <c r="AB381" s="34"/>
      <c r="AC381" s="34"/>
      <c r="AD381" s="34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93"/>
      <c r="AV381" s="104"/>
    </row>
    <row r="382" spans="1:48" ht="15">
      <c r="A382" s="24"/>
      <c r="B382" s="30">
        <v>4937002</v>
      </c>
      <c r="C382" s="24"/>
      <c r="D382" s="202" t="s">
        <v>1551</v>
      </c>
      <c r="E382" s="115"/>
      <c r="F382" s="240">
        <v>4851.57</v>
      </c>
      <c r="G382" s="34"/>
      <c r="H382" s="34"/>
      <c r="I382" s="34"/>
      <c r="J382" s="34"/>
      <c r="K382" s="34"/>
      <c r="L382" s="34"/>
      <c r="M382" s="34"/>
      <c r="N382" s="34"/>
      <c r="O382" s="34"/>
      <c r="P382" s="28"/>
      <c r="Q382" s="28"/>
      <c r="R382" s="34"/>
      <c r="S382" s="34"/>
      <c r="T382" s="28"/>
      <c r="U382" s="28"/>
      <c r="V382" s="34"/>
      <c r="W382" s="34"/>
      <c r="X382" s="34"/>
      <c r="Y382" s="34"/>
      <c r="Z382" s="34"/>
      <c r="AA382" s="34"/>
      <c r="AB382" s="34"/>
      <c r="AC382" s="34"/>
      <c r="AD382" s="34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>
        <v>-404.3</v>
      </c>
      <c r="AR382" s="28">
        <v>-404.3</v>
      </c>
      <c r="AS382" s="28">
        <v>-404.3</v>
      </c>
      <c r="AT382" s="28">
        <v>-404.3</v>
      </c>
      <c r="AU382" s="93">
        <v>-1617.2</v>
      </c>
      <c r="AV382" s="101">
        <v>3234.37</v>
      </c>
    </row>
    <row r="383" spans="1:48">
      <c r="A383" s="24"/>
      <c r="B383" s="24"/>
      <c r="C383" s="24"/>
      <c r="D383" s="191"/>
      <c r="E383" s="12"/>
      <c r="F383" s="184"/>
      <c r="G383" s="33"/>
      <c r="H383" s="33"/>
      <c r="I383" s="33"/>
      <c r="J383" s="33"/>
      <c r="K383" s="33"/>
      <c r="L383" s="33"/>
      <c r="M383" s="33"/>
      <c r="N383" s="33"/>
      <c r="O383" s="33"/>
      <c r="P383" s="27"/>
      <c r="Q383" s="28"/>
      <c r="R383" s="33"/>
      <c r="S383" s="33"/>
      <c r="T383" s="28"/>
      <c r="U383" s="28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4"/>
      <c r="AL383" s="34"/>
      <c r="AM383" s="34"/>
      <c r="AN383" s="34"/>
      <c r="AO383" s="34"/>
      <c r="AP383" s="34"/>
      <c r="AQ383" s="34"/>
      <c r="AR383" s="34"/>
      <c r="AS383" s="34"/>
      <c r="AT383" s="34"/>
      <c r="AU383" s="116"/>
      <c r="AV383" s="116"/>
    </row>
    <row r="384" spans="1:48">
      <c r="A384" s="24"/>
      <c r="B384" s="30"/>
      <c r="C384" s="24"/>
      <c r="D384" s="5" t="s">
        <v>1551</v>
      </c>
      <c r="E384" s="115">
        <v>44224</v>
      </c>
      <c r="F384" s="215">
        <v>1849.32</v>
      </c>
      <c r="G384" s="34"/>
      <c r="H384" s="34"/>
      <c r="I384" s="34"/>
      <c r="J384" s="34"/>
      <c r="K384" s="34"/>
      <c r="L384" s="34"/>
      <c r="M384" s="34"/>
      <c r="N384" s="34"/>
      <c r="O384" s="34"/>
      <c r="P384" s="28"/>
      <c r="Q384" s="28"/>
      <c r="R384" s="34"/>
      <c r="S384" s="34"/>
      <c r="T384" s="28"/>
      <c r="U384" s="28"/>
      <c r="V384" s="34"/>
      <c r="W384" s="34"/>
      <c r="X384" s="34"/>
      <c r="Y384" s="34"/>
      <c r="Z384" s="34"/>
      <c r="AA384" s="34"/>
      <c r="AB384" s="34"/>
      <c r="AC384" s="34"/>
      <c r="AD384" s="34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93"/>
      <c r="AV384" s="104"/>
    </row>
    <row r="385" spans="1:48" ht="15">
      <c r="A385" s="24"/>
      <c r="B385" s="30">
        <v>4937002</v>
      </c>
      <c r="C385" s="24"/>
      <c r="D385" s="202" t="s">
        <v>1551</v>
      </c>
      <c r="E385" s="115"/>
      <c r="F385" s="240">
        <v>1849.32</v>
      </c>
      <c r="G385" s="34"/>
      <c r="H385" s="34"/>
      <c r="I385" s="34"/>
      <c r="J385" s="34"/>
      <c r="K385" s="34"/>
      <c r="L385" s="34"/>
      <c r="M385" s="34"/>
      <c r="N385" s="34"/>
      <c r="O385" s="34"/>
      <c r="P385" s="28"/>
      <c r="Q385" s="28"/>
      <c r="R385" s="34"/>
      <c r="S385" s="34"/>
      <c r="T385" s="28"/>
      <c r="U385" s="28"/>
      <c r="V385" s="34"/>
      <c r="W385" s="34"/>
      <c r="X385" s="34"/>
      <c r="Y385" s="34"/>
      <c r="Z385" s="34"/>
      <c r="AA385" s="34"/>
      <c r="AB385" s="34"/>
      <c r="AC385" s="34"/>
      <c r="AD385" s="34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>
        <v>-154.11000000000001</v>
      </c>
      <c r="AS385" s="28">
        <v>-154.11000000000001</v>
      </c>
      <c r="AT385" s="28">
        <v>-154.11000000000001</v>
      </c>
      <c r="AU385" s="93">
        <v>-462.33000000000004</v>
      </c>
      <c r="AV385" s="101">
        <v>1386.9899999999998</v>
      </c>
    </row>
    <row r="386" spans="1:48" ht="15">
      <c r="A386" s="24"/>
      <c r="B386" s="30"/>
      <c r="C386" s="24"/>
      <c r="D386" s="239"/>
      <c r="E386" s="115"/>
      <c r="F386" s="240"/>
      <c r="G386" s="34"/>
      <c r="H386" s="34"/>
      <c r="I386" s="34"/>
      <c r="J386" s="34"/>
      <c r="K386" s="34"/>
      <c r="L386" s="34"/>
      <c r="M386" s="34"/>
      <c r="N386" s="34"/>
      <c r="O386" s="34"/>
      <c r="P386" s="28"/>
      <c r="Q386" s="28"/>
      <c r="R386" s="34"/>
      <c r="S386" s="34"/>
      <c r="T386" s="28"/>
      <c r="U386" s="28"/>
      <c r="V386" s="34"/>
      <c r="W386" s="34"/>
      <c r="X386" s="34"/>
      <c r="Y386" s="34"/>
      <c r="Z386" s="34"/>
      <c r="AA386" s="34"/>
      <c r="AB386" s="34"/>
      <c r="AC386" s="34"/>
      <c r="AD386" s="34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93"/>
      <c r="AV386" s="104"/>
    </row>
    <row r="387" spans="1:48">
      <c r="A387" s="24"/>
      <c r="B387" s="30"/>
      <c r="C387" s="24"/>
      <c r="D387" s="5" t="s">
        <v>1861</v>
      </c>
      <c r="E387" s="115">
        <v>44254</v>
      </c>
      <c r="F387" s="215">
        <v>5736.57</v>
      </c>
      <c r="G387" s="34"/>
      <c r="H387" s="34"/>
      <c r="I387" s="34"/>
      <c r="J387" s="34"/>
      <c r="K387" s="34"/>
      <c r="L387" s="34"/>
      <c r="M387" s="34"/>
      <c r="N387" s="34"/>
      <c r="O387" s="34"/>
      <c r="P387" s="28"/>
      <c r="Q387" s="28"/>
      <c r="R387" s="34"/>
      <c r="S387" s="34"/>
      <c r="T387" s="28"/>
      <c r="U387" s="28"/>
      <c r="V387" s="34"/>
      <c r="W387" s="34"/>
      <c r="X387" s="34"/>
      <c r="Y387" s="34"/>
      <c r="Z387" s="34"/>
      <c r="AA387" s="34"/>
      <c r="AB387" s="34"/>
      <c r="AC387" s="34"/>
      <c r="AD387" s="34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93"/>
      <c r="AV387" s="104"/>
    </row>
    <row r="388" spans="1:48" ht="15">
      <c r="A388" s="24"/>
      <c r="B388" s="30">
        <v>4937002</v>
      </c>
      <c r="C388" s="24"/>
      <c r="D388" s="202" t="s">
        <v>1861</v>
      </c>
      <c r="E388" s="115"/>
      <c r="F388" s="240">
        <v>5736.57</v>
      </c>
      <c r="G388" s="34"/>
      <c r="H388" s="34"/>
      <c r="I388" s="34"/>
      <c r="J388" s="34"/>
      <c r="K388" s="34"/>
      <c r="L388" s="34"/>
      <c r="M388" s="34"/>
      <c r="N388" s="34"/>
      <c r="O388" s="34"/>
      <c r="P388" s="28"/>
      <c r="Q388" s="28"/>
      <c r="R388" s="34"/>
      <c r="S388" s="34"/>
      <c r="T388" s="28"/>
      <c r="U388" s="28"/>
      <c r="V388" s="34"/>
      <c r="W388" s="34"/>
      <c r="X388" s="34"/>
      <c r="Y388" s="34"/>
      <c r="Z388" s="34"/>
      <c r="AA388" s="34"/>
      <c r="AB388" s="34"/>
      <c r="AC388" s="34"/>
      <c r="AD388" s="34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>
        <v>-478.05</v>
      </c>
      <c r="AT388" s="28">
        <v>-478.05</v>
      </c>
      <c r="AU388" s="93">
        <v>-956.1</v>
      </c>
      <c r="AV388" s="101">
        <v>4780.4699999999993</v>
      </c>
    </row>
    <row r="389" spans="1:48" ht="15">
      <c r="A389" s="24"/>
      <c r="B389" s="30"/>
      <c r="C389" s="24"/>
      <c r="D389" s="239"/>
      <c r="E389" s="115"/>
      <c r="F389" s="240"/>
      <c r="G389" s="34"/>
      <c r="H389" s="34"/>
      <c r="I389" s="34"/>
      <c r="J389" s="34"/>
      <c r="K389" s="34"/>
      <c r="L389" s="34"/>
      <c r="M389" s="34"/>
      <c r="N389" s="34"/>
      <c r="O389" s="34"/>
      <c r="P389" s="28"/>
      <c r="Q389" s="28"/>
      <c r="R389" s="34"/>
      <c r="S389" s="34"/>
      <c r="T389" s="28"/>
      <c r="U389" s="28"/>
      <c r="V389" s="34"/>
      <c r="W389" s="34"/>
      <c r="X389" s="34"/>
      <c r="Y389" s="34"/>
      <c r="Z389" s="34"/>
      <c r="AA389" s="34"/>
      <c r="AB389" s="34"/>
      <c r="AC389" s="34"/>
      <c r="AD389" s="34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93"/>
      <c r="AV389" s="104"/>
    </row>
    <row r="390" spans="1:48" ht="15">
      <c r="A390" s="24"/>
      <c r="B390" s="30">
        <v>4937002</v>
      </c>
      <c r="C390" s="24"/>
      <c r="D390" s="202" t="s">
        <v>1867</v>
      </c>
      <c r="E390" s="115">
        <v>44270</v>
      </c>
      <c r="F390" s="240">
        <v>525.07000000000005</v>
      </c>
      <c r="G390" s="34"/>
      <c r="H390" s="34"/>
      <c r="I390" s="34"/>
      <c r="J390" s="34"/>
      <c r="K390" s="34"/>
      <c r="L390" s="34"/>
      <c r="M390" s="34"/>
      <c r="N390" s="34"/>
      <c r="O390" s="34"/>
      <c r="P390" s="28"/>
      <c r="Q390" s="28"/>
      <c r="R390" s="34"/>
      <c r="S390" s="34"/>
      <c r="T390" s="28"/>
      <c r="U390" s="28"/>
      <c r="V390" s="34"/>
      <c r="W390" s="34"/>
      <c r="X390" s="34"/>
      <c r="Y390" s="34"/>
      <c r="Z390" s="34"/>
      <c r="AA390" s="34"/>
      <c r="AB390" s="34"/>
      <c r="AC390" s="34"/>
      <c r="AD390" s="34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>
        <v>-43.76</v>
      </c>
      <c r="AU390" s="93">
        <v>-43.76</v>
      </c>
      <c r="AV390" s="101">
        <v>481.31000000000006</v>
      </c>
    </row>
    <row r="391" spans="1:48" ht="15">
      <c r="A391" s="24"/>
      <c r="B391" s="30"/>
      <c r="C391" s="24"/>
      <c r="D391" s="239"/>
      <c r="E391" s="115"/>
      <c r="F391" s="240"/>
      <c r="G391" s="34"/>
      <c r="H391" s="34"/>
      <c r="I391" s="34"/>
      <c r="J391" s="34"/>
      <c r="K391" s="34"/>
      <c r="L391" s="34"/>
      <c r="M391" s="34"/>
      <c r="N391" s="34"/>
      <c r="O391" s="34"/>
      <c r="P391" s="28"/>
      <c r="Q391" s="28"/>
      <c r="R391" s="34"/>
      <c r="S391" s="34"/>
      <c r="T391" s="28"/>
      <c r="U391" s="28"/>
      <c r="V391" s="34"/>
      <c r="W391" s="34"/>
      <c r="X391" s="34"/>
      <c r="Y391" s="34"/>
      <c r="Z391" s="34"/>
      <c r="AA391" s="34"/>
      <c r="AB391" s="34"/>
      <c r="AC391" s="34"/>
      <c r="AD391" s="34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93"/>
      <c r="AV391" s="104"/>
    </row>
    <row r="392" spans="1:48" ht="15">
      <c r="A392" s="24"/>
      <c r="B392" s="30"/>
      <c r="C392" s="24"/>
      <c r="D392" s="239"/>
      <c r="E392" s="115"/>
      <c r="F392" s="240"/>
      <c r="G392" s="34"/>
      <c r="H392" s="34"/>
      <c r="I392" s="34"/>
      <c r="J392" s="34"/>
      <c r="K392" s="34"/>
      <c r="L392" s="34"/>
      <c r="M392" s="34"/>
      <c r="N392" s="34"/>
      <c r="O392" s="34"/>
      <c r="P392" s="28"/>
      <c r="Q392" s="28"/>
      <c r="R392" s="34"/>
      <c r="S392" s="34"/>
      <c r="T392" s="28"/>
      <c r="U392" s="28"/>
      <c r="V392" s="34"/>
      <c r="W392" s="34"/>
      <c r="X392" s="34"/>
      <c r="Y392" s="34"/>
      <c r="Z392" s="34"/>
      <c r="AA392" s="34"/>
      <c r="AB392" s="34"/>
      <c r="AC392" s="34"/>
      <c r="AD392" s="34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93"/>
      <c r="AV392" s="104"/>
    </row>
    <row r="393" spans="1:48">
      <c r="A393" s="24"/>
      <c r="B393" s="24"/>
      <c r="C393" s="24"/>
      <c r="D393" s="191"/>
      <c r="E393" s="12"/>
      <c r="F393" s="184"/>
      <c r="G393" s="33"/>
      <c r="H393" s="33"/>
      <c r="I393" s="33"/>
      <c r="J393" s="33"/>
      <c r="K393" s="33"/>
      <c r="L393" s="33"/>
      <c r="M393" s="33"/>
      <c r="N393" s="33"/>
      <c r="O393" s="33"/>
      <c r="P393" s="27"/>
      <c r="Q393" s="28"/>
      <c r="R393" s="33"/>
      <c r="S393" s="33"/>
      <c r="T393" s="28"/>
      <c r="U393" s="28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4"/>
      <c r="AL393" s="34"/>
      <c r="AM393" s="34"/>
      <c r="AN393" s="34"/>
      <c r="AO393" s="34"/>
      <c r="AP393" s="34"/>
      <c r="AQ393" s="34"/>
      <c r="AR393" s="34"/>
      <c r="AS393" s="34"/>
      <c r="AT393" s="34"/>
      <c r="AU393" s="216"/>
      <c r="AV393" s="116"/>
    </row>
    <row r="394" spans="1:48">
      <c r="A394" s="243"/>
      <c r="B394" s="243"/>
      <c r="C394" s="243"/>
      <c r="D394" s="244" t="s">
        <v>499</v>
      </c>
      <c r="E394" s="245"/>
      <c r="F394" s="246">
        <v>1394070.6299999994</v>
      </c>
      <c r="G394" s="247">
        <v>-159877.28999999966</v>
      </c>
      <c r="H394" s="247">
        <v>-3154.2699999999995</v>
      </c>
      <c r="I394" s="247">
        <v>-3154.2699999999995</v>
      </c>
      <c r="J394" s="247">
        <v>-3154.2699999999995</v>
      </c>
      <c r="K394" s="247">
        <v>-3154.2699999999995</v>
      </c>
      <c r="L394" s="247">
        <v>-3154.2699999999995</v>
      </c>
      <c r="M394" s="247">
        <v>-3154.2699999999995</v>
      </c>
      <c r="N394" s="247">
        <v>-3154.2699999999995</v>
      </c>
      <c r="O394" s="247">
        <v>-4272.92</v>
      </c>
      <c r="P394" s="247">
        <v>-4272.92</v>
      </c>
      <c r="Q394" s="247">
        <v>-4726.99</v>
      </c>
      <c r="R394" s="247">
        <v>-5178.74</v>
      </c>
      <c r="S394" s="247">
        <v>-5702</v>
      </c>
      <c r="T394" s="247">
        <v>-10088.94</v>
      </c>
      <c r="U394" s="247">
        <v>-10584.79</v>
      </c>
      <c r="V394" s="247">
        <v>-12388.2775</v>
      </c>
      <c r="W394" s="247">
        <v>-16592.3475</v>
      </c>
      <c r="X394" s="247">
        <v>-21221.537499999999</v>
      </c>
      <c r="Y394" s="247">
        <v>-27456.337500000001</v>
      </c>
      <c r="Z394" s="247">
        <v>-34617.630000000005</v>
      </c>
      <c r="AA394" s="247">
        <v>-35792.290000000015</v>
      </c>
      <c r="AB394" s="247">
        <v>-37676.461666666677</v>
      </c>
      <c r="AC394" s="247">
        <v>-36564.26166666668</v>
      </c>
      <c r="AD394" s="247">
        <v>-37086.511666666673</v>
      </c>
      <c r="AE394" s="247">
        <v>-34393.851666666669</v>
      </c>
      <c r="AF394" s="247">
        <v>-35078.171666666669</v>
      </c>
      <c r="AG394" s="247">
        <v>-35335.311666666661</v>
      </c>
      <c r="AH394" s="247">
        <v>-59214.310000000005</v>
      </c>
      <c r="AI394" s="247">
        <v>-57241.811666666668</v>
      </c>
      <c r="AJ394" s="247">
        <v>-54871.400000000009</v>
      </c>
      <c r="AK394" s="247">
        <v>-50607.19</v>
      </c>
      <c r="AL394" s="247">
        <v>-53163.570000000007</v>
      </c>
      <c r="AM394" s="247">
        <v>-54413.31</v>
      </c>
      <c r="AN394" s="247">
        <v>-55435.590000000004</v>
      </c>
      <c r="AO394" s="247">
        <v>-56762.590000000004</v>
      </c>
      <c r="AP394" s="247">
        <v>-62951.19</v>
      </c>
      <c r="AQ394" s="247">
        <v>-65880.84</v>
      </c>
      <c r="AR394" s="93">
        <v>-32332.670000000016</v>
      </c>
      <c r="AS394" s="93">
        <v>-32294.720000000016</v>
      </c>
      <c r="AT394" s="93">
        <v>-37575.020000000019</v>
      </c>
      <c r="AU394" s="247">
        <v>-1264367.1016666661</v>
      </c>
      <c r="AV394" s="247">
        <v>216425.65833333394</v>
      </c>
    </row>
    <row r="395" spans="1:48">
      <c r="A395" s="29"/>
      <c r="B395" s="42"/>
      <c r="C395" s="42"/>
      <c r="D395" s="43"/>
      <c r="E395" s="42"/>
      <c r="F395" s="45"/>
      <c r="G395" s="44"/>
      <c r="H395" s="45"/>
      <c r="I395" s="44"/>
      <c r="J395" s="44"/>
      <c r="K395" s="44"/>
      <c r="L395" s="44"/>
      <c r="M395" s="44"/>
      <c r="N395" s="44"/>
      <c r="O395" s="44"/>
      <c r="P395" s="46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44"/>
      <c r="AV395" s="44"/>
    </row>
    <row r="396" spans="1:48">
      <c r="A396" s="29"/>
      <c r="B396" s="42"/>
      <c r="C396" s="42"/>
      <c r="D396" s="43"/>
      <c r="E396" s="42"/>
      <c r="F396" s="45"/>
      <c r="G396" s="44"/>
      <c r="H396" s="47"/>
      <c r="I396" s="44"/>
      <c r="J396" s="44"/>
      <c r="K396" s="44"/>
      <c r="L396" s="44"/>
      <c r="M396" s="44"/>
      <c r="N396" s="44"/>
      <c r="O396" s="44"/>
      <c r="P396" s="46"/>
      <c r="Q396" s="44"/>
      <c r="R396" s="44"/>
      <c r="S396" s="44"/>
      <c r="T396" s="44"/>
      <c r="U396" s="44"/>
      <c r="V396" s="44"/>
      <c r="W396" s="44"/>
      <c r="X396" s="44"/>
      <c r="Y396" s="44"/>
      <c r="Z396" s="20"/>
      <c r="AA396" s="21"/>
      <c r="AB396" s="21">
        <v>37676.46</v>
      </c>
      <c r="AC396" s="20"/>
      <c r="AD396" s="20"/>
      <c r="AE396" s="20"/>
      <c r="AF396" s="20"/>
      <c r="AG396" s="20"/>
      <c r="AH396" s="20"/>
      <c r="AI396" s="20"/>
      <c r="AJ396" s="20"/>
      <c r="AK396" s="248"/>
      <c r="AL396" s="248"/>
      <c r="AM396" s="248"/>
      <c r="AN396" s="248"/>
      <c r="AO396" s="248"/>
      <c r="AP396" s="248"/>
      <c r="AQ396" s="248"/>
      <c r="AR396" s="248"/>
      <c r="AS396" s="248"/>
      <c r="AT396" s="248"/>
      <c r="AU396" s="23" t="s">
        <v>1090</v>
      </c>
      <c r="AV396" s="250">
        <v>216425.66</v>
      </c>
    </row>
    <row r="397" spans="1:48">
      <c r="A397" s="29"/>
      <c r="B397" s="42"/>
      <c r="C397" s="42"/>
      <c r="E397" s="42"/>
      <c r="F397" s="45"/>
      <c r="G397" s="44"/>
      <c r="H397" s="44"/>
      <c r="I397" s="44"/>
      <c r="J397" s="44"/>
      <c r="K397" s="44"/>
      <c r="L397" s="44"/>
      <c r="M397" s="44"/>
      <c r="N397" s="44"/>
      <c r="O397" s="44"/>
      <c r="P397" s="46"/>
      <c r="Q397" s="44"/>
      <c r="R397" s="44"/>
      <c r="S397" s="44"/>
      <c r="T397" s="44"/>
      <c r="U397" s="44"/>
      <c r="V397" s="44"/>
      <c r="W397" s="44"/>
      <c r="X397" s="44"/>
      <c r="Y397" s="46"/>
      <c r="Z397" s="22"/>
      <c r="AA397" s="22"/>
      <c r="AB397" s="22">
        <v>-1.6666666779201478E-3</v>
      </c>
      <c r="AC397" s="20"/>
      <c r="AD397" s="20"/>
      <c r="AE397" s="20"/>
      <c r="AF397" s="20"/>
      <c r="AG397" s="20"/>
      <c r="AH397" s="20"/>
      <c r="AI397" s="20"/>
      <c r="AJ397" s="20"/>
      <c r="AK397" s="248"/>
      <c r="AL397" s="248"/>
      <c r="AM397" s="248"/>
      <c r="AN397" s="248"/>
      <c r="AO397" s="248"/>
      <c r="AP397" s="248"/>
      <c r="AQ397" s="248"/>
      <c r="AR397" s="249"/>
      <c r="AS397" s="249"/>
      <c r="AT397" s="249"/>
      <c r="AU397" s="20" t="s">
        <v>23</v>
      </c>
      <c r="AV397" s="22">
        <v>1.6666660667397082E-3</v>
      </c>
    </row>
    <row r="398" spans="1:48">
      <c r="A398" s="29"/>
      <c r="B398" s="42"/>
      <c r="C398" s="42"/>
      <c r="D398" s="43"/>
      <c r="E398" s="42"/>
      <c r="F398" s="45"/>
      <c r="G398" s="44"/>
      <c r="H398" s="44"/>
      <c r="I398" s="44"/>
      <c r="J398" s="44"/>
      <c r="K398" s="44"/>
      <c r="L398" s="44"/>
      <c r="M398" s="44"/>
      <c r="N398" s="44"/>
      <c r="O398" s="44"/>
      <c r="P398" s="46"/>
      <c r="Q398" s="44"/>
      <c r="R398" s="44"/>
      <c r="S398" s="44"/>
      <c r="T398" s="44"/>
      <c r="U398" s="44"/>
      <c r="V398" s="46"/>
      <c r="W398" s="44"/>
      <c r="X398" s="44"/>
      <c r="Y398" s="44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51"/>
      <c r="AL398" s="251"/>
      <c r="AM398" s="251"/>
      <c r="AN398" s="251"/>
      <c r="AO398" s="251"/>
      <c r="AP398" s="251"/>
      <c r="AQ398" s="251"/>
      <c r="AR398" s="251"/>
      <c r="AS398" s="251"/>
      <c r="AT398" s="251"/>
    </row>
    <row r="400" spans="1:48">
      <c r="AV400" s="279"/>
    </row>
    <row r="401" spans="44:46">
      <c r="AR401" s="252"/>
      <c r="AS401" s="252"/>
      <c r="AT401" s="252"/>
    </row>
    <row r="444" spans="48:48">
      <c r="AV444" s="51"/>
    </row>
    <row r="445" spans="48:48">
      <c r="AV445" s="52"/>
    </row>
    <row r="525" spans="26:26">
      <c r="Z52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T3428"/>
  <sheetViews>
    <sheetView topLeftCell="A244" workbookViewId="0">
      <selection activeCell="E264" sqref="E264"/>
    </sheetView>
  </sheetViews>
  <sheetFormatPr baseColWidth="10" defaultRowHeight="12.75"/>
  <cols>
    <col min="1" max="1" width="8" style="263" customWidth="1"/>
    <col min="2" max="2" width="18.140625" style="263" customWidth="1"/>
    <col min="3" max="3" width="13.85546875" style="263" customWidth="1"/>
    <col min="4" max="4" width="10.7109375" style="263" customWidth="1"/>
    <col min="5" max="5" width="86.28515625" style="263" customWidth="1"/>
    <col min="6" max="6" width="17.28515625" style="392" customWidth="1"/>
    <col min="7" max="7" width="13.5703125" style="263" customWidth="1"/>
    <col min="8" max="26" width="11.42578125" style="263" hidden="1" customWidth="1"/>
    <col min="27" max="32" width="13.28515625" style="263" hidden="1" customWidth="1"/>
    <col min="33" max="35" width="13.28515625" style="263" customWidth="1"/>
    <col min="36" max="36" width="16.28515625" style="263" customWidth="1"/>
    <col min="37" max="37" width="14.5703125" style="263" customWidth="1"/>
    <col min="38" max="38" width="12.7109375" style="263" customWidth="1"/>
    <col min="39" max="16384" width="11.42578125" style="263"/>
  </cols>
  <sheetData>
    <row r="1" spans="1:43" ht="24" customHeight="1">
      <c r="A1" s="253" t="s">
        <v>1234</v>
      </c>
      <c r="B1" s="253"/>
      <c r="C1" s="254"/>
      <c r="D1" s="254"/>
      <c r="E1" s="254"/>
      <c r="F1" s="330"/>
      <c r="G1" s="426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255"/>
      <c r="AK1" s="256"/>
      <c r="AL1" s="428"/>
      <c r="AM1" s="255"/>
      <c r="AN1" s="255"/>
      <c r="AO1" s="429"/>
      <c r="AP1" s="255"/>
      <c r="AQ1" s="255"/>
    </row>
    <row r="2" spans="1:43" ht="24" customHeight="1" thickBot="1">
      <c r="A2" s="257"/>
      <c r="B2" s="258" t="s">
        <v>1206</v>
      </c>
      <c r="C2" s="258" t="s">
        <v>368</v>
      </c>
      <c r="D2" s="258" t="s">
        <v>369</v>
      </c>
      <c r="E2" s="258" t="s">
        <v>370</v>
      </c>
      <c r="F2" s="331" t="s">
        <v>371</v>
      </c>
      <c r="G2" s="73" t="s">
        <v>372</v>
      </c>
      <c r="H2" s="259" t="s">
        <v>1235</v>
      </c>
      <c r="I2" s="257">
        <v>43466</v>
      </c>
      <c r="J2" s="257">
        <v>43497</v>
      </c>
      <c r="K2" s="257">
        <v>43525</v>
      </c>
      <c r="L2" s="257">
        <v>43556</v>
      </c>
      <c r="M2" s="257">
        <v>43586</v>
      </c>
      <c r="N2" s="257">
        <v>43617</v>
      </c>
      <c r="O2" s="257">
        <v>43647</v>
      </c>
      <c r="P2" s="257">
        <v>43678</v>
      </c>
      <c r="Q2" s="257">
        <v>43709</v>
      </c>
      <c r="R2" s="257">
        <v>43739</v>
      </c>
      <c r="S2" s="257">
        <v>43770</v>
      </c>
      <c r="T2" s="257">
        <v>43800</v>
      </c>
      <c r="U2" s="257">
        <v>43831</v>
      </c>
      <c r="V2" s="257">
        <v>43862</v>
      </c>
      <c r="W2" s="257">
        <v>43891</v>
      </c>
      <c r="X2" s="257">
        <v>43922</v>
      </c>
      <c r="Y2" s="257">
        <v>43952</v>
      </c>
      <c r="Z2" s="257">
        <v>43983</v>
      </c>
      <c r="AA2" s="257">
        <v>44013</v>
      </c>
      <c r="AB2" s="257">
        <v>44044</v>
      </c>
      <c r="AC2" s="257">
        <v>44075</v>
      </c>
      <c r="AD2" s="257">
        <v>44124</v>
      </c>
      <c r="AE2" s="257">
        <v>44136</v>
      </c>
      <c r="AF2" s="257">
        <v>44166</v>
      </c>
      <c r="AG2" s="257">
        <v>44197</v>
      </c>
      <c r="AH2" s="257">
        <v>44228</v>
      </c>
      <c r="AI2" s="257"/>
      <c r="AJ2" s="259" t="s">
        <v>373</v>
      </c>
      <c r="AK2" s="260" t="s">
        <v>374</v>
      </c>
      <c r="AL2" s="261" t="s">
        <v>375</v>
      </c>
      <c r="AM2" s="259" t="s">
        <v>376</v>
      </c>
      <c r="AN2" s="259"/>
    </row>
    <row r="3" spans="1:43" ht="24" customHeight="1">
      <c r="A3" s="430"/>
      <c r="B3" s="332"/>
      <c r="C3" s="332"/>
      <c r="D3" s="332"/>
      <c r="E3" s="333" t="s">
        <v>1107</v>
      </c>
      <c r="F3" s="334"/>
      <c r="G3" s="431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335"/>
      <c r="AK3" s="336"/>
    </row>
    <row r="4" spans="1:43" ht="24" customHeight="1">
      <c r="A4" s="432"/>
      <c r="B4" s="337" t="s">
        <v>510</v>
      </c>
      <c r="C4" s="338">
        <v>584102100</v>
      </c>
      <c r="D4" s="338">
        <v>1141</v>
      </c>
      <c r="E4" s="433" t="s">
        <v>1275</v>
      </c>
      <c r="F4" s="340">
        <v>3104.46</v>
      </c>
      <c r="G4" s="434" t="s">
        <v>1276</v>
      </c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84"/>
      <c r="V4" s="384"/>
      <c r="W4" s="384"/>
      <c r="X4" s="384">
        <v>258.70999999999998</v>
      </c>
      <c r="Y4" s="384">
        <v>258.70999999999998</v>
      </c>
      <c r="Z4" s="435">
        <v>258.70999999999998</v>
      </c>
      <c r="AA4" s="435">
        <v>258.70999999999998</v>
      </c>
      <c r="AB4" s="435">
        <v>258.70999999999998</v>
      </c>
      <c r="AC4" s="435">
        <v>258.70999999999998</v>
      </c>
      <c r="AD4" s="435">
        <v>258.70999999999998</v>
      </c>
      <c r="AE4" s="435">
        <v>258.70999999999998</v>
      </c>
      <c r="AF4" s="435">
        <v>258.70999999999998</v>
      </c>
      <c r="AG4" s="435">
        <v>258.70999999999998</v>
      </c>
      <c r="AH4" s="435">
        <v>258.70999999999998</v>
      </c>
      <c r="AI4" s="435">
        <v>258.64999999999998</v>
      </c>
      <c r="AJ4" s="366">
        <v>3104.46</v>
      </c>
      <c r="AK4" s="339">
        <v>0</v>
      </c>
      <c r="AL4" s="353">
        <v>258.70499999999998</v>
      </c>
      <c r="AM4" s="436"/>
      <c r="AN4" s="436"/>
      <c r="AP4" s="348"/>
      <c r="AQ4" s="348"/>
    </row>
    <row r="5" spans="1:43" ht="24" customHeight="1">
      <c r="A5" s="432"/>
      <c r="B5" s="337" t="s">
        <v>510</v>
      </c>
      <c r="C5" s="338">
        <v>584102100</v>
      </c>
      <c r="D5" s="338">
        <v>1179</v>
      </c>
      <c r="E5" s="433" t="s">
        <v>1277</v>
      </c>
      <c r="F5" s="340">
        <v>9473</v>
      </c>
      <c r="G5" s="434" t="s">
        <v>1278</v>
      </c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84"/>
      <c r="V5" s="384"/>
      <c r="W5" s="384"/>
      <c r="X5" s="384">
        <v>789.42</v>
      </c>
      <c r="Y5" s="384">
        <v>789.42</v>
      </c>
      <c r="Z5" s="435">
        <v>789.42</v>
      </c>
      <c r="AA5" s="435">
        <v>789.42</v>
      </c>
      <c r="AB5" s="435">
        <v>789.42</v>
      </c>
      <c r="AC5" s="435">
        <v>789.42</v>
      </c>
      <c r="AD5" s="435">
        <v>789.42</v>
      </c>
      <c r="AE5" s="435">
        <v>789.42</v>
      </c>
      <c r="AF5" s="435">
        <v>789.42</v>
      </c>
      <c r="AG5" s="435">
        <v>789.42</v>
      </c>
      <c r="AH5" s="435">
        <v>789.42</v>
      </c>
      <c r="AI5" s="435">
        <v>789.38</v>
      </c>
      <c r="AJ5" s="366">
        <v>9472.9999999999982</v>
      </c>
      <c r="AK5" s="339">
        <v>0</v>
      </c>
      <c r="AL5" s="353">
        <v>789.41666666666663</v>
      </c>
      <c r="AM5" s="436"/>
      <c r="AN5" s="436"/>
      <c r="AP5" s="348"/>
      <c r="AQ5" s="348"/>
    </row>
    <row r="6" spans="1:43" ht="24" customHeight="1">
      <c r="A6" s="432"/>
      <c r="B6" s="337" t="s">
        <v>510</v>
      </c>
      <c r="C6" s="338">
        <v>584102100</v>
      </c>
      <c r="D6" s="338">
        <v>1180</v>
      </c>
      <c r="E6" s="433" t="s">
        <v>1279</v>
      </c>
      <c r="F6" s="340">
        <v>15413.58</v>
      </c>
      <c r="G6" s="434" t="s">
        <v>1278</v>
      </c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84"/>
      <c r="V6" s="384"/>
      <c r="W6" s="384"/>
      <c r="X6" s="384">
        <v>1284.47</v>
      </c>
      <c r="Y6" s="384">
        <v>1284.47</v>
      </c>
      <c r="Z6" s="435">
        <v>1284.47</v>
      </c>
      <c r="AA6" s="435">
        <v>1284.47</v>
      </c>
      <c r="AB6" s="435">
        <v>1284.47</v>
      </c>
      <c r="AC6" s="435">
        <v>1284.47</v>
      </c>
      <c r="AD6" s="435">
        <v>1284.47</v>
      </c>
      <c r="AE6" s="435">
        <v>1284.47</v>
      </c>
      <c r="AF6" s="435">
        <v>1284.47</v>
      </c>
      <c r="AG6" s="435">
        <v>1284.47</v>
      </c>
      <c r="AH6" s="435">
        <v>1284.47</v>
      </c>
      <c r="AI6" s="435">
        <v>1284.4100000000001</v>
      </c>
      <c r="AJ6" s="366">
        <v>15413.579999999998</v>
      </c>
      <c r="AK6" s="339">
        <v>0</v>
      </c>
      <c r="AL6" s="353">
        <v>1284.4649999999999</v>
      </c>
      <c r="AM6" s="436"/>
      <c r="AN6" s="436"/>
      <c r="AP6" s="348"/>
      <c r="AQ6" s="348"/>
    </row>
    <row r="7" spans="1:43" ht="24" customHeight="1">
      <c r="A7" s="432"/>
      <c r="B7" s="337" t="s">
        <v>510</v>
      </c>
      <c r="C7" s="338">
        <v>584102100</v>
      </c>
      <c r="D7" s="338">
        <v>1183</v>
      </c>
      <c r="E7" s="433" t="s">
        <v>1280</v>
      </c>
      <c r="F7" s="340">
        <v>6960</v>
      </c>
      <c r="G7" s="356" t="s">
        <v>1311</v>
      </c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84"/>
      <c r="V7" s="384"/>
      <c r="W7" s="384"/>
      <c r="X7" s="384"/>
      <c r="Y7" s="384">
        <v>580</v>
      </c>
      <c r="Z7" s="435">
        <v>580</v>
      </c>
      <c r="AA7" s="435">
        <v>580</v>
      </c>
      <c r="AB7" s="435">
        <v>580</v>
      </c>
      <c r="AC7" s="435">
        <v>580</v>
      </c>
      <c r="AD7" s="435">
        <v>580</v>
      </c>
      <c r="AE7" s="435">
        <v>580</v>
      </c>
      <c r="AF7" s="435">
        <v>580</v>
      </c>
      <c r="AG7" s="435">
        <v>580</v>
      </c>
      <c r="AH7" s="435">
        <v>580</v>
      </c>
      <c r="AI7" s="435">
        <v>580</v>
      </c>
      <c r="AJ7" s="366">
        <v>6380</v>
      </c>
      <c r="AK7" s="339">
        <v>580</v>
      </c>
      <c r="AL7" s="353">
        <v>580</v>
      </c>
      <c r="AM7" s="436"/>
      <c r="AN7" s="436"/>
      <c r="AP7" s="348"/>
      <c r="AQ7" s="348"/>
    </row>
    <row r="8" spans="1:43" ht="24" customHeight="1">
      <c r="A8" s="432"/>
      <c r="B8" s="337" t="s">
        <v>510</v>
      </c>
      <c r="C8" s="338">
        <v>584102100</v>
      </c>
      <c r="D8" s="338">
        <v>1184</v>
      </c>
      <c r="E8" s="433" t="s">
        <v>1312</v>
      </c>
      <c r="F8" s="340">
        <v>6450</v>
      </c>
      <c r="G8" s="356" t="s">
        <v>1282</v>
      </c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84"/>
      <c r="V8" s="384"/>
      <c r="W8" s="384"/>
      <c r="X8" s="384"/>
      <c r="Y8" s="384">
        <v>537.5</v>
      </c>
      <c r="Z8" s="435">
        <v>537.5</v>
      </c>
      <c r="AA8" s="435">
        <v>537.5</v>
      </c>
      <c r="AB8" s="435">
        <v>537.5</v>
      </c>
      <c r="AC8" s="435">
        <v>537.5</v>
      </c>
      <c r="AD8" s="435">
        <v>537.5</v>
      </c>
      <c r="AE8" s="435">
        <v>537.5</v>
      </c>
      <c r="AF8" s="435">
        <v>537.5</v>
      </c>
      <c r="AG8" s="435">
        <v>537.5</v>
      </c>
      <c r="AH8" s="435">
        <v>537.5</v>
      </c>
      <c r="AI8" s="435">
        <v>537.5</v>
      </c>
      <c r="AJ8" s="366">
        <v>5912.5</v>
      </c>
      <c r="AK8" s="339">
        <v>537.5</v>
      </c>
      <c r="AL8" s="353">
        <v>537.5</v>
      </c>
      <c r="AM8" s="436"/>
      <c r="AN8" s="436"/>
      <c r="AP8" s="348"/>
      <c r="AQ8" s="348"/>
    </row>
    <row r="9" spans="1:43" ht="24" customHeight="1">
      <c r="A9" s="432"/>
      <c r="B9" s="337" t="s">
        <v>510</v>
      </c>
      <c r="C9" s="338">
        <v>584102100</v>
      </c>
      <c r="D9" s="338">
        <v>1187</v>
      </c>
      <c r="E9" s="433" t="s">
        <v>1313</v>
      </c>
      <c r="F9" s="340">
        <v>1559.6</v>
      </c>
      <c r="G9" s="356" t="s">
        <v>1314</v>
      </c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84"/>
      <c r="V9" s="384"/>
      <c r="W9" s="384"/>
      <c r="X9" s="384"/>
      <c r="Y9" s="384">
        <v>129.97</v>
      </c>
      <c r="Z9" s="435">
        <v>129.97</v>
      </c>
      <c r="AA9" s="435">
        <v>129.97</v>
      </c>
      <c r="AB9" s="435">
        <v>129.97</v>
      </c>
      <c r="AC9" s="435">
        <v>129.97</v>
      </c>
      <c r="AD9" s="435">
        <v>129.97</v>
      </c>
      <c r="AE9" s="435">
        <v>129.97</v>
      </c>
      <c r="AF9" s="435">
        <v>129.97</v>
      </c>
      <c r="AG9" s="435">
        <v>129.97</v>
      </c>
      <c r="AH9" s="435">
        <v>129.97</v>
      </c>
      <c r="AI9" s="435">
        <v>129.97</v>
      </c>
      <c r="AJ9" s="366">
        <v>1429.67</v>
      </c>
      <c r="AK9" s="339">
        <v>129.92999999999984</v>
      </c>
      <c r="AL9" s="353">
        <v>129.96666666666667</v>
      </c>
      <c r="AM9" s="436"/>
      <c r="AN9" s="436"/>
      <c r="AP9" s="348"/>
      <c r="AQ9" s="348"/>
    </row>
    <row r="10" spans="1:43" ht="24" customHeight="1">
      <c r="A10" s="432"/>
      <c r="B10" s="337" t="s">
        <v>510</v>
      </c>
      <c r="C10" s="338">
        <v>584102100</v>
      </c>
      <c r="D10" s="338">
        <v>1386</v>
      </c>
      <c r="E10" s="433" t="s">
        <v>1349</v>
      </c>
      <c r="F10" s="340">
        <v>7418</v>
      </c>
      <c r="G10" s="437">
        <v>43896</v>
      </c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84"/>
      <c r="V10" s="384"/>
      <c r="W10" s="384"/>
      <c r="X10" s="384"/>
      <c r="Y10" s="384"/>
      <c r="Z10" s="384">
        <v>618.16999999999996</v>
      </c>
      <c r="AA10" s="384">
        <v>618.16999999999996</v>
      </c>
      <c r="AB10" s="384">
        <v>618.16999999999996</v>
      </c>
      <c r="AC10" s="384">
        <v>618.16999999999996</v>
      </c>
      <c r="AD10" s="384">
        <v>618.16999999999996</v>
      </c>
      <c r="AE10" s="384">
        <v>618.16999999999996</v>
      </c>
      <c r="AF10" s="384">
        <v>618.16999999999996</v>
      </c>
      <c r="AG10" s="384">
        <v>618.16999999999996</v>
      </c>
      <c r="AH10" s="384">
        <v>618.16999999999996</v>
      </c>
      <c r="AI10" s="384">
        <v>618.16999999999996</v>
      </c>
      <c r="AJ10" s="366">
        <v>6181.7</v>
      </c>
      <c r="AK10" s="339">
        <v>1236.3000000000002</v>
      </c>
      <c r="AL10" s="353">
        <v>618.16666666666663</v>
      </c>
      <c r="AM10" s="436"/>
      <c r="AN10" s="436"/>
      <c r="AP10" s="348"/>
      <c r="AQ10" s="348"/>
    </row>
    <row r="11" spans="1:43" ht="24" customHeight="1">
      <c r="A11" s="432"/>
      <c r="B11" s="337" t="s">
        <v>510</v>
      </c>
      <c r="C11" s="338">
        <v>584102100</v>
      </c>
      <c r="D11" s="338">
        <v>1425</v>
      </c>
      <c r="E11" s="438" t="s">
        <v>1559</v>
      </c>
      <c r="F11" s="340">
        <v>930</v>
      </c>
      <c r="G11" s="437">
        <v>44409</v>
      </c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4"/>
      <c r="AG11" s="384">
        <v>77.5</v>
      </c>
      <c r="AH11" s="384">
        <v>77.5</v>
      </c>
      <c r="AI11" s="384">
        <v>77.5</v>
      </c>
      <c r="AJ11" s="366">
        <v>232.5</v>
      </c>
      <c r="AK11" s="339">
        <v>697.5</v>
      </c>
      <c r="AL11" s="353">
        <v>77.5</v>
      </c>
      <c r="AM11" s="436"/>
      <c r="AN11" s="436"/>
      <c r="AP11" s="348"/>
      <c r="AQ11" s="348"/>
    </row>
    <row r="12" spans="1:43" ht="24" customHeight="1">
      <c r="A12" s="432"/>
      <c r="B12" s="337" t="s">
        <v>510</v>
      </c>
      <c r="C12" s="338">
        <v>584102100</v>
      </c>
      <c r="D12" s="338">
        <v>1426</v>
      </c>
      <c r="E12" s="438" t="s">
        <v>1560</v>
      </c>
      <c r="F12" s="439">
        <v>630</v>
      </c>
      <c r="G12" s="437" t="s">
        <v>1561</v>
      </c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84"/>
      <c r="V12" s="384"/>
      <c r="W12" s="384"/>
      <c r="X12" s="384"/>
      <c r="Y12" s="384"/>
      <c r="Z12" s="384"/>
      <c r="AA12" s="384"/>
      <c r="AB12" s="384"/>
      <c r="AC12" s="384"/>
      <c r="AD12" s="384"/>
      <c r="AE12" s="384"/>
      <c r="AF12" s="384"/>
      <c r="AG12" s="384">
        <v>52.5</v>
      </c>
      <c r="AH12" s="384">
        <v>52.5</v>
      </c>
      <c r="AI12" s="384">
        <v>52.5</v>
      </c>
      <c r="AJ12" s="366">
        <v>157.5</v>
      </c>
      <c r="AK12" s="339">
        <v>472.5</v>
      </c>
      <c r="AL12" s="353">
        <v>52.5</v>
      </c>
      <c r="AM12" s="436"/>
      <c r="AN12" s="436"/>
      <c r="AP12" s="348"/>
      <c r="AQ12" s="348"/>
    </row>
    <row r="13" spans="1:43" ht="24" customHeight="1">
      <c r="A13" s="432"/>
      <c r="B13" s="337" t="s">
        <v>510</v>
      </c>
      <c r="C13" s="338">
        <v>584102100</v>
      </c>
      <c r="D13" s="338">
        <v>1452</v>
      </c>
      <c r="E13" s="362" t="s">
        <v>1562</v>
      </c>
      <c r="F13" s="440">
        <v>836.7</v>
      </c>
      <c r="G13" s="437" t="s">
        <v>1563</v>
      </c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4"/>
      <c r="AF13" s="384"/>
      <c r="AG13" s="384">
        <v>69.73</v>
      </c>
      <c r="AH13" s="384">
        <v>69.73</v>
      </c>
      <c r="AI13" s="384">
        <v>69.73</v>
      </c>
      <c r="AJ13" s="366">
        <v>209.19</v>
      </c>
      <c r="AK13" s="339">
        <v>627.51</v>
      </c>
      <c r="AL13" s="353">
        <v>69.725000000000009</v>
      </c>
      <c r="AM13" s="436"/>
      <c r="AN13" s="436"/>
      <c r="AP13" s="348"/>
      <c r="AQ13" s="348"/>
    </row>
    <row r="14" spans="1:43" ht="24" customHeight="1">
      <c r="A14" s="432"/>
      <c r="B14" s="337" t="s">
        <v>510</v>
      </c>
      <c r="C14" s="338">
        <v>584102100</v>
      </c>
      <c r="D14" s="338">
        <v>1453</v>
      </c>
      <c r="E14" s="362" t="s">
        <v>1564</v>
      </c>
      <c r="F14" s="440">
        <v>800.7</v>
      </c>
      <c r="G14" s="437" t="s">
        <v>1563</v>
      </c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4"/>
      <c r="AF14" s="384"/>
      <c r="AG14" s="384">
        <v>66.73</v>
      </c>
      <c r="AH14" s="384">
        <v>66.73</v>
      </c>
      <c r="AI14" s="384">
        <v>66.73</v>
      </c>
      <c r="AJ14" s="366">
        <v>200.19</v>
      </c>
      <c r="AK14" s="339">
        <v>600.51</v>
      </c>
      <c r="AL14" s="353">
        <v>66.725000000000009</v>
      </c>
      <c r="AM14" s="436"/>
      <c r="AN14" s="436"/>
      <c r="AP14" s="348"/>
      <c r="AQ14" s="348"/>
    </row>
    <row r="15" spans="1:43" ht="24" customHeight="1">
      <c r="A15" s="432"/>
      <c r="B15" s="337" t="s">
        <v>510</v>
      </c>
      <c r="C15" s="338">
        <v>584102100</v>
      </c>
      <c r="D15" s="338">
        <v>1387</v>
      </c>
      <c r="E15" s="433" t="s">
        <v>1350</v>
      </c>
      <c r="F15" s="340">
        <v>4554</v>
      </c>
      <c r="G15" s="437" t="s">
        <v>1351</v>
      </c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S15" s="339"/>
      <c r="T15" s="339"/>
      <c r="U15" s="384"/>
      <c r="V15" s="384"/>
      <c r="W15" s="384"/>
      <c r="X15" s="384"/>
      <c r="Y15" s="384"/>
      <c r="Z15" s="384">
        <v>379.5</v>
      </c>
      <c r="AA15" s="384">
        <v>379.5</v>
      </c>
      <c r="AB15" s="384">
        <v>379.5</v>
      </c>
      <c r="AC15" s="384">
        <v>379.5</v>
      </c>
      <c r="AD15" s="384">
        <v>379.5</v>
      </c>
      <c r="AE15" s="384">
        <v>379.5</v>
      </c>
      <c r="AF15" s="384">
        <v>379.5</v>
      </c>
      <c r="AG15" s="384">
        <v>379.5</v>
      </c>
      <c r="AH15" s="384">
        <v>379.5</v>
      </c>
      <c r="AI15" s="384">
        <v>379.5</v>
      </c>
      <c r="AJ15" s="366">
        <v>3795</v>
      </c>
      <c r="AK15" s="339">
        <v>759</v>
      </c>
      <c r="AL15" s="353">
        <v>379.5</v>
      </c>
      <c r="AM15" s="436"/>
      <c r="AN15" s="436"/>
      <c r="AP15" s="348"/>
      <c r="AQ15" s="348"/>
    </row>
    <row r="16" spans="1:43" ht="24" customHeight="1">
      <c r="A16" s="432"/>
      <c r="B16" s="337" t="s">
        <v>510</v>
      </c>
      <c r="C16" s="338">
        <v>584102100</v>
      </c>
      <c r="D16" s="338">
        <v>1388</v>
      </c>
      <c r="E16" s="433" t="s">
        <v>1352</v>
      </c>
      <c r="F16" s="340">
        <v>4800</v>
      </c>
      <c r="G16" s="437" t="s">
        <v>1351</v>
      </c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84"/>
      <c r="V16" s="384"/>
      <c r="W16" s="384"/>
      <c r="X16" s="384"/>
      <c r="Y16" s="384"/>
      <c r="Z16" s="384">
        <v>400</v>
      </c>
      <c r="AA16" s="384">
        <v>400</v>
      </c>
      <c r="AB16" s="384">
        <v>400</v>
      </c>
      <c r="AC16" s="384">
        <v>400</v>
      </c>
      <c r="AD16" s="384">
        <v>400</v>
      </c>
      <c r="AE16" s="384">
        <v>400</v>
      </c>
      <c r="AF16" s="384">
        <v>400</v>
      </c>
      <c r="AG16" s="384">
        <v>400</v>
      </c>
      <c r="AH16" s="384">
        <v>400</v>
      </c>
      <c r="AI16" s="384">
        <v>400</v>
      </c>
      <c r="AJ16" s="366">
        <v>4000</v>
      </c>
      <c r="AK16" s="339">
        <v>800</v>
      </c>
      <c r="AL16" s="353">
        <v>400</v>
      </c>
      <c r="AM16" s="436"/>
      <c r="AN16" s="436"/>
      <c r="AP16" s="348"/>
      <c r="AQ16" s="348"/>
    </row>
    <row r="17" spans="1:43" ht="24" customHeight="1">
      <c r="A17" s="432"/>
      <c r="B17" s="337" t="s">
        <v>510</v>
      </c>
      <c r="C17" s="338">
        <v>584102100</v>
      </c>
      <c r="D17" s="338">
        <v>1389</v>
      </c>
      <c r="E17" s="433" t="s">
        <v>1353</v>
      </c>
      <c r="F17" s="340">
        <v>1499.5</v>
      </c>
      <c r="G17" s="437" t="s">
        <v>1351</v>
      </c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84"/>
      <c r="V17" s="384"/>
      <c r="W17" s="384"/>
      <c r="X17" s="384"/>
      <c r="Y17" s="384"/>
      <c r="Z17" s="384">
        <v>124.96</v>
      </c>
      <c r="AA17" s="384">
        <v>124.96</v>
      </c>
      <c r="AB17" s="384">
        <v>124.96</v>
      </c>
      <c r="AC17" s="384">
        <v>124.96</v>
      </c>
      <c r="AD17" s="384">
        <v>124.96</v>
      </c>
      <c r="AE17" s="384">
        <v>124.96</v>
      </c>
      <c r="AF17" s="384">
        <v>124.96</v>
      </c>
      <c r="AG17" s="384">
        <v>124.96</v>
      </c>
      <c r="AH17" s="384">
        <v>124.96</v>
      </c>
      <c r="AI17" s="384">
        <v>124.96</v>
      </c>
      <c r="AJ17" s="366">
        <v>1249.6000000000001</v>
      </c>
      <c r="AK17" s="339">
        <v>249.89999999999986</v>
      </c>
      <c r="AL17" s="353">
        <v>124.95833333333333</v>
      </c>
      <c r="AM17" s="436"/>
      <c r="AN17" s="436"/>
      <c r="AP17" s="348"/>
      <c r="AQ17" s="348"/>
    </row>
    <row r="18" spans="1:43" ht="24" customHeight="1">
      <c r="A18" s="432"/>
      <c r="B18" s="337" t="s">
        <v>510</v>
      </c>
      <c r="C18" s="338">
        <v>584102100</v>
      </c>
      <c r="D18" s="338">
        <v>1306</v>
      </c>
      <c r="E18" s="433" t="s">
        <v>1431</v>
      </c>
      <c r="F18" s="340">
        <v>3600</v>
      </c>
      <c r="G18" s="441">
        <v>43929</v>
      </c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84"/>
      <c r="V18" s="384"/>
      <c r="W18" s="384"/>
      <c r="X18" s="384"/>
      <c r="Y18" s="384"/>
      <c r="Z18" s="384"/>
      <c r="AA18" s="384"/>
      <c r="AB18" s="384">
        <v>300</v>
      </c>
      <c r="AC18" s="384">
        <v>300</v>
      </c>
      <c r="AD18" s="384">
        <v>300</v>
      </c>
      <c r="AE18" s="384">
        <v>300</v>
      </c>
      <c r="AF18" s="384">
        <v>300</v>
      </c>
      <c r="AG18" s="384">
        <v>300</v>
      </c>
      <c r="AH18" s="384">
        <v>300</v>
      </c>
      <c r="AI18" s="384">
        <v>300</v>
      </c>
      <c r="AJ18" s="366">
        <v>2400</v>
      </c>
      <c r="AK18" s="339">
        <v>1200</v>
      </c>
      <c r="AL18" s="353">
        <v>300</v>
      </c>
      <c r="AM18" s="436"/>
      <c r="AN18" s="436"/>
      <c r="AP18" s="348"/>
      <c r="AQ18" s="348"/>
    </row>
    <row r="19" spans="1:43" ht="24" customHeight="1">
      <c r="A19" s="432"/>
      <c r="B19" s="337" t="s">
        <v>510</v>
      </c>
      <c r="C19" s="338">
        <v>584102100</v>
      </c>
      <c r="D19" s="338">
        <v>1427</v>
      </c>
      <c r="E19" s="438" t="s">
        <v>1565</v>
      </c>
      <c r="F19" s="439">
        <v>5062</v>
      </c>
      <c r="G19" s="438" t="s">
        <v>1566</v>
      </c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>
        <v>421.83</v>
      </c>
      <c r="AH19" s="384">
        <v>421.83</v>
      </c>
      <c r="AI19" s="384">
        <v>421.83</v>
      </c>
      <c r="AJ19" s="366">
        <v>1265.49</v>
      </c>
      <c r="AK19" s="339">
        <v>3796.51</v>
      </c>
      <c r="AL19" s="353">
        <v>421.83333333333331</v>
      </c>
      <c r="AM19" s="436"/>
      <c r="AN19" s="436"/>
      <c r="AP19" s="348"/>
      <c r="AQ19" s="348"/>
    </row>
    <row r="20" spans="1:43" ht="24" customHeight="1">
      <c r="A20" s="432"/>
      <c r="B20" s="337" t="s">
        <v>510</v>
      </c>
      <c r="C20" s="338">
        <v>584102100</v>
      </c>
      <c r="D20" s="338">
        <v>1428</v>
      </c>
      <c r="E20" s="438" t="s">
        <v>1567</v>
      </c>
      <c r="F20" s="439">
        <v>4875</v>
      </c>
      <c r="G20" s="438" t="s">
        <v>1566</v>
      </c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4"/>
      <c r="AF20" s="384"/>
      <c r="AG20" s="384">
        <v>406.25</v>
      </c>
      <c r="AH20" s="384">
        <v>406.25</v>
      </c>
      <c r="AI20" s="384">
        <v>406.25</v>
      </c>
      <c r="AJ20" s="366">
        <v>1218.75</v>
      </c>
      <c r="AK20" s="339">
        <v>3656.25</v>
      </c>
      <c r="AL20" s="353">
        <v>406.25</v>
      </c>
      <c r="AM20" s="436"/>
      <c r="AN20" s="436"/>
      <c r="AP20" s="348"/>
      <c r="AQ20" s="348"/>
    </row>
    <row r="21" spans="1:43" ht="24" customHeight="1">
      <c r="A21" s="432"/>
      <c r="B21" s="337" t="s">
        <v>510</v>
      </c>
      <c r="C21" s="338">
        <v>584102100</v>
      </c>
      <c r="D21" s="338">
        <v>1429</v>
      </c>
      <c r="E21" s="438" t="s">
        <v>1568</v>
      </c>
      <c r="F21" s="439">
        <v>7820</v>
      </c>
      <c r="G21" s="438" t="s">
        <v>1566</v>
      </c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84"/>
      <c r="V21" s="384"/>
      <c r="W21" s="384"/>
      <c r="X21" s="384"/>
      <c r="Y21" s="384"/>
      <c r="Z21" s="384"/>
      <c r="AA21" s="384"/>
      <c r="AB21" s="384"/>
      <c r="AC21" s="384"/>
      <c r="AD21" s="384"/>
      <c r="AE21" s="384"/>
      <c r="AF21" s="384"/>
      <c r="AG21" s="384">
        <v>651.66999999999996</v>
      </c>
      <c r="AH21" s="384">
        <v>651.66999999999996</v>
      </c>
      <c r="AI21" s="384">
        <v>651.66999999999996</v>
      </c>
      <c r="AJ21" s="366">
        <v>1955.0099999999998</v>
      </c>
      <c r="AK21" s="339">
        <v>5864.99</v>
      </c>
      <c r="AL21" s="353">
        <v>651.66666666666663</v>
      </c>
      <c r="AM21" s="436"/>
      <c r="AN21" s="436"/>
      <c r="AP21" s="348"/>
      <c r="AQ21" s="348"/>
    </row>
    <row r="22" spans="1:43" ht="24" customHeight="1">
      <c r="A22" s="432"/>
      <c r="B22" s="337" t="s">
        <v>510</v>
      </c>
      <c r="C22" s="338">
        <v>584102100</v>
      </c>
      <c r="D22" s="338">
        <v>1430</v>
      </c>
      <c r="E22" s="438" t="s">
        <v>1569</v>
      </c>
      <c r="F22" s="439">
        <v>2520</v>
      </c>
      <c r="G22" s="438" t="s">
        <v>1566</v>
      </c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84"/>
      <c r="V22" s="384"/>
      <c r="W22" s="384"/>
      <c r="X22" s="384"/>
      <c r="Y22" s="384"/>
      <c r="Z22" s="384"/>
      <c r="AA22" s="384"/>
      <c r="AB22" s="384"/>
      <c r="AC22" s="384"/>
      <c r="AD22" s="384"/>
      <c r="AE22" s="384"/>
      <c r="AF22" s="384"/>
      <c r="AG22" s="384">
        <v>210</v>
      </c>
      <c r="AH22" s="384">
        <v>210</v>
      </c>
      <c r="AI22" s="384">
        <v>210</v>
      </c>
      <c r="AJ22" s="366">
        <v>630</v>
      </c>
      <c r="AK22" s="339">
        <v>1890</v>
      </c>
      <c r="AL22" s="353">
        <v>210</v>
      </c>
      <c r="AM22" s="436"/>
      <c r="AN22" s="436"/>
      <c r="AP22" s="348"/>
      <c r="AQ22" s="348"/>
    </row>
    <row r="23" spans="1:43" ht="24" customHeight="1">
      <c r="A23" s="432"/>
      <c r="B23" s="337" t="s">
        <v>510</v>
      </c>
      <c r="C23" s="338">
        <v>584102100</v>
      </c>
      <c r="D23" s="338">
        <v>1431</v>
      </c>
      <c r="E23" s="438" t="s">
        <v>1570</v>
      </c>
      <c r="F23" s="439">
        <v>3000</v>
      </c>
      <c r="G23" s="438" t="s">
        <v>1566</v>
      </c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84"/>
      <c r="V23" s="384"/>
      <c r="W23" s="384"/>
      <c r="X23" s="384"/>
      <c r="Y23" s="384"/>
      <c r="Z23" s="384"/>
      <c r="AA23" s="384"/>
      <c r="AB23" s="384"/>
      <c r="AC23" s="384"/>
      <c r="AD23" s="384"/>
      <c r="AE23" s="384"/>
      <c r="AF23" s="384"/>
      <c r="AG23" s="384">
        <v>250</v>
      </c>
      <c r="AH23" s="384">
        <v>250</v>
      </c>
      <c r="AI23" s="384">
        <v>250</v>
      </c>
      <c r="AJ23" s="366">
        <v>750</v>
      </c>
      <c r="AK23" s="339">
        <v>2250</v>
      </c>
      <c r="AL23" s="353">
        <v>250</v>
      </c>
      <c r="AM23" s="436"/>
      <c r="AN23" s="436"/>
      <c r="AP23" s="348"/>
      <c r="AQ23" s="348"/>
    </row>
    <row r="24" spans="1:43" ht="24" customHeight="1">
      <c r="A24" s="432"/>
      <c r="B24" s="337" t="s">
        <v>510</v>
      </c>
      <c r="C24" s="338">
        <v>584102100</v>
      </c>
      <c r="D24" s="338">
        <v>1432</v>
      </c>
      <c r="E24" s="438" t="s">
        <v>1571</v>
      </c>
      <c r="F24" s="439">
        <v>2000</v>
      </c>
      <c r="G24" s="438" t="s">
        <v>1566</v>
      </c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84"/>
      <c r="V24" s="384"/>
      <c r="W24" s="384"/>
      <c r="X24" s="384"/>
      <c r="Y24" s="384"/>
      <c r="Z24" s="384"/>
      <c r="AA24" s="384"/>
      <c r="AB24" s="384"/>
      <c r="AC24" s="384"/>
      <c r="AD24" s="384"/>
      <c r="AE24" s="384"/>
      <c r="AF24" s="384"/>
      <c r="AG24" s="384">
        <v>166.67</v>
      </c>
      <c r="AH24" s="384">
        <v>166.67</v>
      </c>
      <c r="AI24" s="384">
        <v>166.67</v>
      </c>
      <c r="AJ24" s="366">
        <v>500.01</v>
      </c>
      <c r="AK24" s="339">
        <v>1499.99</v>
      </c>
      <c r="AL24" s="353">
        <v>166.66666666666666</v>
      </c>
      <c r="AM24" s="436"/>
      <c r="AN24" s="436"/>
      <c r="AP24" s="348"/>
      <c r="AQ24" s="348"/>
    </row>
    <row r="25" spans="1:43" ht="24" customHeight="1">
      <c r="A25" s="432"/>
      <c r="B25" s="337" t="s">
        <v>510</v>
      </c>
      <c r="C25" s="338">
        <v>584102100</v>
      </c>
      <c r="D25" s="338">
        <v>1433</v>
      </c>
      <c r="E25" s="438" t="s">
        <v>1572</v>
      </c>
      <c r="F25" s="439">
        <v>485</v>
      </c>
      <c r="G25" s="438" t="s">
        <v>1566</v>
      </c>
      <c r="H25" s="339"/>
      <c r="I25" s="339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>
        <v>40.42</v>
      </c>
      <c r="AH25" s="384">
        <v>40.42</v>
      </c>
      <c r="AI25" s="384">
        <v>40.42</v>
      </c>
      <c r="AJ25" s="366">
        <v>121.26</v>
      </c>
      <c r="AK25" s="339">
        <v>363.74</v>
      </c>
      <c r="AL25" s="353">
        <v>40.416666666666664</v>
      </c>
      <c r="AM25" s="436"/>
      <c r="AN25" s="436"/>
      <c r="AP25" s="348"/>
      <c r="AQ25" s="348"/>
    </row>
    <row r="26" spans="1:43" ht="24" customHeight="1">
      <c r="A26" s="432"/>
      <c r="B26" s="337" t="s">
        <v>510</v>
      </c>
      <c r="C26" s="338">
        <v>584102100</v>
      </c>
      <c r="D26" s="338">
        <v>1434</v>
      </c>
      <c r="E26" s="438" t="s">
        <v>1573</v>
      </c>
      <c r="F26" s="439">
        <v>1883.97</v>
      </c>
      <c r="G26" s="442">
        <v>44409</v>
      </c>
      <c r="H26" s="339"/>
      <c r="I26" s="339"/>
      <c r="J26" s="339"/>
      <c r="K26" s="339"/>
      <c r="L26" s="339"/>
      <c r="M26" s="339"/>
      <c r="N26" s="339"/>
      <c r="O26" s="339"/>
      <c r="P26" s="339"/>
      <c r="Q26" s="339"/>
      <c r="R26" s="339"/>
      <c r="S26" s="339"/>
      <c r="T26" s="339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384">
        <v>157</v>
      </c>
      <c r="AH26" s="384">
        <v>157</v>
      </c>
      <c r="AI26" s="384">
        <v>157</v>
      </c>
      <c r="AJ26" s="366">
        <v>471</v>
      </c>
      <c r="AK26" s="339">
        <v>1412.97</v>
      </c>
      <c r="AL26" s="353">
        <v>156.9975</v>
      </c>
      <c r="AM26" s="436"/>
      <c r="AN26" s="436"/>
      <c r="AP26" s="348"/>
      <c r="AQ26" s="348"/>
    </row>
    <row r="27" spans="1:43" ht="24" customHeight="1">
      <c r="A27" s="432"/>
      <c r="B27" s="337" t="s">
        <v>510</v>
      </c>
      <c r="C27" s="338">
        <v>584102100</v>
      </c>
      <c r="D27" s="338">
        <v>1425</v>
      </c>
      <c r="E27" s="438" t="s">
        <v>1574</v>
      </c>
      <c r="F27" s="439">
        <v>1883.97</v>
      </c>
      <c r="G27" s="442">
        <v>44409</v>
      </c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84"/>
      <c r="V27" s="384"/>
      <c r="W27" s="384"/>
      <c r="X27" s="384"/>
      <c r="Y27" s="384"/>
      <c r="Z27" s="384"/>
      <c r="AA27" s="384"/>
      <c r="AB27" s="384"/>
      <c r="AC27" s="384"/>
      <c r="AD27" s="384"/>
      <c r="AE27" s="384"/>
      <c r="AF27" s="384"/>
      <c r="AG27" s="384">
        <v>157</v>
      </c>
      <c r="AH27" s="384">
        <v>157</v>
      </c>
      <c r="AI27" s="384">
        <v>157</v>
      </c>
      <c r="AJ27" s="366">
        <v>471</v>
      </c>
      <c r="AK27" s="339">
        <v>1412.97</v>
      </c>
      <c r="AL27" s="353">
        <v>156.9975</v>
      </c>
      <c r="AM27" s="436"/>
      <c r="AN27" s="436"/>
      <c r="AP27" s="348"/>
      <c r="AQ27" s="348"/>
    </row>
    <row r="28" spans="1:43" ht="24" customHeight="1">
      <c r="A28" s="432"/>
      <c r="B28" s="337" t="s">
        <v>510</v>
      </c>
      <c r="C28" s="338">
        <v>584102100</v>
      </c>
      <c r="D28" s="338">
        <v>1454</v>
      </c>
      <c r="E28" s="362" t="s">
        <v>1575</v>
      </c>
      <c r="F28" s="440">
        <v>7560</v>
      </c>
      <c r="G28" s="442" t="s">
        <v>1563</v>
      </c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S28" s="339"/>
      <c r="T28" s="339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>
        <v>630</v>
      </c>
      <c r="AH28" s="384">
        <v>630</v>
      </c>
      <c r="AI28" s="384">
        <v>630</v>
      </c>
      <c r="AJ28" s="366">
        <v>1890</v>
      </c>
      <c r="AK28" s="339">
        <v>5670</v>
      </c>
      <c r="AL28" s="353">
        <v>630</v>
      </c>
      <c r="AM28" s="436"/>
      <c r="AN28" s="436"/>
      <c r="AP28" s="348"/>
      <c r="AQ28" s="348"/>
    </row>
    <row r="29" spans="1:43" ht="24" customHeight="1">
      <c r="A29" s="432"/>
      <c r="B29" s="337" t="s">
        <v>510</v>
      </c>
      <c r="C29" s="338">
        <v>584102100</v>
      </c>
      <c r="D29" s="338">
        <v>1455</v>
      </c>
      <c r="E29" s="362" t="s">
        <v>1576</v>
      </c>
      <c r="F29" s="440">
        <v>2600</v>
      </c>
      <c r="G29" s="442" t="s">
        <v>1563</v>
      </c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84"/>
      <c r="V29" s="384"/>
      <c r="W29" s="384"/>
      <c r="X29" s="384"/>
      <c r="Y29" s="384"/>
      <c r="Z29" s="384"/>
      <c r="AA29" s="384"/>
      <c r="AB29" s="384"/>
      <c r="AC29" s="384"/>
      <c r="AD29" s="384"/>
      <c r="AE29" s="384"/>
      <c r="AF29" s="384"/>
      <c r="AG29" s="384">
        <v>216.67</v>
      </c>
      <c r="AH29" s="384">
        <v>216.67</v>
      </c>
      <c r="AI29" s="384">
        <v>216.67</v>
      </c>
      <c r="AJ29" s="366">
        <v>650.01</v>
      </c>
      <c r="AK29" s="339">
        <v>1949.99</v>
      </c>
      <c r="AL29" s="353">
        <v>216.66666666666666</v>
      </c>
      <c r="AM29" s="436"/>
      <c r="AN29" s="436"/>
      <c r="AP29" s="348"/>
      <c r="AQ29" s="348"/>
    </row>
    <row r="30" spans="1:43" ht="24" customHeight="1">
      <c r="A30" s="432"/>
      <c r="B30" s="337" t="s">
        <v>510</v>
      </c>
      <c r="C30" s="338">
        <v>523102100</v>
      </c>
      <c r="D30" s="338">
        <v>1436</v>
      </c>
      <c r="E30" s="438" t="s">
        <v>1577</v>
      </c>
      <c r="F30" s="439">
        <v>1175</v>
      </c>
      <c r="G30" s="438" t="s">
        <v>1578</v>
      </c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84"/>
      <c r="V30" s="384"/>
      <c r="W30" s="384"/>
      <c r="X30" s="384"/>
      <c r="Y30" s="384"/>
      <c r="Z30" s="384"/>
      <c r="AA30" s="384"/>
      <c r="AB30" s="384"/>
      <c r="AC30" s="384"/>
      <c r="AD30" s="384"/>
      <c r="AE30" s="384"/>
      <c r="AF30" s="384"/>
      <c r="AG30" s="384">
        <v>97.92</v>
      </c>
      <c r="AH30" s="384">
        <v>97.92</v>
      </c>
      <c r="AI30" s="384">
        <v>97.92</v>
      </c>
      <c r="AJ30" s="366">
        <v>293.76</v>
      </c>
      <c r="AK30" s="339">
        <v>881.24</v>
      </c>
      <c r="AL30" s="353">
        <v>97.916666666666671</v>
      </c>
      <c r="AM30" s="436"/>
      <c r="AN30" s="436"/>
      <c r="AP30" s="348"/>
      <c r="AQ30" s="348"/>
    </row>
    <row r="31" spans="1:43" ht="24" customHeight="1">
      <c r="A31" s="432"/>
      <c r="B31" s="337" t="s">
        <v>510</v>
      </c>
      <c r="C31" s="338">
        <v>523102100</v>
      </c>
      <c r="D31" s="338">
        <v>1437</v>
      </c>
      <c r="E31" s="438" t="s">
        <v>1579</v>
      </c>
      <c r="F31" s="439">
        <v>1640</v>
      </c>
      <c r="G31" s="438" t="s">
        <v>1578</v>
      </c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>
        <v>136.66999999999999</v>
      </c>
      <c r="AH31" s="384">
        <v>136.66999999999999</v>
      </c>
      <c r="AI31" s="384">
        <v>136.66999999999999</v>
      </c>
      <c r="AJ31" s="366">
        <v>410.01</v>
      </c>
      <c r="AK31" s="339">
        <v>1229.99</v>
      </c>
      <c r="AL31" s="353">
        <v>136.66666666666666</v>
      </c>
      <c r="AM31" s="436"/>
      <c r="AN31" s="436"/>
      <c r="AP31" s="348"/>
      <c r="AQ31" s="348"/>
    </row>
    <row r="32" spans="1:43" ht="24" customHeight="1">
      <c r="A32" s="432"/>
      <c r="B32" s="337" t="s">
        <v>510</v>
      </c>
      <c r="C32" s="338">
        <v>523102100</v>
      </c>
      <c r="D32" s="338">
        <v>1438</v>
      </c>
      <c r="E32" s="438" t="s">
        <v>1580</v>
      </c>
      <c r="F32" s="439">
        <v>2457</v>
      </c>
      <c r="G32" s="438" t="s">
        <v>1578</v>
      </c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84"/>
      <c r="V32" s="384"/>
      <c r="W32" s="384"/>
      <c r="X32" s="384"/>
      <c r="Y32" s="384"/>
      <c r="Z32" s="384"/>
      <c r="AA32" s="384"/>
      <c r="AB32" s="384"/>
      <c r="AC32" s="384"/>
      <c r="AD32" s="384"/>
      <c r="AE32" s="384"/>
      <c r="AF32" s="384"/>
      <c r="AG32" s="384">
        <v>204.75</v>
      </c>
      <c r="AH32" s="384">
        <v>204.75</v>
      </c>
      <c r="AI32" s="384">
        <v>204.75</v>
      </c>
      <c r="AJ32" s="366">
        <v>614.25</v>
      </c>
      <c r="AK32" s="339">
        <v>1842.75</v>
      </c>
      <c r="AL32" s="353">
        <v>204.75</v>
      </c>
      <c r="AM32" s="436"/>
      <c r="AN32" s="436"/>
      <c r="AP32" s="348"/>
      <c r="AQ32" s="348"/>
    </row>
    <row r="33" spans="1:43" ht="24" customHeight="1">
      <c r="A33" s="432"/>
      <c r="B33" s="337" t="s">
        <v>510</v>
      </c>
      <c r="C33" s="338">
        <v>530108100</v>
      </c>
      <c r="D33" s="338">
        <v>1439</v>
      </c>
      <c r="E33" s="438" t="s">
        <v>1581</v>
      </c>
      <c r="F33" s="439">
        <v>1375</v>
      </c>
      <c r="G33" s="438" t="s">
        <v>1578</v>
      </c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84"/>
      <c r="V33" s="384"/>
      <c r="W33" s="384"/>
      <c r="X33" s="384"/>
      <c r="Y33" s="384"/>
      <c r="Z33" s="384"/>
      <c r="AA33" s="384"/>
      <c r="AB33" s="384"/>
      <c r="AC33" s="384"/>
      <c r="AD33" s="384"/>
      <c r="AE33" s="384"/>
      <c r="AF33" s="384"/>
      <c r="AG33" s="384">
        <v>114.58</v>
      </c>
      <c r="AH33" s="384">
        <v>114.58</v>
      </c>
      <c r="AI33" s="384">
        <v>114.58</v>
      </c>
      <c r="AJ33" s="366">
        <v>343.74</v>
      </c>
      <c r="AK33" s="339">
        <v>1031.26</v>
      </c>
      <c r="AL33" s="353">
        <v>114.58333333333333</v>
      </c>
      <c r="AM33" s="436"/>
      <c r="AN33" s="436"/>
      <c r="AP33" s="348"/>
      <c r="AQ33" s="348"/>
    </row>
    <row r="34" spans="1:43" ht="24" customHeight="1">
      <c r="A34" s="432"/>
      <c r="B34" s="337"/>
      <c r="C34" s="338">
        <v>584102100</v>
      </c>
      <c r="D34" s="338">
        <v>1498</v>
      </c>
      <c r="E34" s="443" t="s">
        <v>1872</v>
      </c>
      <c r="F34" s="444">
        <v>6450</v>
      </c>
      <c r="G34" s="438" t="s">
        <v>1873</v>
      </c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  <c r="AG34" s="384"/>
      <c r="AH34" s="384"/>
      <c r="AI34" s="384">
        <v>537.5</v>
      </c>
      <c r="AJ34" s="366">
        <v>537.5</v>
      </c>
      <c r="AK34" s="339">
        <v>5912.5</v>
      </c>
      <c r="AL34" s="353">
        <v>537.5</v>
      </c>
      <c r="AM34" s="436"/>
      <c r="AN34" s="436"/>
      <c r="AP34" s="348"/>
      <c r="AQ34" s="348"/>
    </row>
    <row r="35" spans="1:43" ht="24" customHeight="1">
      <c r="A35" s="432"/>
      <c r="B35" s="337"/>
      <c r="C35" s="338"/>
      <c r="D35" s="338" t="s">
        <v>420</v>
      </c>
      <c r="E35" s="445" t="s">
        <v>1874</v>
      </c>
      <c r="F35" s="444">
        <v>1050</v>
      </c>
      <c r="G35" s="438" t="s">
        <v>1875</v>
      </c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  <c r="AG35" s="384"/>
      <c r="AH35" s="384"/>
      <c r="AI35" s="384">
        <v>87.5</v>
      </c>
      <c r="AJ35" s="366">
        <v>87.5</v>
      </c>
      <c r="AK35" s="339">
        <v>962.5</v>
      </c>
      <c r="AL35" s="353">
        <v>87.5</v>
      </c>
      <c r="AM35" s="436"/>
      <c r="AN35" s="436"/>
      <c r="AP35" s="348"/>
      <c r="AQ35" s="348"/>
    </row>
    <row r="36" spans="1:43" ht="24" customHeight="1">
      <c r="A36" s="432"/>
      <c r="B36" s="337" t="s">
        <v>510</v>
      </c>
      <c r="C36" s="338">
        <v>584102100</v>
      </c>
      <c r="D36" s="338" t="s">
        <v>420</v>
      </c>
      <c r="E36" s="445" t="s">
        <v>1876</v>
      </c>
      <c r="F36" s="446">
        <v>7894.18</v>
      </c>
      <c r="G36" s="442">
        <v>44199</v>
      </c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66">
        <v>0</v>
      </c>
      <c r="AK36" s="339">
        <v>7894.18</v>
      </c>
      <c r="AL36" s="353"/>
      <c r="AM36" s="436"/>
      <c r="AN36" s="436"/>
      <c r="AP36" s="348"/>
      <c r="AQ36" s="348"/>
    </row>
    <row r="37" spans="1:43" ht="24" customHeight="1">
      <c r="A37" s="432"/>
      <c r="B37" s="337" t="s">
        <v>510</v>
      </c>
      <c r="C37" s="338">
        <v>584102100</v>
      </c>
      <c r="D37" s="338" t="s">
        <v>420</v>
      </c>
      <c r="E37" s="445" t="s">
        <v>1877</v>
      </c>
      <c r="F37" s="446">
        <v>2566.6799999999998</v>
      </c>
      <c r="G37" s="442">
        <v>44199</v>
      </c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  <c r="AG37" s="384"/>
      <c r="AH37" s="384"/>
      <c r="AI37" s="384"/>
      <c r="AJ37" s="366">
        <v>0</v>
      </c>
      <c r="AK37" s="339">
        <v>2566.6799999999998</v>
      </c>
      <c r="AL37" s="353"/>
      <c r="AM37" s="436"/>
      <c r="AN37" s="436"/>
      <c r="AP37" s="348"/>
      <c r="AQ37" s="348"/>
    </row>
    <row r="38" spans="1:43" ht="24" customHeight="1">
      <c r="A38" s="432"/>
      <c r="B38" s="337" t="s">
        <v>510</v>
      </c>
      <c r="C38" s="338">
        <v>584102100</v>
      </c>
      <c r="D38" s="338" t="s">
        <v>420</v>
      </c>
      <c r="E38" s="445" t="s">
        <v>1878</v>
      </c>
      <c r="F38" s="446">
        <v>850</v>
      </c>
      <c r="G38" s="442">
        <v>44199</v>
      </c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66">
        <v>0</v>
      </c>
      <c r="AK38" s="339">
        <v>850</v>
      </c>
      <c r="AL38" s="353"/>
      <c r="AM38" s="436"/>
      <c r="AN38" s="436"/>
      <c r="AP38" s="348"/>
      <c r="AQ38" s="348"/>
    </row>
    <row r="39" spans="1:43" ht="24" customHeight="1">
      <c r="A39" s="341"/>
      <c r="B39" s="342"/>
      <c r="C39" s="343"/>
      <c r="D39" s="343"/>
      <c r="E39" s="343" t="s">
        <v>378</v>
      </c>
      <c r="F39" s="344">
        <v>133177.34</v>
      </c>
      <c r="G39" s="345"/>
      <c r="H39" s="345">
        <v>0</v>
      </c>
      <c r="I39" s="345">
        <v>0</v>
      </c>
      <c r="J39" s="345">
        <v>0</v>
      </c>
      <c r="K39" s="345">
        <v>0</v>
      </c>
      <c r="L39" s="345">
        <v>0</v>
      </c>
      <c r="M39" s="345">
        <v>0</v>
      </c>
      <c r="N39" s="345">
        <v>0</v>
      </c>
      <c r="O39" s="345">
        <v>0</v>
      </c>
      <c r="P39" s="345">
        <v>0</v>
      </c>
      <c r="Q39" s="345">
        <v>0</v>
      </c>
      <c r="R39" s="345">
        <v>0</v>
      </c>
      <c r="S39" s="345">
        <v>0</v>
      </c>
      <c r="T39" s="345">
        <v>0</v>
      </c>
      <c r="U39" s="345">
        <v>0</v>
      </c>
      <c r="V39" s="345">
        <v>0</v>
      </c>
      <c r="W39" s="345">
        <v>0</v>
      </c>
      <c r="X39" s="345">
        <v>2332.6</v>
      </c>
      <c r="Y39" s="345">
        <v>3580.0699999999997</v>
      </c>
      <c r="Z39" s="345">
        <v>5102.7</v>
      </c>
      <c r="AA39" s="345">
        <v>5102.7</v>
      </c>
      <c r="AB39" s="345">
        <v>5402.7</v>
      </c>
      <c r="AC39" s="345">
        <v>5402.7</v>
      </c>
      <c r="AD39" s="345">
        <v>5402.7</v>
      </c>
      <c r="AE39" s="345">
        <v>5402.7</v>
      </c>
      <c r="AF39" s="345">
        <v>5402.7</v>
      </c>
      <c r="AG39" s="345">
        <v>9530.59</v>
      </c>
      <c r="AH39" s="345">
        <v>9530.59</v>
      </c>
      <c r="AI39" s="345">
        <v>10155.43</v>
      </c>
      <c r="AJ39" s="345">
        <v>72348.179999999964</v>
      </c>
      <c r="AK39" s="345">
        <v>60829.16</v>
      </c>
      <c r="AP39" s="348"/>
      <c r="AQ39" s="348"/>
    </row>
    <row r="40" spans="1:43" ht="24" customHeight="1">
      <c r="A40" s="262"/>
      <c r="B40" s="346"/>
      <c r="C40" s="258"/>
      <c r="D40" s="258"/>
      <c r="E40" s="405"/>
      <c r="F40" s="347"/>
      <c r="G40" s="401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348"/>
      <c r="AM40" s="436"/>
      <c r="AN40" s="436"/>
      <c r="AP40" s="348"/>
      <c r="AQ40" s="348"/>
    </row>
    <row r="41" spans="1:43" ht="24" customHeight="1" thickBot="1">
      <c r="A41" s="262"/>
      <c r="B41" s="346"/>
      <c r="C41" s="258"/>
      <c r="D41" s="258"/>
      <c r="E41" s="405"/>
      <c r="F41" s="347"/>
      <c r="G41" s="401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348"/>
      <c r="AM41" s="436"/>
      <c r="AN41" s="436"/>
      <c r="AP41" s="348"/>
      <c r="AQ41" s="348"/>
    </row>
    <row r="42" spans="1:43" ht="24" customHeight="1">
      <c r="A42" s="262"/>
      <c r="B42" s="346"/>
      <c r="C42" s="258"/>
      <c r="D42" s="258"/>
      <c r="E42" s="349" t="s">
        <v>424</v>
      </c>
      <c r="F42" s="347"/>
      <c r="G42" s="401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348"/>
      <c r="AM42" s="436"/>
      <c r="AN42" s="436"/>
      <c r="AP42" s="348"/>
      <c r="AQ42" s="348"/>
    </row>
    <row r="43" spans="1:43" ht="24" customHeight="1">
      <c r="A43" s="360"/>
      <c r="B43" s="350"/>
      <c r="C43" s="338"/>
      <c r="D43" s="338"/>
      <c r="E43" s="447" t="s">
        <v>1315</v>
      </c>
      <c r="F43" s="340">
        <v>8043.85</v>
      </c>
      <c r="G43" s="402" t="s">
        <v>1316</v>
      </c>
      <c r="H43" s="262"/>
      <c r="I43" s="262"/>
      <c r="J43" s="262"/>
      <c r="K43" s="262"/>
      <c r="L43" s="262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0"/>
      <c r="AG43" s="360"/>
      <c r="AH43" s="360"/>
      <c r="AI43" s="360"/>
      <c r="AJ43" s="351">
        <v>0</v>
      </c>
      <c r="AK43" s="339">
        <v>8043.85</v>
      </c>
      <c r="AM43" s="436"/>
      <c r="AN43" s="436"/>
      <c r="AP43" s="348"/>
      <c r="AQ43" s="348"/>
    </row>
    <row r="44" spans="1:43" ht="24" customHeight="1">
      <c r="A44" s="352"/>
      <c r="B44" s="342"/>
      <c r="C44" s="338"/>
      <c r="D44" s="338"/>
      <c r="E44" s="343" t="s">
        <v>378</v>
      </c>
      <c r="F44" s="344">
        <v>8043.85</v>
      </c>
      <c r="G44" s="352"/>
      <c r="H44" s="352">
        <v>0</v>
      </c>
      <c r="I44" s="352">
        <v>0</v>
      </c>
      <c r="J44" s="352">
        <v>0</v>
      </c>
      <c r="K44" s="352">
        <v>0</v>
      </c>
      <c r="L44" s="352">
        <v>0</v>
      </c>
      <c r="M44" s="352">
        <v>0</v>
      </c>
      <c r="N44" s="352">
        <v>0</v>
      </c>
      <c r="O44" s="352">
        <v>0</v>
      </c>
      <c r="P44" s="352">
        <v>0</v>
      </c>
      <c r="Q44" s="352">
        <v>0</v>
      </c>
      <c r="R44" s="352">
        <v>0</v>
      </c>
      <c r="S44" s="352">
        <v>0</v>
      </c>
      <c r="T44" s="352">
        <v>0</v>
      </c>
      <c r="U44" s="352">
        <v>0</v>
      </c>
      <c r="V44" s="352">
        <v>0</v>
      </c>
      <c r="W44" s="352">
        <v>0</v>
      </c>
      <c r="X44" s="352">
        <v>0</v>
      </c>
      <c r="Y44" s="352">
        <v>0</v>
      </c>
      <c r="Z44" s="352">
        <v>0</v>
      </c>
      <c r="AA44" s="352">
        <v>0</v>
      </c>
      <c r="AB44" s="352">
        <v>0</v>
      </c>
      <c r="AC44" s="352">
        <v>0</v>
      </c>
      <c r="AD44" s="352">
        <v>0</v>
      </c>
      <c r="AE44" s="352">
        <v>0</v>
      </c>
      <c r="AF44" s="352">
        <v>0</v>
      </c>
      <c r="AG44" s="352"/>
      <c r="AH44" s="352"/>
      <c r="AI44" s="352"/>
      <c r="AJ44" s="352">
        <v>0</v>
      </c>
      <c r="AK44" s="352">
        <v>8043.85</v>
      </c>
      <c r="AL44" s="353"/>
      <c r="AP44" s="348"/>
      <c r="AQ44" s="348"/>
    </row>
    <row r="45" spans="1:43" ht="24" customHeight="1">
      <c r="A45" s="262"/>
      <c r="B45" s="346"/>
      <c r="C45" s="258"/>
      <c r="D45" s="258"/>
      <c r="E45" s="405"/>
      <c r="F45" s="347"/>
      <c r="G45" s="401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348"/>
      <c r="AM45" s="436"/>
      <c r="AN45" s="436"/>
      <c r="AP45" s="348"/>
      <c r="AQ45" s="348"/>
    </row>
    <row r="46" spans="1:43" ht="24" customHeight="1" thickBot="1">
      <c r="A46" s="262"/>
      <c r="B46" s="346"/>
      <c r="C46" s="258"/>
      <c r="D46" s="258"/>
      <c r="E46" s="405"/>
      <c r="F46" s="347"/>
      <c r="G46" s="401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348"/>
      <c r="AM46" s="353"/>
      <c r="AN46" s="436"/>
      <c r="AP46" s="348"/>
      <c r="AQ46" s="348"/>
    </row>
    <row r="47" spans="1:43" ht="24" customHeight="1" thickBot="1">
      <c r="A47" s="262"/>
      <c r="B47" s="346"/>
      <c r="C47" s="258"/>
      <c r="D47" s="258"/>
      <c r="E47" s="354" t="s">
        <v>1108</v>
      </c>
      <c r="F47" s="347"/>
      <c r="G47" s="401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348"/>
      <c r="AM47" s="436"/>
      <c r="AN47" s="436"/>
      <c r="AP47" s="348"/>
      <c r="AQ47" s="348"/>
    </row>
    <row r="48" spans="1:43" ht="24" customHeight="1">
      <c r="A48" s="339"/>
      <c r="B48" s="350" t="s">
        <v>507</v>
      </c>
      <c r="C48" s="338">
        <v>529104100</v>
      </c>
      <c r="D48" s="338">
        <v>650</v>
      </c>
      <c r="E48" s="448" t="s">
        <v>382</v>
      </c>
      <c r="F48" s="449">
        <v>17918.57</v>
      </c>
      <c r="G48" s="450" t="s">
        <v>383</v>
      </c>
      <c r="H48" s="339">
        <v>298.64</v>
      </c>
      <c r="I48" s="339">
        <v>298.64</v>
      </c>
      <c r="J48" s="339">
        <v>298.64</v>
      </c>
      <c r="K48" s="339">
        <v>298.64</v>
      </c>
      <c r="L48" s="339">
        <v>298.64</v>
      </c>
      <c r="M48" s="339">
        <v>298.64</v>
      </c>
      <c r="N48" s="339">
        <v>298.64</v>
      </c>
      <c r="O48" s="339">
        <v>298.64</v>
      </c>
      <c r="P48" s="339">
        <v>298.64</v>
      </c>
      <c r="Q48" s="339">
        <v>298.64</v>
      </c>
      <c r="R48" s="339">
        <v>298.64</v>
      </c>
      <c r="S48" s="339">
        <v>298.64</v>
      </c>
      <c r="T48" s="339">
        <v>298.64</v>
      </c>
      <c r="U48" s="339">
        <v>298.64</v>
      </c>
      <c r="V48" s="339">
        <v>298.64</v>
      </c>
      <c r="W48" s="339">
        <v>298.64</v>
      </c>
      <c r="X48" s="339">
        <v>298.64</v>
      </c>
      <c r="Y48" s="339">
        <v>298.64</v>
      </c>
      <c r="Z48" s="451">
        <v>298.64</v>
      </c>
      <c r="AA48" s="451">
        <v>298.64</v>
      </c>
      <c r="AB48" s="451">
        <v>298.64</v>
      </c>
      <c r="AC48" s="451">
        <v>298.64</v>
      </c>
      <c r="AD48" s="451">
        <v>298.64</v>
      </c>
      <c r="AE48" s="451">
        <v>298.64</v>
      </c>
      <c r="AF48" s="451">
        <v>298.64</v>
      </c>
      <c r="AG48" s="451">
        <v>298.64</v>
      </c>
      <c r="AH48" s="451">
        <v>298.64</v>
      </c>
      <c r="AI48" s="451">
        <v>298.64</v>
      </c>
      <c r="AJ48" s="351">
        <v>8361.9200000000037</v>
      </c>
      <c r="AK48" s="339">
        <v>9556.649999999996</v>
      </c>
      <c r="AL48" s="353">
        <v>298.64283333333333</v>
      </c>
      <c r="AM48" s="265" t="s">
        <v>384</v>
      </c>
      <c r="AN48" s="265"/>
      <c r="AP48" s="348"/>
      <c r="AQ48" s="348"/>
    </row>
    <row r="49" spans="1:43" ht="24" customHeight="1">
      <c r="A49" s="339"/>
      <c r="B49" s="350" t="s">
        <v>507</v>
      </c>
      <c r="C49" s="338">
        <v>529104100</v>
      </c>
      <c r="D49" s="338">
        <v>833</v>
      </c>
      <c r="E49" s="452" t="s">
        <v>386</v>
      </c>
      <c r="F49" s="449">
        <v>17645.14</v>
      </c>
      <c r="G49" s="450" t="s">
        <v>385</v>
      </c>
      <c r="H49" s="339"/>
      <c r="I49" s="339"/>
      <c r="J49" s="339"/>
      <c r="K49" s="339"/>
      <c r="L49" s="339"/>
      <c r="M49" s="339">
        <v>294.08566666666667</v>
      </c>
      <c r="N49" s="339">
        <v>294.08566666666667</v>
      </c>
      <c r="O49" s="339">
        <v>294.08566666666667</v>
      </c>
      <c r="P49" s="339">
        <v>294.08566666666667</v>
      </c>
      <c r="Q49" s="339">
        <v>294.08566666666667</v>
      </c>
      <c r="R49" s="339">
        <v>294.08566666666667</v>
      </c>
      <c r="S49" s="339">
        <v>294.08566666666667</v>
      </c>
      <c r="T49" s="339">
        <v>294.08566666666667</v>
      </c>
      <c r="U49" s="339">
        <v>294.08566666666667</v>
      </c>
      <c r="V49" s="339">
        <v>294.08566666666667</v>
      </c>
      <c r="W49" s="339">
        <v>294.08566666666667</v>
      </c>
      <c r="X49" s="339">
        <v>294.08566666666667</v>
      </c>
      <c r="Y49" s="339">
        <v>294.08566666666667</v>
      </c>
      <c r="Z49" s="451">
        <v>294.08566666666667</v>
      </c>
      <c r="AA49" s="451">
        <v>294.08566666666667</v>
      </c>
      <c r="AB49" s="451">
        <v>294.08566666666667</v>
      </c>
      <c r="AC49" s="451">
        <v>294.08566666666667</v>
      </c>
      <c r="AD49" s="451">
        <v>294.08566666666667</v>
      </c>
      <c r="AE49" s="451">
        <v>294.08566666666667</v>
      </c>
      <c r="AF49" s="451">
        <v>294.08566666666667</v>
      </c>
      <c r="AG49" s="451">
        <v>294.08566666666667</v>
      </c>
      <c r="AH49" s="451">
        <v>294.08566666666667</v>
      </c>
      <c r="AI49" s="451">
        <v>294.08566666666667</v>
      </c>
      <c r="AJ49" s="351">
        <v>6763.9703333333355</v>
      </c>
      <c r="AK49" s="339">
        <v>10881.169666666665</v>
      </c>
      <c r="AL49" s="353">
        <v>294.08566666666667</v>
      </c>
      <c r="AM49" s="265" t="s">
        <v>384</v>
      </c>
      <c r="AN49" s="265"/>
      <c r="AP49" s="348"/>
      <c r="AQ49" s="348"/>
    </row>
    <row r="50" spans="1:43" ht="24" customHeight="1">
      <c r="A50" s="339"/>
      <c r="B50" s="350" t="s">
        <v>507</v>
      </c>
      <c r="C50" s="338">
        <v>529104100</v>
      </c>
      <c r="D50" s="338">
        <v>887</v>
      </c>
      <c r="E50" s="452" t="s">
        <v>388</v>
      </c>
      <c r="F50" s="449">
        <v>34500</v>
      </c>
      <c r="G50" s="450" t="s">
        <v>389</v>
      </c>
      <c r="H50" s="339"/>
      <c r="I50" s="339"/>
      <c r="J50" s="339"/>
      <c r="K50" s="339"/>
      <c r="L50" s="339"/>
      <c r="M50" s="339"/>
      <c r="N50" s="339">
        <v>841.46</v>
      </c>
      <c r="O50" s="339">
        <v>841.46</v>
      </c>
      <c r="P50" s="339">
        <v>841.46</v>
      </c>
      <c r="Q50" s="339">
        <v>841.46</v>
      </c>
      <c r="R50" s="339">
        <v>841.46</v>
      </c>
      <c r="S50" s="339">
        <v>841.46</v>
      </c>
      <c r="T50" s="339">
        <v>841.46</v>
      </c>
      <c r="U50" s="339">
        <v>841.46</v>
      </c>
      <c r="V50" s="339">
        <v>841.46</v>
      </c>
      <c r="W50" s="339">
        <v>841.46</v>
      </c>
      <c r="X50" s="339">
        <v>841.46</v>
      </c>
      <c r="Y50" s="339">
        <v>841.46</v>
      </c>
      <c r="Z50" s="451">
        <v>841.46</v>
      </c>
      <c r="AA50" s="451">
        <v>841.46</v>
      </c>
      <c r="AB50" s="451">
        <v>841.46</v>
      </c>
      <c r="AC50" s="451">
        <v>841.46</v>
      </c>
      <c r="AD50" s="451">
        <v>841.46</v>
      </c>
      <c r="AE50" s="451">
        <v>841.46</v>
      </c>
      <c r="AF50" s="451">
        <v>841.46</v>
      </c>
      <c r="AG50" s="451">
        <v>841.46</v>
      </c>
      <c r="AH50" s="451">
        <v>841.46</v>
      </c>
      <c r="AI50" s="451">
        <v>841.46</v>
      </c>
      <c r="AJ50" s="351">
        <v>18512.119999999992</v>
      </c>
      <c r="AK50" s="339">
        <v>15987.880000000008</v>
      </c>
      <c r="AL50" s="353">
        <v>841.46341463414637</v>
      </c>
      <c r="AP50" s="348"/>
      <c r="AQ50" s="348"/>
    </row>
    <row r="51" spans="1:43" ht="24" customHeight="1">
      <c r="A51" s="339"/>
      <c r="B51" s="350" t="s">
        <v>507</v>
      </c>
      <c r="C51" s="338">
        <v>529104100</v>
      </c>
      <c r="D51" s="338">
        <v>888</v>
      </c>
      <c r="E51" s="452" t="s">
        <v>390</v>
      </c>
      <c r="F51" s="449">
        <v>16571.740000000002</v>
      </c>
      <c r="G51" s="450" t="s">
        <v>389</v>
      </c>
      <c r="H51" s="339"/>
      <c r="I51" s="339"/>
      <c r="J51" s="339"/>
      <c r="K51" s="339"/>
      <c r="L51" s="339"/>
      <c r="M51" s="339"/>
      <c r="N51" s="339">
        <v>404.19</v>
      </c>
      <c r="O51" s="339">
        <v>404.19</v>
      </c>
      <c r="P51" s="339">
        <v>404.19</v>
      </c>
      <c r="Q51" s="339">
        <v>404.19</v>
      </c>
      <c r="R51" s="339">
        <v>404.19</v>
      </c>
      <c r="S51" s="339">
        <v>404.19</v>
      </c>
      <c r="T51" s="339">
        <v>404.19</v>
      </c>
      <c r="U51" s="339">
        <v>404.19</v>
      </c>
      <c r="V51" s="339">
        <v>404.19</v>
      </c>
      <c r="W51" s="339">
        <v>404.19</v>
      </c>
      <c r="X51" s="339">
        <v>404.19</v>
      </c>
      <c r="Y51" s="339">
        <v>404.19</v>
      </c>
      <c r="Z51" s="451">
        <v>404.19</v>
      </c>
      <c r="AA51" s="451">
        <v>404.19</v>
      </c>
      <c r="AB51" s="451">
        <v>404.19</v>
      </c>
      <c r="AC51" s="451">
        <v>404.19</v>
      </c>
      <c r="AD51" s="451">
        <v>404.19</v>
      </c>
      <c r="AE51" s="451">
        <v>404.19</v>
      </c>
      <c r="AF51" s="451">
        <v>404.19</v>
      </c>
      <c r="AG51" s="451">
        <v>404.19</v>
      </c>
      <c r="AH51" s="451">
        <v>404.19</v>
      </c>
      <c r="AI51" s="451">
        <v>404.19</v>
      </c>
      <c r="AJ51" s="351">
        <v>8892.1799999999967</v>
      </c>
      <c r="AK51" s="339">
        <v>7679.5600000000049</v>
      </c>
      <c r="AL51" s="353">
        <v>404.18878048780493</v>
      </c>
      <c r="AP51" s="348"/>
      <c r="AQ51" s="348"/>
    </row>
    <row r="52" spans="1:43" ht="24" customHeight="1">
      <c r="A52" s="339"/>
      <c r="B52" s="350" t="s">
        <v>507</v>
      </c>
      <c r="C52" s="338">
        <v>512101100</v>
      </c>
      <c r="D52" s="338">
        <v>1057</v>
      </c>
      <c r="E52" s="452" t="s">
        <v>1208</v>
      </c>
      <c r="F52" s="449">
        <v>23150</v>
      </c>
      <c r="G52" s="450" t="s">
        <v>1207</v>
      </c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>
        <v>385.83</v>
      </c>
      <c r="U52" s="339">
        <v>385.83</v>
      </c>
      <c r="V52" s="339">
        <v>385.83</v>
      </c>
      <c r="W52" s="339">
        <v>385.83</v>
      </c>
      <c r="X52" s="339">
        <v>385.83</v>
      </c>
      <c r="Y52" s="339">
        <v>385.83</v>
      </c>
      <c r="Z52" s="451">
        <v>385.83</v>
      </c>
      <c r="AA52" s="451">
        <v>385.83</v>
      </c>
      <c r="AB52" s="451">
        <v>385.83</v>
      </c>
      <c r="AC52" s="451">
        <v>385.83</v>
      </c>
      <c r="AD52" s="451">
        <v>385.83</v>
      </c>
      <c r="AE52" s="451">
        <v>385.83</v>
      </c>
      <c r="AF52" s="451">
        <v>385.83</v>
      </c>
      <c r="AG52" s="451">
        <v>385.83</v>
      </c>
      <c r="AH52" s="451">
        <v>385.83</v>
      </c>
      <c r="AI52" s="451">
        <v>385.83</v>
      </c>
      <c r="AJ52" s="351">
        <v>6173.28</v>
      </c>
      <c r="AK52" s="339">
        <v>16976.72</v>
      </c>
      <c r="AL52" s="353">
        <v>385.83333333333331</v>
      </c>
      <c r="AP52" s="348"/>
      <c r="AQ52" s="348"/>
    </row>
    <row r="53" spans="1:43" ht="24" customHeight="1">
      <c r="A53" s="339"/>
      <c r="B53" s="350" t="s">
        <v>507</v>
      </c>
      <c r="C53" s="338">
        <v>529104100</v>
      </c>
      <c r="D53" s="338">
        <v>1118</v>
      </c>
      <c r="E53" s="452" t="s">
        <v>1237</v>
      </c>
      <c r="F53" s="449">
        <v>23150</v>
      </c>
      <c r="G53" s="450">
        <v>43923</v>
      </c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>
        <v>385.83</v>
      </c>
      <c r="W53" s="339">
        <v>385.83</v>
      </c>
      <c r="X53" s="339">
        <v>385.83</v>
      </c>
      <c r="Y53" s="339">
        <v>385.83</v>
      </c>
      <c r="Z53" s="451">
        <v>385.83</v>
      </c>
      <c r="AA53" s="451">
        <v>385.83</v>
      </c>
      <c r="AB53" s="451">
        <v>385.83</v>
      </c>
      <c r="AC53" s="451">
        <v>385.83</v>
      </c>
      <c r="AD53" s="451">
        <v>385.83</v>
      </c>
      <c r="AE53" s="451">
        <v>385.83</v>
      </c>
      <c r="AF53" s="451">
        <v>385.83</v>
      </c>
      <c r="AG53" s="451">
        <v>385.83</v>
      </c>
      <c r="AH53" s="451">
        <v>385.83</v>
      </c>
      <c r="AI53" s="451">
        <v>385.83</v>
      </c>
      <c r="AJ53" s="351">
        <v>5401.62</v>
      </c>
      <c r="AK53" s="339">
        <v>17748.38</v>
      </c>
      <c r="AL53" s="353">
        <v>385.83333333333331</v>
      </c>
      <c r="AP53" s="348"/>
      <c r="AQ53" s="348"/>
    </row>
    <row r="54" spans="1:43" ht="24" customHeight="1">
      <c r="A54" s="339"/>
      <c r="B54" s="350" t="s">
        <v>507</v>
      </c>
      <c r="C54" s="338">
        <v>512101100</v>
      </c>
      <c r="D54" s="338">
        <v>663</v>
      </c>
      <c r="E54" s="452" t="s">
        <v>379</v>
      </c>
      <c r="F54" s="449">
        <v>78500</v>
      </c>
      <c r="G54" s="450" t="s">
        <v>380</v>
      </c>
      <c r="H54" s="339">
        <v>1308.3399999999999</v>
      </c>
      <c r="I54" s="339">
        <v>654.16999999999996</v>
      </c>
      <c r="J54" s="339">
        <v>654.16999999999996</v>
      </c>
      <c r="K54" s="339">
        <v>654.16999999999996</v>
      </c>
      <c r="L54" s="339">
        <v>654.16999999999996</v>
      </c>
      <c r="M54" s="339">
        <v>654.16999999999996</v>
      </c>
      <c r="N54" s="339">
        <v>654.16999999999996</v>
      </c>
      <c r="O54" s="339">
        <v>654.16999999999996</v>
      </c>
      <c r="P54" s="339">
        <v>654.16999999999996</v>
      </c>
      <c r="Q54" s="339">
        <v>654.16999999999996</v>
      </c>
      <c r="R54" s="339">
        <v>654.16999999999996</v>
      </c>
      <c r="S54" s="339">
        <v>654.16999999999996</v>
      </c>
      <c r="T54" s="339">
        <v>654.16999999999996</v>
      </c>
      <c r="U54" s="339">
        <v>654.16999999999996</v>
      </c>
      <c r="V54" s="339">
        <v>654.16999999999996</v>
      </c>
      <c r="W54" s="339">
        <v>654.16999999999996</v>
      </c>
      <c r="X54" s="339">
        <v>654.16999999999996</v>
      </c>
      <c r="Y54" s="339">
        <v>654.16999999999996</v>
      </c>
      <c r="Z54" s="451">
        <v>654.16999999999996</v>
      </c>
      <c r="AA54" s="451">
        <v>654.16999999999996</v>
      </c>
      <c r="AB54" s="451">
        <v>654.16999999999996</v>
      </c>
      <c r="AC54" s="451">
        <v>654.16999999999996</v>
      </c>
      <c r="AD54" s="451">
        <v>654.16999999999996</v>
      </c>
      <c r="AE54" s="451">
        <v>654.16999999999996</v>
      </c>
      <c r="AF54" s="451">
        <v>654.16999999999996</v>
      </c>
      <c r="AG54" s="451">
        <v>654.16999999999996</v>
      </c>
      <c r="AH54" s="451">
        <v>654.16999999999996</v>
      </c>
      <c r="AI54" s="451">
        <v>654.16999999999996</v>
      </c>
      <c r="AJ54" s="351">
        <v>18970.929999999993</v>
      </c>
      <c r="AK54" s="339">
        <v>59529.070000000007</v>
      </c>
      <c r="AL54" s="353">
        <v>654.16666666666663</v>
      </c>
      <c r="AM54" s="265" t="s">
        <v>381</v>
      </c>
      <c r="AN54" s="265"/>
      <c r="AP54" s="348"/>
      <c r="AQ54" s="348"/>
    </row>
    <row r="55" spans="1:43" ht="24" customHeight="1">
      <c r="A55" s="339"/>
      <c r="B55" s="350" t="s">
        <v>507</v>
      </c>
      <c r="C55" s="338">
        <v>529104100</v>
      </c>
      <c r="D55" s="338">
        <v>933</v>
      </c>
      <c r="E55" s="453" t="s">
        <v>1404</v>
      </c>
      <c r="F55" s="340">
        <v>9884.2900000000009</v>
      </c>
      <c r="G55" s="450" t="s">
        <v>1118</v>
      </c>
      <c r="H55" s="339"/>
      <c r="I55" s="339"/>
      <c r="J55" s="339"/>
      <c r="K55" s="339"/>
      <c r="L55" s="339"/>
      <c r="M55" s="339"/>
      <c r="N55" s="339"/>
      <c r="O55" s="339">
        <v>164.74</v>
      </c>
      <c r="P55" s="339">
        <v>164.74</v>
      </c>
      <c r="Q55" s="339">
        <v>164.74</v>
      </c>
      <c r="R55" s="339">
        <v>164.74</v>
      </c>
      <c r="S55" s="339">
        <v>164.74</v>
      </c>
      <c r="T55" s="339">
        <v>164.74</v>
      </c>
      <c r="U55" s="339">
        <v>164.74</v>
      </c>
      <c r="V55" s="339">
        <v>164.74</v>
      </c>
      <c r="W55" s="339">
        <v>164.74</v>
      </c>
      <c r="X55" s="339">
        <v>164.74</v>
      </c>
      <c r="Y55" s="339">
        <v>164.74</v>
      </c>
      <c r="Z55" s="451">
        <v>164.74</v>
      </c>
      <c r="AA55" s="451">
        <v>164.74</v>
      </c>
      <c r="AB55" s="451">
        <v>164.74</v>
      </c>
      <c r="AC55" s="451">
        <v>164.74</v>
      </c>
      <c r="AD55" s="451">
        <v>164.74</v>
      </c>
      <c r="AE55" s="451">
        <v>164.74</v>
      </c>
      <c r="AF55" s="451">
        <v>164.74</v>
      </c>
      <c r="AG55" s="451">
        <v>164.74</v>
      </c>
      <c r="AH55" s="451">
        <v>164.74</v>
      </c>
      <c r="AI55" s="451">
        <v>164.74</v>
      </c>
      <c r="AJ55" s="351">
        <v>3459.5399999999981</v>
      </c>
      <c r="AK55" s="339">
        <v>6424.7500000000027</v>
      </c>
      <c r="AL55" s="353">
        <v>164.73816666666667</v>
      </c>
      <c r="AP55" s="348"/>
      <c r="AQ55" s="348"/>
    </row>
    <row r="56" spans="1:43" ht="24" customHeight="1">
      <c r="A56" s="355"/>
      <c r="B56" s="350" t="s">
        <v>507</v>
      </c>
      <c r="C56" s="338">
        <v>529107100</v>
      </c>
      <c r="D56" s="356">
        <v>893</v>
      </c>
      <c r="E56" s="452" t="s">
        <v>1109</v>
      </c>
      <c r="F56" s="449">
        <v>25000</v>
      </c>
      <c r="G56" s="402" t="s">
        <v>393</v>
      </c>
      <c r="H56" s="355"/>
      <c r="I56" s="355"/>
      <c r="J56" s="355"/>
      <c r="K56" s="355"/>
      <c r="L56" s="355"/>
      <c r="M56" s="355"/>
      <c r="N56" s="355">
        <v>454.55</v>
      </c>
      <c r="O56" s="355">
        <v>454.55</v>
      </c>
      <c r="P56" s="355">
        <v>454.55</v>
      </c>
      <c r="Q56" s="355">
        <v>454.55</v>
      </c>
      <c r="R56" s="355">
        <v>454.55</v>
      </c>
      <c r="S56" s="355">
        <v>454.55</v>
      </c>
      <c r="T56" s="355">
        <v>454.55</v>
      </c>
      <c r="U56" s="355">
        <v>454.55</v>
      </c>
      <c r="V56" s="355">
        <v>454.55</v>
      </c>
      <c r="W56" s="355">
        <v>454.55</v>
      </c>
      <c r="X56" s="355">
        <v>454.55</v>
      </c>
      <c r="Y56" s="355">
        <v>454.55</v>
      </c>
      <c r="Z56" s="454">
        <v>454.55</v>
      </c>
      <c r="AA56" s="454">
        <v>454.55</v>
      </c>
      <c r="AB56" s="454">
        <v>454.55</v>
      </c>
      <c r="AC56" s="454">
        <v>454.55</v>
      </c>
      <c r="AD56" s="454">
        <v>454.55</v>
      </c>
      <c r="AE56" s="454">
        <v>454.55</v>
      </c>
      <c r="AF56" s="454">
        <v>454.55</v>
      </c>
      <c r="AG56" s="454">
        <v>454.55</v>
      </c>
      <c r="AH56" s="454">
        <v>454.55</v>
      </c>
      <c r="AI56" s="454">
        <v>454.55</v>
      </c>
      <c r="AJ56" s="351">
        <v>10000.1</v>
      </c>
      <c r="AK56" s="339">
        <v>14999.9</v>
      </c>
      <c r="AL56" s="353">
        <v>454.54545454545456</v>
      </c>
      <c r="AM56" s="455">
        <v>55</v>
      </c>
      <c r="AN56" s="436"/>
      <c r="AP56" s="348"/>
      <c r="AQ56" s="348"/>
    </row>
    <row r="57" spans="1:43" ht="24" customHeight="1">
      <c r="A57" s="355"/>
      <c r="B57" s="350" t="s">
        <v>507</v>
      </c>
      <c r="C57" s="338">
        <v>512101100</v>
      </c>
      <c r="D57" s="356">
        <v>660</v>
      </c>
      <c r="E57" s="452" t="s">
        <v>397</v>
      </c>
      <c r="F57" s="449">
        <v>7569.26</v>
      </c>
      <c r="G57" s="402" t="s">
        <v>398</v>
      </c>
      <c r="H57" s="355">
        <v>126.16</v>
      </c>
      <c r="I57" s="355">
        <v>63.08</v>
      </c>
      <c r="J57" s="355">
        <v>63.08</v>
      </c>
      <c r="K57" s="355">
        <v>63.08</v>
      </c>
      <c r="L57" s="355">
        <v>63.08</v>
      </c>
      <c r="M57" s="355">
        <v>63.08</v>
      </c>
      <c r="N57" s="355">
        <v>63.08</v>
      </c>
      <c r="O57" s="355">
        <v>63.08</v>
      </c>
      <c r="P57" s="355">
        <v>63.08</v>
      </c>
      <c r="Q57" s="355">
        <v>63.08</v>
      </c>
      <c r="R57" s="355">
        <v>63.08</v>
      </c>
      <c r="S57" s="355">
        <v>63.08</v>
      </c>
      <c r="T57" s="355">
        <v>63.08</v>
      </c>
      <c r="U57" s="355">
        <v>63.08</v>
      </c>
      <c r="V57" s="355">
        <v>63.08</v>
      </c>
      <c r="W57" s="355">
        <v>63.08</v>
      </c>
      <c r="X57" s="355">
        <v>63.08</v>
      </c>
      <c r="Y57" s="355">
        <v>63.08</v>
      </c>
      <c r="Z57" s="454">
        <v>63.08</v>
      </c>
      <c r="AA57" s="454">
        <v>63.08</v>
      </c>
      <c r="AB57" s="454">
        <v>63.08</v>
      </c>
      <c r="AC57" s="454">
        <v>63.08</v>
      </c>
      <c r="AD57" s="454">
        <v>63.08</v>
      </c>
      <c r="AE57" s="454">
        <v>63.08</v>
      </c>
      <c r="AF57" s="454">
        <v>63.08</v>
      </c>
      <c r="AG57" s="454">
        <v>63.08</v>
      </c>
      <c r="AH57" s="454">
        <v>63.08</v>
      </c>
      <c r="AI57" s="454">
        <v>63.08</v>
      </c>
      <c r="AJ57" s="351">
        <v>1829.3199999999993</v>
      </c>
      <c r="AK57" s="339">
        <v>5739.9400000000005</v>
      </c>
      <c r="AL57" s="353">
        <v>63.07716666666667</v>
      </c>
      <c r="AM57" s="436" t="s">
        <v>381</v>
      </c>
      <c r="AN57" s="436"/>
      <c r="AP57" s="348"/>
      <c r="AQ57" s="348"/>
    </row>
    <row r="58" spans="1:43" ht="24" customHeight="1">
      <c r="A58" s="355"/>
      <c r="B58" s="350" t="s">
        <v>507</v>
      </c>
      <c r="C58" s="338">
        <v>529107100</v>
      </c>
      <c r="D58" s="356">
        <v>895</v>
      </c>
      <c r="E58" s="452" t="s">
        <v>1238</v>
      </c>
      <c r="F58" s="449">
        <v>50000</v>
      </c>
      <c r="G58" s="402" t="s">
        <v>396</v>
      </c>
      <c r="H58" s="355"/>
      <c r="I58" s="355"/>
      <c r="J58" s="355"/>
      <c r="K58" s="355"/>
      <c r="L58" s="355"/>
      <c r="M58" s="355"/>
      <c r="N58" s="355">
        <v>1388.89</v>
      </c>
      <c r="O58" s="355">
        <v>1388.89</v>
      </c>
      <c r="P58" s="355">
        <v>1388.89</v>
      </c>
      <c r="Q58" s="355">
        <v>1388.89</v>
      </c>
      <c r="R58" s="355">
        <v>1388.89</v>
      </c>
      <c r="S58" s="355">
        <v>1388.89</v>
      </c>
      <c r="T58" s="355">
        <v>1388.89</v>
      </c>
      <c r="U58" s="355">
        <v>1388.89</v>
      </c>
      <c r="V58" s="355">
        <v>1388.89</v>
      </c>
      <c r="W58" s="355">
        <v>1388.89</v>
      </c>
      <c r="X58" s="355">
        <v>1388.89</v>
      </c>
      <c r="Y58" s="355">
        <v>1388.89</v>
      </c>
      <c r="Z58" s="454">
        <v>1388.89</v>
      </c>
      <c r="AA58" s="454">
        <v>1388.89</v>
      </c>
      <c r="AB58" s="454">
        <v>1388.89</v>
      </c>
      <c r="AC58" s="454">
        <v>1388.89</v>
      </c>
      <c r="AD58" s="454">
        <v>1388.89</v>
      </c>
      <c r="AE58" s="454">
        <v>1388.89</v>
      </c>
      <c r="AF58" s="454">
        <v>1388.89</v>
      </c>
      <c r="AG58" s="454">
        <v>1388.89</v>
      </c>
      <c r="AH58" s="454">
        <v>1388.89</v>
      </c>
      <c r="AI58" s="454">
        <v>1388.89</v>
      </c>
      <c r="AJ58" s="351">
        <v>30555.579999999991</v>
      </c>
      <c r="AK58" s="339">
        <v>19444.420000000009</v>
      </c>
      <c r="AL58" s="353">
        <v>1388.8888888888889</v>
      </c>
      <c r="AM58" s="455">
        <v>36</v>
      </c>
      <c r="AN58" s="436"/>
      <c r="AP58" s="348"/>
      <c r="AQ58" s="348"/>
    </row>
    <row r="59" spans="1:43" ht="24" customHeight="1">
      <c r="A59" s="339"/>
      <c r="B59" s="350" t="s">
        <v>507</v>
      </c>
      <c r="C59" s="338">
        <v>529107100</v>
      </c>
      <c r="D59" s="338"/>
      <c r="E59" s="452" t="s">
        <v>1239</v>
      </c>
      <c r="F59" s="449">
        <v>50000</v>
      </c>
      <c r="G59" s="356" t="s">
        <v>1240</v>
      </c>
      <c r="H59" s="360"/>
      <c r="I59" s="360"/>
      <c r="J59" s="360"/>
      <c r="K59" s="360"/>
      <c r="L59" s="360"/>
      <c r="M59" s="360"/>
      <c r="N59" s="360"/>
      <c r="O59" s="360"/>
      <c r="P59" s="360"/>
      <c r="Q59" s="360"/>
      <c r="R59" s="360"/>
      <c r="S59" s="360"/>
      <c r="T59" s="360"/>
      <c r="U59" s="360">
        <v>833.33</v>
      </c>
      <c r="V59" s="360">
        <v>833.33</v>
      </c>
      <c r="W59" s="360">
        <v>833.33</v>
      </c>
      <c r="X59" s="360">
        <v>833.33</v>
      </c>
      <c r="Y59" s="360">
        <v>833.33</v>
      </c>
      <c r="Z59" s="456">
        <v>833.33</v>
      </c>
      <c r="AA59" s="456">
        <v>833.33</v>
      </c>
      <c r="AB59" s="456">
        <v>833.33</v>
      </c>
      <c r="AC59" s="456">
        <v>833.33</v>
      </c>
      <c r="AD59" s="456">
        <v>833.33</v>
      </c>
      <c r="AE59" s="456">
        <v>833.33</v>
      </c>
      <c r="AF59" s="456">
        <v>833.33</v>
      </c>
      <c r="AG59" s="456">
        <v>833.33</v>
      </c>
      <c r="AH59" s="456">
        <v>833.33</v>
      </c>
      <c r="AI59" s="456">
        <v>833.33</v>
      </c>
      <c r="AJ59" s="351">
        <v>12499.95</v>
      </c>
      <c r="AK59" s="339">
        <v>37500.050000000003</v>
      </c>
      <c r="AL59" s="457">
        <v>833.33333333333337</v>
      </c>
      <c r="AM59" s="455">
        <v>60</v>
      </c>
      <c r="AN59" s="458"/>
      <c r="AP59" s="348"/>
      <c r="AQ59" s="348"/>
    </row>
    <row r="60" spans="1:43" ht="24" customHeight="1">
      <c r="A60" s="339"/>
      <c r="B60" s="350" t="s">
        <v>507</v>
      </c>
      <c r="C60" s="338">
        <v>512101100</v>
      </c>
      <c r="D60" s="356">
        <v>661</v>
      </c>
      <c r="E60" s="452" t="s">
        <v>401</v>
      </c>
      <c r="F60" s="449">
        <v>358046.87</v>
      </c>
      <c r="G60" s="402" t="s">
        <v>380</v>
      </c>
      <c r="H60" s="339">
        <v>5967.44</v>
      </c>
      <c r="I60" s="339">
        <v>2983.72</v>
      </c>
      <c r="J60" s="339">
        <v>2983.72</v>
      </c>
      <c r="K60" s="339">
        <v>2983.72</v>
      </c>
      <c r="L60" s="339">
        <v>2983.72</v>
      </c>
      <c r="M60" s="339">
        <v>2983.72</v>
      </c>
      <c r="N60" s="339">
        <v>2983.72</v>
      </c>
      <c r="O60" s="339">
        <v>2983.72</v>
      </c>
      <c r="P60" s="339">
        <v>2983.72</v>
      </c>
      <c r="Q60" s="339">
        <v>2983.72</v>
      </c>
      <c r="R60" s="339">
        <v>2983.72</v>
      </c>
      <c r="S60" s="339">
        <v>2983.72</v>
      </c>
      <c r="T60" s="339">
        <v>2983.72</v>
      </c>
      <c r="U60" s="339">
        <v>2983.72</v>
      </c>
      <c r="V60" s="339">
        <v>2983.72</v>
      </c>
      <c r="W60" s="339">
        <v>2983.72</v>
      </c>
      <c r="X60" s="339">
        <v>2983.72</v>
      </c>
      <c r="Y60" s="339">
        <v>2983.72</v>
      </c>
      <c r="Z60" s="451">
        <v>2983.72</v>
      </c>
      <c r="AA60" s="451">
        <v>2983.72</v>
      </c>
      <c r="AB60" s="451">
        <v>2983.72</v>
      </c>
      <c r="AC60" s="451">
        <v>2983.72</v>
      </c>
      <c r="AD60" s="451">
        <v>2983.72</v>
      </c>
      <c r="AE60" s="451">
        <v>2983.72</v>
      </c>
      <c r="AF60" s="451">
        <v>2983.72</v>
      </c>
      <c r="AG60" s="451">
        <v>2983.72</v>
      </c>
      <c r="AH60" s="451">
        <v>2983.72</v>
      </c>
      <c r="AI60" s="451">
        <v>2983.72</v>
      </c>
      <c r="AJ60" s="351">
        <v>86527.880000000019</v>
      </c>
      <c r="AK60" s="339">
        <v>271518.99</v>
      </c>
      <c r="AL60" s="353">
        <v>2983.7239166666668</v>
      </c>
      <c r="AM60" s="436" t="s">
        <v>402</v>
      </c>
      <c r="AN60" s="436"/>
      <c r="AP60" s="348"/>
      <c r="AQ60" s="348"/>
    </row>
    <row r="61" spans="1:43" ht="24" customHeight="1">
      <c r="A61" s="339"/>
      <c r="B61" s="350" t="s">
        <v>507</v>
      </c>
      <c r="C61" s="338">
        <v>512101100</v>
      </c>
      <c r="D61" s="356">
        <v>645</v>
      </c>
      <c r="E61" s="452" t="s">
        <v>403</v>
      </c>
      <c r="F61" s="397">
        <v>38500</v>
      </c>
      <c r="G61" s="402">
        <v>43171</v>
      </c>
      <c r="H61" s="339">
        <v>320.83</v>
      </c>
      <c r="I61" s="339">
        <v>320.83</v>
      </c>
      <c r="J61" s="339">
        <v>320.83</v>
      </c>
      <c r="K61" s="339">
        <v>320.83</v>
      </c>
      <c r="L61" s="339">
        <v>320.83</v>
      </c>
      <c r="M61" s="339">
        <v>320.83</v>
      </c>
      <c r="N61" s="339">
        <v>320.83</v>
      </c>
      <c r="O61" s="339">
        <v>320.83</v>
      </c>
      <c r="P61" s="339">
        <v>320.83</v>
      </c>
      <c r="Q61" s="339">
        <v>320.83</v>
      </c>
      <c r="R61" s="339">
        <v>320.83</v>
      </c>
      <c r="S61" s="339">
        <v>320.83</v>
      </c>
      <c r="T61" s="339">
        <v>320.83</v>
      </c>
      <c r="U61" s="339">
        <v>320.83</v>
      </c>
      <c r="V61" s="339">
        <v>320.83</v>
      </c>
      <c r="W61" s="339">
        <v>320.83</v>
      </c>
      <c r="X61" s="339">
        <v>320.83</v>
      </c>
      <c r="Y61" s="339">
        <v>320.83</v>
      </c>
      <c r="Z61" s="451">
        <v>320.83</v>
      </c>
      <c r="AA61" s="451">
        <v>320.83</v>
      </c>
      <c r="AB61" s="451">
        <v>320.83</v>
      </c>
      <c r="AC61" s="451">
        <v>320.83</v>
      </c>
      <c r="AD61" s="451">
        <v>320.83</v>
      </c>
      <c r="AE61" s="451">
        <v>320.83</v>
      </c>
      <c r="AF61" s="451">
        <v>320.83</v>
      </c>
      <c r="AG61" s="451">
        <v>320.83</v>
      </c>
      <c r="AH61" s="451">
        <v>320.83</v>
      </c>
      <c r="AI61" s="451">
        <v>320.83</v>
      </c>
      <c r="AJ61" s="351">
        <v>8983.24</v>
      </c>
      <c r="AK61" s="339">
        <v>29516.760000000002</v>
      </c>
      <c r="AL61" s="353">
        <v>320.83333333333331</v>
      </c>
      <c r="AM61" s="436" t="s">
        <v>404</v>
      </c>
      <c r="AN61" s="436"/>
      <c r="AP61" s="348"/>
      <c r="AQ61" s="348"/>
    </row>
    <row r="62" spans="1:43" ht="24" customHeight="1">
      <c r="A62" s="339"/>
      <c r="B62" s="350" t="s">
        <v>507</v>
      </c>
      <c r="C62" s="338">
        <v>512101100</v>
      </c>
      <c r="D62" s="356">
        <v>652</v>
      </c>
      <c r="E62" s="452" t="s">
        <v>408</v>
      </c>
      <c r="F62" s="397">
        <v>30000</v>
      </c>
      <c r="G62" s="402">
        <v>43416</v>
      </c>
      <c r="H62" s="339">
        <v>500</v>
      </c>
      <c r="I62" s="339">
        <v>500</v>
      </c>
      <c r="J62" s="339">
        <v>500</v>
      </c>
      <c r="K62" s="339">
        <v>500</v>
      </c>
      <c r="L62" s="339">
        <v>500</v>
      </c>
      <c r="M62" s="339">
        <v>500</v>
      </c>
      <c r="N62" s="339">
        <v>500</v>
      </c>
      <c r="O62" s="339">
        <v>500</v>
      </c>
      <c r="P62" s="339">
        <v>500</v>
      </c>
      <c r="Q62" s="339">
        <v>500</v>
      </c>
      <c r="R62" s="339">
        <v>500</v>
      </c>
      <c r="S62" s="339">
        <v>500</v>
      </c>
      <c r="T62" s="339">
        <v>500</v>
      </c>
      <c r="U62" s="339">
        <v>500</v>
      </c>
      <c r="V62" s="339">
        <v>500</v>
      </c>
      <c r="W62" s="339">
        <v>500</v>
      </c>
      <c r="X62" s="339">
        <v>500</v>
      </c>
      <c r="Y62" s="339">
        <v>500</v>
      </c>
      <c r="Z62" s="451">
        <v>500</v>
      </c>
      <c r="AA62" s="451">
        <v>500</v>
      </c>
      <c r="AB62" s="451">
        <v>500</v>
      </c>
      <c r="AC62" s="451">
        <v>500</v>
      </c>
      <c r="AD62" s="451">
        <v>500</v>
      </c>
      <c r="AE62" s="451">
        <v>500</v>
      </c>
      <c r="AF62" s="451">
        <v>500</v>
      </c>
      <c r="AG62" s="451">
        <v>500</v>
      </c>
      <c r="AH62" s="451">
        <v>500</v>
      </c>
      <c r="AI62" s="451">
        <v>500</v>
      </c>
      <c r="AJ62" s="351">
        <v>14000</v>
      </c>
      <c r="AK62" s="339">
        <v>16000</v>
      </c>
      <c r="AL62" s="353">
        <v>500</v>
      </c>
      <c r="AM62" s="436" t="s">
        <v>384</v>
      </c>
      <c r="AN62" s="436"/>
      <c r="AP62" s="348"/>
      <c r="AQ62" s="348"/>
    </row>
    <row r="63" spans="1:43" ht="24" customHeight="1">
      <c r="A63" s="339"/>
      <c r="B63" s="350" t="s">
        <v>507</v>
      </c>
      <c r="C63" s="338">
        <v>512101100</v>
      </c>
      <c r="D63" s="356">
        <v>935</v>
      </c>
      <c r="E63" s="452" t="s">
        <v>1110</v>
      </c>
      <c r="F63" s="449">
        <v>9000</v>
      </c>
      <c r="G63" s="402" t="s">
        <v>1111</v>
      </c>
      <c r="H63" s="339"/>
      <c r="I63" s="339"/>
      <c r="J63" s="339"/>
      <c r="K63" s="339"/>
      <c r="L63" s="339"/>
      <c r="M63" s="339"/>
      <c r="N63" s="339"/>
      <c r="O63" s="339">
        <v>150</v>
      </c>
      <c r="P63" s="339">
        <v>150</v>
      </c>
      <c r="Q63" s="339">
        <v>150</v>
      </c>
      <c r="R63" s="339">
        <v>150</v>
      </c>
      <c r="S63" s="339">
        <v>150</v>
      </c>
      <c r="T63" s="339">
        <v>150</v>
      </c>
      <c r="U63" s="339">
        <v>150</v>
      </c>
      <c r="V63" s="339">
        <v>150</v>
      </c>
      <c r="W63" s="339">
        <v>150</v>
      </c>
      <c r="X63" s="339">
        <v>150</v>
      </c>
      <c r="Y63" s="339">
        <v>150</v>
      </c>
      <c r="Z63" s="451">
        <v>150</v>
      </c>
      <c r="AA63" s="451">
        <v>150</v>
      </c>
      <c r="AB63" s="451">
        <v>150</v>
      </c>
      <c r="AC63" s="451">
        <v>150</v>
      </c>
      <c r="AD63" s="451">
        <v>150</v>
      </c>
      <c r="AE63" s="451">
        <v>150</v>
      </c>
      <c r="AF63" s="451">
        <v>150</v>
      </c>
      <c r="AG63" s="451">
        <v>150</v>
      </c>
      <c r="AH63" s="451">
        <v>150</v>
      </c>
      <c r="AI63" s="451">
        <v>150</v>
      </c>
      <c r="AJ63" s="351">
        <v>3150</v>
      </c>
      <c r="AK63" s="339">
        <v>5850</v>
      </c>
      <c r="AL63" s="353">
        <v>150</v>
      </c>
      <c r="AM63" s="436" t="s">
        <v>384</v>
      </c>
      <c r="AN63" s="436"/>
      <c r="AP63" s="348"/>
      <c r="AQ63" s="348"/>
    </row>
    <row r="64" spans="1:43" ht="24" customHeight="1">
      <c r="A64" s="339"/>
      <c r="B64" s="350" t="s">
        <v>507</v>
      </c>
      <c r="C64" s="338">
        <v>512101100</v>
      </c>
      <c r="D64" s="356">
        <v>646</v>
      </c>
      <c r="E64" s="452" t="s">
        <v>405</v>
      </c>
      <c r="F64" s="397">
        <v>55500</v>
      </c>
      <c r="G64" s="402">
        <v>43446</v>
      </c>
      <c r="H64" s="339">
        <v>462.5</v>
      </c>
      <c r="I64" s="339">
        <v>462.5</v>
      </c>
      <c r="J64" s="339">
        <v>462.5</v>
      </c>
      <c r="K64" s="339">
        <v>462.5</v>
      </c>
      <c r="L64" s="339">
        <v>462.5</v>
      </c>
      <c r="M64" s="339">
        <v>462.5</v>
      </c>
      <c r="N64" s="339">
        <v>462.5</v>
      </c>
      <c r="O64" s="339">
        <v>462.5</v>
      </c>
      <c r="P64" s="339">
        <v>462.5</v>
      </c>
      <c r="Q64" s="339">
        <v>462.5</v>
      </c>
      <c r="R64" s="339">
        <v>462.5</v>
      </c>
      <c r="S64" s="339">
        <v>462.5</v>
      </c>
      <c r="T64" s="339">
        <v>462.5</v>
      </c>
      <c r="U64" s="339">
        <v>462.5</v>
      </c>
      <c r="V64" s="339">
        <v>462.5</v>
      </c>
      <c r="W64" s="339">
        <v>462.5</v>
      </c>
      <c r="X64" s="339">
        <v>462.5</v>
      </c>
      <c r="Y64" s="339">
        <v>462.5</v>
      </c>
      <c r="Z64" s="451">
        <v>462.5</v>
      </c>
      <c r="AA64" s="451">
        <v>462.5</v>
      </c>
      <c r="AB64" s="451">
        <v>462.5</v>
      </c>
      <c r="AC64" s="451">
        <v>462.5</v>
      </c>
      <c r="AD64" s="451">
        <v>462.5</v>
      </c>
      <c r="AE64" s="451">
        <v>462.5</v>
      </c>
      <c r="AF64" s="451">
        <v>462.5</v>
      </c>
      <c r="AG64" s="451">
        <v>462.5</v>
      </c>
      <c r="AH64" s="451">
        <v>462.5</v>
      </c>
      <c r="AI64" s="451">
        <v>462.5</v>
      </c>
      <c r="AJ64" s="351">
        <v>12950</v>
      </c>
      <c r="AK64" s="339">
        <v>42550</v>
      </c>
      <c r="AL64" s="353">
        <v>462.5</v>
      </c>
      <c r="AM64" s="436" t="s">
        <v>384</v>
      </c>
      <c r="AN64" s="436"/>
      <c r="AP64" s="348"/>
      <c r="AQ64" s="348"/>
    </row>
    <row r="65" spans="1:43" ht="24" customHeight="1">
      <c r="A65" s="339"/>
      <c r="B65" s="350" t="s">
        <v>507</v>
      </c>
      <c r="C65" s="338">
        <v>512101100</v>
      </c>
      <c r="D65" s="356">
        <v>836</v>
      </c>
      <c r="E65" s="452" t="s">
        <v>406</v>
      </c>
      <c r="F65" s="397">
        <v>5000</v>
      </c>
      <c r="G65" s="402" t="s">
        <v>407</v>
      </c>
      <c r="H65" s="339"/>
      <c r="I65" s="339"/>
      <c r="J65" s="339"/>
      <c r="K65" s="339"/>
      <c r="L65" s="339"/>
      <c r="M65" s="339">
        <v>83.33</v>
      </c>
      <c r="N65" s="339">
        <v>83.33</v>
      </c>
      <c r="O65" s="339">
        <v>83.33</v>
      </c>
      <c r="P65" s="339">
        <v>83.33</v>
      </c>
      <c r="Q65" s="339">
        <v>83.33</v>
      </c>
      <c r="R65" s="339">
        <v>83.33</v>
      </c>
      <c r="S65" s="339">
        <v>83.33</v>
      </c>
      <c r="T65" s="339">
        <v>83.33</v>
      </c>
      <c r="U65" s="339">
        <v>83.33</v>
      </c>
      <c r="V65" s="339">
        <v>83.33</v>
      </c>
      <c r="W65" s="339">
        <v>83.33</v>
      </c>
      <c r="X65" s="339">
        <v>83.33</v>
      </c>
      <c r="Y65" s="339">
        <v>83.33</v>
      </c>
      <c r="Z65" s="451">
        <v>83.33</v>
      </c>
      <c r="AA65" s="451">
        <v>83.33</v>
      </c>
      <c r="AB65" s="451">
        <v>83.33</v>
      </c>
      <c r="AC65" s="451">
        <v>83.33</v>
      </c>
      <c r="AD65" s="451">
        <v>83.33</v>
      </c>
      <c r="AE65" s="451">
        <v>83.33</v>
      </c>
      <c r="AF65" s="451">
        <v>83.33</v>
      </c>
      <c r="AG65" s="451">
        <v>83.33</v>
      </c>
      <c r="AH65" s="451">
        <v>83.33</v>
      </c>
      <c r="AI65" s="451">
        <v>83.33</v>
      </c>
      <c r="AJ65" s="351">
        <v>1916.5899999999995</v>
      </c>
      <c r="AK65" s="339">
        <v>3083.4100000000008</v>
      </c>
      <c r="AL65" s="353">
        <v>83.333333333333329</v>
      </c>
      <c r="AM65" s="436"/>
      <c r="AN65" s="436"/>
      <c r="AP65" s="348"/>
      <c r="AQ65" s="348"/>
    </row>
    <row r="66" spans="1:43" ht="24" customHeight="1">
      <c r="A66" s="339"/>
      <c r="B66" s="350" t="s">
        <v>507</v>
      </c>
      <c r="C66" s="338">
        <v>512101100</v>
      </c>
      <c r="D66" s="356">
        <v>653</v>
      </c>
      <c r="E66" s="452" t="s">
        <v>409</v>
      </c>
      <c r="F66" s="397">
        <v>22874.5</v>
      </c>
      <c r="G66" s="402" t="s">
        <v>410</v>
      </c>
      <c r="H66" s="339">
        <v>381.24</v>
      </c>
      <c r="I66" s="339">
        <v>381.24</v>
      </c>
      <c r="J66" s="339">
        <v>381.24</v>
      </c>
      <c r="K66" s="339">
        <v>381.24</v>
      </c>
      <c r="L66" s="339">
        <v>381.24</v>
      </c>
      <c r="M66" s="339">
        <v>381.24</v>
      </c>
      <c r="N66" s="339">
        <v>381.24</v>
      </c>
      <c r="O66" s="339">
        <v>381.24</v>
      </c>
      <c r="P66" s="339">
        <v>381.24</v>
      </c>
      <c r="Q66" s="339">
        <v>381.24</v>
      </c>
      <c r="R66" s="339">
        <v>381.24</v>
      </c>
      <c r="S66" s="339">
        <v>381.24</v>
      </c>
      <c r="T66" s="339">
        <v>381.24</v>
      </c>
      <c r="U66" s="339">
        <v>381.24</v>
      </c>
      <c r="V66" s="339">
        <v>381.24</v>
      </c>
      <c r="W66" s="339">
        <v>381.24</v>
      </c>
      <c r="X66" s="339">
        <v>381.24</v>
      </c>
      <c r="Y66" s="339">
        <v>381.24</v>
      </c>
      <c r="Z66" s="451">
        <v>381.24</v>
      </c>
      <c r="AA66" s="451">
        <v>381.24</v>
      </c>
      <c r="AB66" s="451">
        <v>381.24</v>
      </c>
      <c r="AC66" s="451">
        <v>381.24</v>
      </c>
      <c r="AD66" s="451">
        <v>381.24</v>
      </c>
      <c r="AE66" s="451">
        <v>381.24</v>
      </c>
      <c r="AF66" s="451">
        <v>381.24</v>
      </c>
      <c r="AG66" s="451">
        <v>381.24</v>
      </c>
      <c r="AH66" s="451">
        <v>381.24</v>
      </c>
      <c r="AI66" s="451">
        <v>381.24</v>
      </c>
      <c r="AJ66" s="351">
        <v>10674.719999999996</v>
      </c>
      <c r="AK66" s="339">
        <v>12199.780000000004</v>
      </c>
      <c r="AL66" s="353">
        <v>381.24166666666667</v>
      </c>
      <c r="AM66" s="436" t="s">
        <v>384</v>
      </c>
      <c r="AN66" s="436"/>
      <c r="AP66" s="348"/>
      <c r="AQ66" s="348"/>
    </row>
    <row r="67" spans="1:43" ht="24" customHeight="1">
      <c r="A67" s="339"/>
      <c r="B67" s="350" t="s">
        <v>507</v>
      </c>
      <c r="C67" s="338">
        <v>512101100</v>
      </c>
      <c r="D67" s="356">
        <v>936</v>
      </c>
      <c r="E67" s="452" t="s">
        <v>1112</v>
      </c>
      <c r="F67" s="449">
        <v>4000</v>
      </c>
      <c r="G67" s="402" t="s">
        <v>1113</v>
      </c>
      <c r="H67" s="339"/>
      <c r="I67" s="339"/>
      <c r="J67" s="339"/>
      <c r="K67" s="339"/>
      <c r="L67" s="339"/>
      <c r="M67" s="339"/>
      <c r="N67" s="339"/>
      <c r="O67" s="339">
        <v>66.67</v>
      </c>
      <c r="P67" s="339">
        <v>66.67</v>
      </c>
      <c r="Q67" s="339">
        <v>66.67</v>
      </c>
      <c r="R67" s="339">
        <v>66.67</v>
      </c>
      <c r="S67" s="339">
        <v>66.67</v>
      </c>
      <c r="T67" s="339">
        <v>66.67</v>
      </c>
      <c r="U67" s="339">
        <v>66.67</v>
      </c>
      <c r="V67" s="339">
        <v>66.67</v>
      </c>
      <c r="W67" s="339">
        <v>66.67</v>
      </c>
      <c r="X67" s="339">
        <v>66.67</v>
      </c>
      <c r="Y67" s="339">
        <v>66.67</v>
      </c>
      <c r="Z67" s="451">
        <v>66.67</v>
      </c>
      <c r="AA67" s="451">
        <v>66.67</v>
      </c>
      <c r="AB67" s="451">
        <v>66.67</v>
      </c>
      <c r="AC67" s="451">
        <v>66.67</v>
      </c>
      <c r="AD67" s="451">
        <v>66.67</v>
      </c>
      <c r="AE67" s="451">
        <v>66.67</v>
      </c>
      <c r="AF67" s="451">
        <v>66.67</v>
      </c>
      <c r="AG67" s="451">
        <v>66.67</v>
      </c>
      <c r="AH67" s="451">
        <v>66.67</v>
      </c>
      <c r="AI67" s="451">
        <v>66.67</v>
      </c>
      <c r="AJ67" s="351">
        <v>1400.0700000000002</v>
      </c>
      <c r="AK67" s="339">
        <v>2599.9299999999998</v>
      </c>
      <c r="AL67" s="353">
        <v>66.666666666666671</v>
      </c>
      <c r="AM67" s="436" t="s">
        <v>384</v>
      </c>
      <c r="AN67" s="436"/>
      <c r="AP67" s="348"/>
      <c r="AQ67" s="348"/>
    </row>
    <row r="68" spans="1:43" ht="24" customHeight="1">
      <c r="A68" s="339"/>
      <c r="B68" s="350" t="s">
        <v>507</v>
      </c>
      <c r="C68" s="357">
        <v>512101100</v>
      </c>
      <c r="D68" s="357">
        <v>901</v>
      </c>
      <c r="E68" s="433" t="s">
        <v>423</v>
      </c>
      <c r="F68" s="459">
        <v>228500</v>
      </c>
      <c r="G68" s="460" t="s">
        <v>387</v>
      </c>
      <c r="H68" s="360"/>
      <c r="I68" s="360"/>
      <c r="J68" s="360"/>
      <c r="K68" s="360"/>
      <c r="L68" s="360"/>
      <c r="M68" s="360"/>
      <c r="N68" s="360">
        <v>3745.9</v>
      </c>
      <c r="O68" s="360">
        <v>3745.9</v>
      </c>
      <c r="P68" s="360">
        <v>3745.9</v>
      </c>
      <c r="Q68" s="360">
        <v>3745.9</v>
      </c>
      <c r="R68" s="360">
        <v>3745.9</v>
      </c>
      <c r="S68" s="360">
        <v>3745.9</v>
      </c>
      <c r="T68" s="360">
        <v>3745.9</v>
      </c>
      <c r="U68" s="360">
        <v>3745.9</v>
      </c>
      <c r="V68" s="360">
        <v>3745.9</v>
      </c>
      <c r="W68" s="360">
        <v>3745.9</v>
      </c>
      <c r="X68" s="360">
        <v>3745.9</v>
      </c>
      <c r="Y68" s="360">
        <v>3745.9</v>
      </c>
      <c r="Z68" s="456">
        <v>3745.9</v>
      </c>
      <c r="AA68" s="456">
        <v>3745.9</v>
      </c>
      <c r="AB68" s="456">
        <v>3745.9</v>
      </c>
      <c r="AC68" s="456">
        <v>3745.9</v>
      </c>
      <c r="AD68" s="456">
        <v>3745.9</v>
      </c>
      <c r="AE68" s="456">
        <v>3745.9</v>
      </c>
      <c r="AF68" s="456">
        <v>3745.9</v>
      </c>
      <c r="AG68" s="456">
        <v>3745.9</v>
      </c>
      <c r="AH68" s="456">
        <v>3745.9</v>
      </c>
      <c r="AI68" s="456">
        <v>3745.9</v>
      </c>
      <c r="AJ68" s="351">
        <v>82409.799999999988</v>
      </c>
      <c r="AK68" s="339">
        <v>146090.20000000001</v>
      </c>
      <c r="AL68" s="457">
        <v>3745.9016393442621</v>
      </c>
      <c r="AM68" s="436" t="s">
        <v>1209</v>
      </c>
      <c r="AN68" s="436"/>
      <c r="AP68" s="348"/>
      <c r="AQ68" s="348"/>
    </row>
    <row r="69" spans="1:43" ht="24" customHeight="1">
      <c r="A69" s="339"/>
      <c r="B69" s="350" t="s">
        <v>507</v>
      </c>
      <c r="C69" s="338">
        <v>512101100</v>
      </c>
      <c r="D69" s="338">
        <v>1054</v>
      </c>
      <c r="E69" s="461" t="s">
        <v>1211</v>
      </c>
      <c r="F69" s="459">
        <v>163811.88</v>
      </c>
      <c r="G69" s="460" t="s">
        <v>1212</v>
      </c>
      <c r="H69" s="360"/>
      <c r="I69" s="360"/>
      <c r="J69" s="360"/>
      <c r="K69" s="360"/>
      <c r="L69" s="360"/>
      <c r="M69" s="360"/>
      <c r="N69" s="360"/>
      <c r="O69" s="360"/>
      <c r="P69" s="360"/>
      <c r="Q69" s="360"/>
      <c r="R69" s="360"/>
      <c r="S69" s="360"/>
      <c r="T69" s="360">
        <v>2730.2</v>
      </c>
      <c r="U69" s="360">
        <v>2730.2</v>
      </c>
      <c r="V69" s="360">
        <v>2730.2</v>
      </c>
      <c r="W69" s="360">
        <v>2730.2</v>
      </c>
      <c r="X69" s="360">
        <v>2730.2</v>
      </c>
      <c r="Y69" s="360">
        <v>2730.2</v>
      </c>
      <c r="Z69" s="456">
        <v>2730.2</v>
      </c>
      <c r="AA69" s="456">
        <v>2730.2</v>
      </c>
      <c r="AB69" s="456">
        <v>2730.2</v>
      </c>
      <c r="AC69" s="456">
        <v>2730.2</v>
      </c>
      <c r="AD69" s="456">
        <v>2730.2</v>
      </c>
      <c r="AE69" s="456">
        <v>2730.2</v>
      </c>
      <c r="AF69" s="456">
        <v>2730.2</v>
      </c>
      <c r="AG69" s="456">
        <v>2730.2</v>
      </c>
      <c r="AH69" s="456">
        <v>2730.2</v>
      </c>
      <c r="AI69" s="456">
        <v>2730.2</v>
      </c>
      <c r="AJ69" s="351">
        <v>43683.199999999997</v>
      </c>
      <c r="AK69" s="339">
        <v>120128.68000000001</v>
      </c>
      <c r="AL69" s="457">
        <v>2730.1979999999999</v>
      </c>
      <c r="AM69" s="458"/>
      <c r="AN69" s="458"/>
      <c r="AP69" s="348"/>
      <c r="AQ69" s="348"/>
    </row>
    <row r="70" spans="1:43" ht="24" customHeight="1">
      <c r="A70" s="339"/>
      <c r="B70" s="350" t="s">
        <v>507</v>
      </c>
      <c r="C70" s="338">
        <v>512101100</v>
      </c>
      <c r="D70" s="356">
        <v>724</v>
      </c>
      <c r="E70" s="452" t="s">
        <v>411</v>
      </c>
      <c r="F70" s="397">
        <v>10000</v>
      </c>
      <c r="G70" s="402">
        <v>43587</v>
      </c>
      <c r="H70" s="339"/>
      <c r="I70" s="339"/>
      <c r="J70" s="339">
        <v>83.33</v>
      </c>
      <c r="K70" s="339">
        <v>83.33</v>
      </c>
      <c r="L70" s="339">
        <v>83.33</v>
      </c>
      <c r="M70" s="339">
        <v>83.33</v>
      </c>
      <c r="N70" s="339">
        <v>83.33</v>
      </c>
      <c r="O70" s="339">
        <v>83.33</v>
      </c>
      <c r="P70" s="339">
        <v>83.33</v>
      </c>
      <c r="Q70" s="339">
        <v>83.33</v>
      </c>
      <c r="R70" s="339">
        <v>83.33</v>
      </c>
      <c r="S70" s="339">
        <v>83.33</v>
      </c>
      <c r="T70" s="339">
        <v>83.33</v>
      </c>
      <c r="U70" s="339">
        <v>83.33</v>
      </c>
      <c r="V70" s="339">
        <v>83.33</v>
      </c>
      <c r="W70" s="339">
        <v>83.33</v>
      </c>
      <c r="X70" s="339">
        <v>83.33</v>
      </c>
      <c r="Y70" s="339">
        <v>83.33</v>
      </c>
      <c r="Z70" s="451">
        <v>83.33</v>
      </c>
      <c r="AA70" s="451">
        <v>83.33</v>
      </c>
      <c r="AB70" s="451">
        <v>83.33</v>
      </c>
      <c r="AC70" s="451">
        <v>83.33</v>
      </c>
      <c r="AD70" s="451">
        <v>83.33</v>
      </c>
      <c r="AE70" s="451">
        <v>83.33</v>
      </c>
      <c r="AF70" s="451">
        <v>83.33</v>
      </c>
      <c r="AG70" s="451">
        <v>83.33</v>
      </c>
      <c r="AH70" s="451">
        <v>83.33</v>
      </c>
      <c r="AI70" s="451">
        <v>83.33</v>
      </c>
      <c r="AJ70" s="351">
        <v>2166.5799999999995</v>
      </c>
      <c r="AK70" s="339">
        <v>7833.42</v>
      </c>
      <c r="AL70" s="353">
        <v>83.333333333333329</v>
      </c>
      <c r="AM70" s="436" t="s">
        <v>404</v>
      </c>
      <c r="AN70" s="436"/>
      <c r="AP70" s="348"/>
      <c r="AQ70" s="348"/>
    </row>
    <row r="71" spans="1:43" ht="24" customHeight="1">
      <c r="A71" s="339"/>
      <c r="B71" s="350" t="s">
        <v>507</v>
      </c>
      <c r="C71" s="338">
        <v>512101100</v>
      </c>
      <c r="D71" s="338">
        <v>1208</v>
      </c>
      <c r="E71" s="452" t="s">
        <v>1317</v>
      </c>
      <c r="F71" s="340">
        <v>5125</v>
      </c>
      <c r="G71" s="402" t="s">
        <v>1316</v>
      </c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0"/>
      <c r="X71" s="360"/>
      <c r="Y71" s="360">
        <v>427.08</v>
      </c>
      <c r="Z71" s="456">
        <v>427.08</v>
      </c>
      <c r="AA71" s="456">
        <v>427.08</v>
      </c>
      <c r="AB71" s="456">
        <v>427.08</v>
      </c>
      <c r="AC71" s="456">
        <v>427.08</v>
      </c>
      <c r="AD71" s="456">
        <v>427.08</v>
      </c>
      <c r="AE71" s="456">
        <v>427.08</v>
      </c>
      <c r="AF71" s="456">
        <v>427.08</v>
      </c>
      <c r="AG71" s="456">
        <v>427.08</v>
      </c>
      <c r="AH71" s="456">
        <v>427.08</v>
      </c>
      <c r="AI71" s="456">
        <v>427.08</v>
      </c>
      <c r="AJ71" s="351">
        <v>4697.88</v>
      </c>
      <c r="AK71" s="339">
        <v>427.11999999999989</v>
      </c>
      <c r="AL71" s="457">
        <v>427.08333333333331</v>
      </c>
      <c r="AM71" s="458"/>
      <c r="AN71" s="458"/>
      <c r="AP71" s="348"/>
      <c r="AQ71" s="348"/>
    </row>
    <row r="72" spans="1:43" ht="24" customHeight="1">
      <c r="A72" s="339"/>
      <c r="B72" s="350" t="s">
        <v>507</v>
      </c>
      <c r="C72" s="338">
        <v>512101100</v>
      </c>
      <c r="D72" s="338">
        <v>1223</v>
      </c>
      <c r="E72" s="433" t="s">
        <v>1582</v>
      </c>
      <c r="F72" s="376">
        <v>5000</v>
      </c>
      <c r="G72" s="462">
        <v>44110</v>
      </c>
      <c r="H72" s="360"/>
      <c r="I72" s="360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0"/>
      <c r="X72" s="360"/>
      <c r="Y72" s="360"/>
      <c r="Z72" s="456">
        <v>416.67</v>
      </c>
      <c r="AA72" s="456">
        <v>416.67</v>
      </c>
      <c r="AB72" s="456">
        <v>416.67</v>
      </c>
      <c r="AC72" s="456">
        <v>416.67</v>
      </c>
      <c r="AD72" s="456">
        <v>416.67</v>
      </c>
      <c r="AE72" s="456">
        <v>416.67</v>
      </c>
      <c r="AF72" s="456">
        <v>416.67</v>
      </c>
      <c r="AG72" s="456">
        <v>416.67</v>
      </c>
      <c r="AH72" s="456">
        <v>416.67</v>
      </c>
      <c r="AI72" s="456">
        <v>416.67</v>
      </c>
      <c r="AJ72" s="351">
        <v>4166.7</v>
      </c>
      <c r="AK72" s="339">
        <v>833.30000000000018</v>
      </c>
      <c r="AL72" s="457">
        <v>416.66666666666669</v>
      </c>
      <c r="AM72" s="458"/>
      <c r="AN72" s="458"/>
      <c r="AP72" s="348"/>
      <c r="AQ72" s="348"/>
    </row>
    <row r="73" spans="1:43" ht="24" customHeight="1">
      <c r="A73" s="339"/>
      <c r="B73" s="350" t="s">
        <v>507</v>
      </c>
      <c r="C73" s="338">
        <v>512101100</v>
      </c>
      <c r="D73" s="338">
        <v>1279</v>
      </c>
      <c r="E73" s="433" t="s">
        <v>1401</v>
      </c>
      <c r="F73" s="340">
        <v>3875</v>
      </c>
      <c r="G73" s="463">
        <v>44081</v>
      </c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0"/>
      <c r="X73" s="360"/>
      <c r="Y73" s="360"/>
      <c r="Z73" s="456"/>
      <c r="AA73" s="456">
        <v>322.89999999999998</v>
      </c>
      <c r="AB73" s="456">
        <v>322.89999999999998</v>
      </c>
      <c r="AC73" s="456">
        <v>322.89999999999998</v>
      </c>
      <c r="AD73" s="456">
        <v>322.89999999999998</v>
      </c>
      <c r="AE73" s="456">
        <v>322.89999999999998</v>
      </c>
      <c r="AF73" s="456">
        <v>322.89999999999998</v>
      </c>
      <c r="AG73" s="456">
        <v>322.89999999999998</v>
      </c>
      <c r="AH73" s="456">
        <v>322.89999999999998</v>
      </c>
      <c r="AI73" s="456">
        <v>322.89999999999998</v>
      </c>
      <c r="AJ73" s="351">
        <v>2906.1000000000004</v>
      </c>
      <c r="AK73" s="339">
        <v>968.89999999999964</v>
      </c>
      <c r="AL73" s="457"/>
      <c r="AM73" s="458"/>
      <c r="AN73" s="458"/>
      <c r="AP73" s="348"/>
      <c r="AQ73" s="348"/>
    </row>
    <row r="74" spans="1:43" ht="24" customHeight="1">
      <c r="A74" s="339"/>
      <c r="B74" s="350" t="s">
        <v>507</v>
      </c>
      <c r="C74" s="338">
        <v>512101100</v>
      </c>
      <c r="D74" s="338">
        <v>1280</v>
      </c>
      <c r="E74" s="433" t="s">
        <v>1583</v>
      </c>
      <c r="F74" s="340">
        <v>4815</v>
      </c>
      <c r="G74" s="434" t="s">
        <v>1402</v>
      </c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  <c r="S74" s="360"/>
      <c r="T74" s="360"/>
      <c r="U74" s="360"/>
      <c r="V74" s="360"/>
      <c r="W74" s="360"/>
      <c r="X74" s="360"/>
      <c r="Y74" s="360"/>
      <c r="Z74" s="456"/>
      <c r="AA74" s="456">
        <v>401.25</v>
      </c>
      <c r="AB74" s="456">
        <v>401.25</v>
      </c>
      <c r="AC74" s="456">
        <v>401.25</v>
      </c>
      <c r="AD74" s="456">
        <v>401.25</v>
      </c>
      <c r="AE74" s="456">
        <v>401.25</v>
      </c>
      <c r="AF74" s="456">
        <v>401.25</v>
      </c>
      <c r="AG74" s="456">
        <v>401.25</v>
      </c>
      <c r="AH74" s="456">
        <v>401.25</v>
      </c>
      <c r="AI74" s="456">
        <v>401.25</v>
      </c>
      <c r="AJ74" s="351">
        <v>3611.25</v>
      </c>
      <c r="AK74" s="339">
        <v>1203.75</v>
      </c>
      <c r="AL74" s="457"/>
      <c r="AM74" s="458"/>
      <c r="AN74" s="458"/>
      <c r="AP74" s="348"/>
      <c r="AQ74" s="348"/>
    </row>
    <row r="75" spans="1:43" ht="24" customHeight="1">
      <c r="A75" s="339"/>
      <c r="B75" s="350" t="s">
        <v>507</v>
      </c>
      <c r="C75" s="338">
        <v>529107100</v>
      </c>
      <c r="D75" s="338">
        <v>1307</v>
      </c>
      <c r="E75" s="464" t="s">
        <v>1432</v>
      </c>
      <c r="F75" s="376">
        <v>35000</v>
      </c>
      <c r="G75" s="434" t="s">
        <v>1433</v>
      </c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456"/>
      <c r="AA75" s="456"/>
      <c r="AB75" s="456">
        <v>2916.67</v>
      </c>
      <c r="AC75" s="456">
        <v>2916.67</v>
      </c>
      <c r="AD75" s="456">
        <v>2916.67</v>
      </c>
      <c r="AE75" s="456">
        <v>2916.67</v>
      </c>
      <c r="AF75" s="456">
        <v>2916.67</v>
      </c>
      <c r="AG75" s="456">
        <v>2916.67</v>
      </c>
      <c r="AH75" s="456">
        <v>2916.67</v>
      </c>
      <c r="AI75" s="456">
        <v>2916.67</v>
      </c>
      <c r="AJ75" s="351">
        <v>23333.360000000001</v>
      </c>
      <c r="AK75" s="339">
        <v>11666.64</v>
      </c>
      <c r="AL75" s="457">
        <v>2916.6666666666665</v>
      </c>
      <c r="AM75" s="458"/>
      <c r="AN75" s="458"/>
      <c r="AP75" s="348"/>
      <c r="AQ75" s="348"/>
    </row>
    <row r="76" spans="1:43" ht="23.25" customHeight="1">
      <c r="A76" s="339"/>
      <c r="B76" s="350" t="s">
        <v>507</v>
      </c>
      <c r="C76" s="338">
        <v>529107100</v>
      </c>
      <c r="D76" s="338">
        <v>1308</v>
      </c>
      <c r="E76" s="433" t="s">
        <v>1435</v>
      </c>
      <c r="F76" s="376">
        <v>50000</v>
      </c>
      <c r="G76" s="434" t="s">
        <v>1436</v>
      </c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456"/>
      <c r="AA76" s="456"/>
      <c r="AB76" s="456">
        <v>4166.67</v>
      </c>
      <c r="AC76" s="456">
        <v>4166.67</v>
      </c>
      <c r="AD76" s="456">
        <v>4166.67</v>
      </c>
      <c r="AE76" s="456">
        <v>4166.67</v>
      </c>
      <c r="AF76" s="456">
        <v>4166.67</v>
      </c>
      <c r="AG76" s="456">
        <v>4166.67</v>
      </c>
      <c r="AH76" s="456">
        <v>4166.67</v>
      </c>
      <c r="AI76" s="456">
        <v>4166.67</v>
      </c>
      <c r="AJ76" s="351">
        <v>33333.359999999993</v>
      </c>
      <c r="AK76" s="339">
        <v>16666.640000000007</v>
      </c>
      <c r="AL76" s="457">
        <v>4166.666666666667</v>
      </c>
      <c r="AM76" s="458"/>
      <c r="AN76" s="458"/>
      <c r="AP76" s="348"/>
      <c r="AQ76" s="348"/>
    </row>
    <row r="77" spans="1:43" ht="24" customHeight="1">
      <c r="A77" s="339"/>
      <c r="B77" s="350" t="s">
        <v>507</v>
      </c>
      <c r="C77" s="338">
        <v>512101100</v>
      </c>
      <c r="D77" s="338">
        <v>1338</v>
      </c>
      <c r="E77" s="464" t="s">
        <v>1492</v>
      </c>
      <c r="F77" s="376">
        <v>4825</v>
      </c>
      <c r="G77" s="463">
        <v>44113</v>
      </c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456"/>
      <c r="AA77" s="456"/>
      <c r="AB77" s="456"/>
      <c r="AC77" s="456">
        <v>402.08</v>
      </c>
      <c r="AD77" s="456">
        <v>402.08</v>
      </c>
      <c r="AE77" s="456">
        <v>402.08</v>
      </c>
      <c r="AF77" s="456">
        <v>402.08</v>
      </c>
      <c r="AG77" s="456">
        <v>402.08</v>
      </c>
      <c r="AH77" s="456">
        <v>402.08</v>
      </c>
      <c r="AI77" s="456">
        <v>402.08</v>
      </c>
      <c r="AJ77" s="351">
        <v>2814.56</v>
      </c>
      <c r="AK77" s="339">
        <v>2010.44</v>
      </c>
      <c r="AL77" s="457">
        <v>402.08333333333331</v>
      </c>
      <c r="AM77" s="458"/>
      <c r="AN77" s="458"/>
      <c r="AP77" s="348"/>
      <c r="AQ77" s="348"/>
    </row>
    <row r="78" spans="1:43" ht="24" customHeight="1">
      <c r="A78" s="339"/>
      <c r="B78" s="350" t="s">
        <v>507</v>
      </c>
      <c r="C78" s="338">
        <v>512101100</v>
      </c>
      <c r="D78" s="338" t="s">
        <v>394</v>
      </c>
      <c r="E78" s="433" t="s">
        <v>1434</v>
      </c>
      <c r="F78" s="340">
        <v>30000</v>
      </c>
      <c r="G78" s="356" t="s">
        <v>1433</v>
      </c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456"/>
      <c r="AA78" s="456"/>
      <c r="AB78" s="456"/>
      <c r="AC78" s="456"/>
      <c r="AD78" s="456"/>
      <c r="AE78" s="456"/>
      <c r="AF78" s="456"/>
      <c r="AG78" s="456"/>
      <c r="AH78" s="456"/>
      <c r="AI78" s="456"/>
      <c r="AJ78" s="351">
        <v>0</v>
      </c>
      <c r="AK78" s="339">
        <v>30000</v>
      </c>
      <c r="AL78" s="457"/>
      <c r="AM78" s="458"/>
      <c r="AN78" s="458"/>
      <c r="AP78" s="348"/>
      <c r="AQ78" s="348"/>
    </row>
    <row r="79" spans="1:43" ht="24" customHeight="1">
      <c r="A79" s="339"/>
      <c r="B79" s="350"/>
      <c r="C79" s="338">
        <v>512101100</v>
      </c>
      <c r="D79" s="338">
        <v>1339</v>
      </c>
      <c r="E79" s="433" t="s">
        <v>1493</v>
      </c>
      <c r="F79" s="340">
        <v>5400</v>
      </c>
      <c r="G79" s="463">
        <v>44113</v>
      </c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456"/>
      <c r="AA79" s="456"/>
      <c r="AB79" s="456"/>
      <c r="AC79" s="456">
        <v>450</v>
      </c>
      <c r="AD79" s="456">
        <v>450</v>
      </c>
      <c r="AE79" s="456">
        <v>450</v>
      </c>
      <c r="AF79" s="456">
        <v>450</v>
      </c>
      <c r="AG79" s="456">
        <v>450</v>
      </c>
      <c r="AH79" s="456">
        <v>450</v>
      </c>
      <c r="AI79" s="456">
        <v>450</v>
      </c>
      <c r="AJ79" s="351">
        <v>3150</v>
      </c>
      <c r="AK79" s="339">
        <v>2250</v>
      </c>
      <c r="AL79" s="457">
        <v>450</v>
      </c>
      <c r="AM79" s="458"/>
      <c r="AN79" s="458"/>
      <c r="AP79" s="348"/>
      <c r="AQ79" s="348"/>
    </row>
    <row r="80" spans="1:43" ht="24" customHeight="1">
      <c r="A80" s="339"/>
      <c r="B80" s="350"/>
      <c r="C80" s="338">
        <v>512101100</v>
      </c>
      <c r="D80" s="338" t="s">
        <v>394</v>
      </c>
      <c r="E80" s="275" t="s">
        <v>1586</v>
      </c>
      <c r="F80" s="440">
        <v>10000</v>
      </c>
      <c r="G80" s="463" t="s">
        <v>1587</v>
      </c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456"/>
      <c r="AA80" s="456"/>
      <c r="AB80" s="456"/>
      <c r="AC80" s="456"/>
      <c r="AD80" s="456"/>
      <c r="AE80" s="456"/>
      <c r="AF80" s="456"/>
      <c r="AG80" s="456"/>
      <c r="AH80" s="456"/>
      <c r="AI80" s="456"/>
      <c r="AJ80" s="351">
        <v>0</v>
      </c>
      <c r="AK80" s="339">
        <v>10000</v>
      </c>
      <c r="AL80" s="457"/>
      <c r="AM80" s="458"/>
      <c r="AN80" s="458"/>
      <c r="AP80" s="348"/>
      <c r="AQ80" s="348"/>
    </row>
    <row r="81" spans="1:43" ht="24" customHeight="1">
      <c r="A81" s="339"/>
      <c r="B81" s="350"/>
      <c r="C81" s="338">
        <v>512101100</v>
      </c>
      <c r="D81" s="338">
        <v>1461</v>
      </c>
      <c r="E81" s="362" t="s">
        <v>1835</v>
      </c>
      <c r="F81" s="440">
        <v>18750</v>
      </c>
      <c r="G81" s="463">
        <v>44288</v>
      </c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456"/>
      <c r="AA81" s="456"/>
      <c r="AB81" s="456"/>
      <c r="AC81" s="456"/>
      <c r="AD81" s="456"/>
      <c r="AE81" s="456"/>
      <c r="AF81" s="456"/>
      <c r="AG81" s="456"/>
      <c r="AH81" s="456">
        <v>1704.55</v>
      </c>
      <c r="AI81" s="456">
        <v>1704.55</v>
      </c>
      <c r="AJ81" s="351">
        <v>3409.1</v>
      </c>
      <c r="AK81" s="339">
        <v>15340.9</v>
      </c>
      <c r="AL81" s="457">
        <v>1704.5454545454545</v>
      </c>
      <c r="AM81" s="458"/>
      <c r="AN81" s="458"/>
      <c r="AP81" s="348"/>
      <c r="AQ81" s="348"/>
    </row>
    <row r="82" spans="1:43" ht="24" customHeight="1">
      <c r="A82" s="339"/>
      <c r="B82" s="350"/>
      <c r="C82" s="338">
        <v>512101100</v>
      </c>
      <c r="D82" s="338">
        <v>1462</v>
      </c>
      <c r="E82" s="362" t="s">
        <v>1836</v>
      </c>
      <c r="F82" s="440">
        <v>5000</v>
      </c>
      <c r="G82" s="463">
        <v>44229</v>
      </c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456"/>
      <c r="AA82" s="456"/>
      <c r="AB82" s="456"/>
      <c r="AC82" s="456"/>
      <c r="AD82" s="456"/>
      <c r="AE82" s="456"/>
      <c r="AF82" s="456"/>
      <c r="AG82" s="456"/>
      <c r="AH82" s="456">
        <v>454.55</v>
      </c>
      <c r="AI82" s="456">
        <v>454.55</v>
      </c>
      <c r="AJ82" s="351">
        <v>909.1</v>
      </c>
      <c r="AK82" s="339">
        <v>4090.9</v>
      </c>
      <c r="AL82" s="457">
        <v>454.54545454545456</v>
      </c>
      <c r="AM82" s="458"/>
      <c r="AN82" s="458"/>
      <c r="AP82" s="348"/>
      <c r="AQ82" s="348"/>
    </row>
    <row r="83" spans="1:43" ht="23.25" customHeight="1">
      <c r="A83" s="339"/>
      <c r="B83" s="350"/>
      <c r="C83" s="338">
        <v>512101100</v>
      </c>
      <c r="D83" s="338">
        <v>1477</v>
      </c>
      <c r="E83" s="362" t="s">
        <v>1879</v>
      </c>
      <c r="F83" s="465">
        <v>2750</v>
      </c>
      <c r="G83" s="463">
        <v>44319</v>
      </c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456"/>
      <c r="AA83" s="456"/>
      <c r="AB83" s="456"/>
      <c r="AC83" s="456"/>
      <c r="AD83" s="456"/>
      <c r="AE83" s="456"/>
      <c r="AF83" s="456"/>
      <c r="AG83" s="456"/>
      <c r="AH83" s="456"/>
      <c r="AI83" s="456">
        <v>229.17</v>
      </c>
      <c r="AJ83" s="351">
        <v>229.17</v>
      </c>
      <c r="AK83" s="339">
        <v>2520.83</v>
      </c>
      <c r="AL83" s="457">
        <v>229.16666666666666</v>
      </c>
      <c r="AM83" s="458"/>
      <c r="AN83" s="458"/>
      <c r="AP83" s="348"/>
      <c r="AQ83" s="348"/>
    </row>
    <row r="84" spans="1:43" ht="24" customHeight="1">
      <c r="A84" s="358"/>
      <c r="B84" s="342"/>
      <c r="C84" s="343"/>
      <c r="D84" s="343"/>
      <c r="E84" s="343" t="s">
        <v>378</v>
      </c>
      <c r="F84" s="359">
        <v>1459662.25</v>
      </c>
      <c r="G84" s="387"/>
      <c r="H84" s="358">
        <v>9365.15</v>
      </c>
      <c r="I84" s="358">
        <v>5664.1799999999994</v>
      </c>
      <c r="J84" s="358">
        <v>5747.5099999999993</v>
      </c>
      <c r="K84" s="358">
        <v>5747.5099999999993</v>
      </c>
      <c r="L84" s="358">
        <v>5747.5099999999993</v>
      </c>
      <c r="M84" s="358">
        <v>6124.9256666666661</v>
      </c>
      <c r="N84" s="358">
        <v>12959.915666666666</v>
      </c>
      <c r="O84" s="358">
        <v>13341.325666666666</v>
      </c>
      <c r="P84" s="358">
        <v>13341.325666666666</v>
      </c>
      <c r="Q84" s="358">
        <v>13341.325666666666</v>
      </c>
      <c r="R84" s="358">
        <v>13341.325666666666</v>
      </c>
      <c r="S84" s="358">
        <v>13341.325666666666</v>
      </c>
      <c r="T84" s="358">
        <v>16457.355666666666</v>
      </c>
      <c r="U84" s="358">
        <v>17290.685666666668</v>
      </c>
      <c r="V84" s="358">
        <v>17676.515666666666</v>
      </c>
      <c r="W84" s="358">
        <v>17676.515666666666</v>
      </c>
      <c r="X84" s="358">
        <v>17676.515666666666</v>
      </c>
      <c r="Y84" s="358">
        <v>18103.595666666668</v>
      </c>
      <c r="Z84" s="358">
        <v>18103.595666666668</v>
      </c>
      <c r="AA84" s="358">
        <v>18103.595666666668</v>
      </c>
      <c r="AB84" s="358">
        <v>18103.595666666668</v>
      </c>
      <c r="AC84" s="358">
        <v>27179.835666666666</v>
      </c>
      <c r="AD84" s="358">
        <v>27179.835666666666</v>
      </c>
      <c r="AE84" s="358">
        <v>27179.835666666666</v>
      </c>
      <c r="AF84" s="358">
        <v>27179.835666666666</v>
      </c>
      <c r="AG84" s="358">
        <v>27179.835666666666</v>
      </c>
      <c r="AH84" s="358">
        <v>29338.935666666664</v>
      </c>
      <c r="AI84" s="358">
        <v>29568.105666666663</v>
      </c>
      <c r="AJ84" s="358">
        <v>481843.17033333326</v>
      </c>
      <c r="AK84" s="358">
        <v>977819.0796666668</v>
      </c>
      <c r="AM84" s="436"/>
      <c r="AN84" s="436"/>
      <c r="AP84" s="348"/>
      <c r="AQ84" s="348"/>
    </row>
    <row r="85" spans="1:43" ht="24" customHeight="1">
      <c r="A85" s="262"/>
      <c r="B85" s="346"/>
      <c r="C85" s="258"/>
      <c r="D85" s="258"/>
      <c r="E85" s="405"/>
      <c r="F85" s="347"/>
      <c r="G85" s="401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348"/>
      <c r="AM85" s="436"/>
      <c r="AN85" s="436"/>
      <c r="AP85" s="348"/>
      <c r="AQ85" s="348"/>
    </row>
    <row r="86" spans="1:43" ht="24" customHeight="1" thickBot="1">
      <c r="A86" s="262"/>
      <c r="B86" s="346"/>
      <c r="C86" s="258"/>
      <c r="D86" s="258"/>
      <c r="E86" s="405"/>
      <c r="F86" s="347"/>
      <c r="G86" s="401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  <c r="AC86" s="262"/>
      <c r="AD86" s="262"/>
      <c r="AE86" s="262"/>
      <c r="AF86" s="262"/>
      <c r="AG86" s="262"/>
      <c r="AH86" s="262"/>
      <c r="AI86" s="262"/>
      <c r="AJ86" s="348"/>
      <c r="AM86" s="353"/>
      <c r="AN86" s="436"/>
      <c r="AP86" s="348"/>
      <c r="AQ86" s="348"/>
    </row>
    <row r="87" spans="1:43" ht="24" customHeight="1" thickBot="1">
      <c r="A87" s="262"/>
      <c r="B87" s="346"/>
      <c r="C87" s="258"/>
      <c r="D87" s="258"/>
      <c r="E87" s="354" t="s">
        <v>1221</v>
      </c>
      <c r="F87" s="347"/>
      <c r="G87" s="401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  <c r="AC87" s="262"/>
      <c r="AD87" s="262"/>
      <c r="AE87" s="262"/>
      <c r="AF87" s="262"/>
      <c r="AG87" s="262"/>
      <c r="AH87" s="262"/>
      <c r="AI87" s="262"/>
      <c r="AJ87" s="348"/>
      <c r="AM87" s="436"/>
      <c r="AN87" s="436"/>
      <c r="AP87" s="348"/>
      <c r="AQ87" s="348"/>
    </row>
    <row r="88" spans="1:43" ht="24" customHeight="1">
      <c r="A88" s="355"/>
      <c r="B88" s="350" t="s">
        <v>511</v>
      </c>
      <c r="C88" s="338">
        <v>529107100</v>
      </c>
      <c r="D88" s="356">
        <v>934</v>
      </c>
      <c r="E88" s="466" t="s">
        <v>395</v>
      </c>
      <c r="F88" s="397">
        <v>10000</v>
      </c>
      <c r="G88" s="402" t="s">
        <v>389</v>
      </c>
      <c r="H88" s="355"/>
      <c r="I88" s="355"/>
      <c r="J88" s="355"/>
      <c r="K88" s="355"/>
      <c r="L88" s="355"/>
      <c r="M88" s="355"/>
      <c r="N88" s="355"/>
      <c r="O88" s="355">
        <v>181.82</v>
      </c>
      <c r="P88" s="355">
        <v>181.82</v>
      </c>
      <c r="Q88" s="355">
        <v>181.82</v>
      </c>
      <c r="R88" s="355">
        <v>181.82</v>
      </c>
      <c r="S88" s="355">
        <v>181.82</v>
      </c>
      <c r="T88" s="355">
        <v>181.82</v>
      </c>
      <c r="U88" s="355">
        <v>181.82</v>
      </c>
      <c r="V88" s="355">
        <v>181.82</v>
      </c>
      <c r="W88" s="355">
        <v>181.82</v>
      </c>
      <c r="X88" s="355">
        <v>181.82</v>
      </c>
      <c r="Y88" s="355">
        <v>181.82</v>
      </c>
      <c r="Z88" s="454">
        <v>181.82</v>
      </c>
      <c r="AA88" s="454">
        <v>181.82</v>
      </c>
      <c r="AB88" s="454">
        <v>181.82</v>
      </c>
      <c r="AC88" s="454">
        <v>181.82</v>
      </c>
      <c r="AD88" s="454">
        <v>181.82</v>
      </c>
      <c r="AE88" s="454">
        <v>181.82</v>
      </c>
      <c r="AF88" s="454">
        <v>181.82</v>
      </c>
      <c r="AG88" s="454">
        <v>181.82</v>
      </c>
      <c r="AH88" s="454">
        <v>181.82</v>
      </c>
      <c r="AI88" s="454">
        <v>181.82</v>
      </c>
      <c r="AJ88" s="351">
        <v>3818.2200000000012</v>
      </c>
      <c r="AK88" s="339">
        <v>6181.7799999999988</v>
      </c>
      <c r="AL88" s="353">
        <v>181.81818181818181</v>
      </c>
      <c r="AM88" s="436"/>
      <c r="AN88" s="436"/>
      <c r="AP88" s="348"/>
      <c r="AQ88" s="348"/>
    </row>
    <row r="89" spans="1:43" ht="24" customHeight="1">
      <c r="A89" s="360"/>
      <c r="B89" s="360"/>
      <c r="C89" s="350">
        <v>529107100</v>
      </c>
      <c r="D89" s="338">
        <v>1225</v>
      </c>
      <c r="E89" s="433" t="s">
        <v>1354</v>
      </c>
      <c r="F89" s="340">
        <v>10000</v>
      </c>
      <c r="G89" s="463">
        <v>44110</v>
      </c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456">
        <v>833.33</v>
      </c>
      <c r="AA89" s="456">
        <v>833.33</v>
      </c>
      <c r="AB89" s="456">
        <v>833.33</v>
      </c>
      <c r="AC89" s="456">
        <v>833.33</v>
      </c>
      <c r="AD89" s="456">
        <v>833.33</v>
      </c>
      <c r="AE89" s="456">
        <v>833.33</v>
      </c>
      <c r="AF89" s="456">
        <v>833.33</v>
      </c>
      <c r="AG89" s="456">
        <v>833.33</v>
      </c>
      <c r="AH89" s="456">
        <v>833.33</v>
      </c>
      <c r="AI89" s="456">
        <v>833.33</v>
      </c>
      <c r="AJ89" s="351">
        <v>8333.3000000000011</v>
      </c>
      <c r="AK89" s="339">
        <v>1666.6999999999989</v>
      </c>
      <c r="AL89" s="457">
        <v>833.33333333333337</v>
      </c>
      <c r="AM89" s="458"/>
      <c r="AN89" s="458"/>
      <c r="AP89" s="348"/>
      <c r="AQ89" s="348"/>
    </row>
    <row r="90" spans="1:43" s="468" customFormat="1" ht="24" customHeight="1">
      <c r="A90" s="360"/>
      <c r="B90" s="360"/>
      <c r="C90" s="350">
        <v>529107100</v>
      </c>
      <c r="D90" s="338">
        <v>1226</v>
      </c>
      <c r="E90" s="467" t="s">
        <v>1355</v>
      </c>
      <c r="F90" s="340">
        <v>7039.12</v>
      </c>
      <c r="G90" s="463" t="s">
        <v>1356</v>
      </c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456">
        <v>526.28</v>
      </c>
      <c r="AA90" s="456">
        <v>526.28</v>
      </c>
      <c r="AB90" s="456">
        <v>526.28</v>
      </c>
      <c r="AC90" s="456">
        <v>526.28</v>
      </c>
      <c r="AD90" s="456">
        <v>526.28</v>
      </c>
      <c r="AE90" s="456">
        <v>526.28</v>
      </c>
      <c r="AF90" s="456">
        <v>526.28</v>
      </c>
      <c r="AG90" s="456">
        <v>526.28</v>
      </c>
      <c r="AH90" s="456">
        <v>526.28</v>
      </c>
      <c r="AI90" s="456">
        <v>526.28</v>
      </c>
      <c r="AJ90" s="351">
        <v>5262.7999999999984</v>
      </c>
      <c r="AK90" s="339">
        <v>1776.3200000000015</v>
      </c>
      <c r="AL90" s="457">
        <v>526.2833333333333</v>
      </c>
      <c r="AM90" s="458"/>
      <c r="AN90" s="458"/>
      <c r="AP90" s="348"/>
      <c r="AQ90" s="348"/>
    </row>
    <row r="91" spans="1:43" ht="24" customHeight="1">
      <c r="A91" s="360"/>
      <c r="B91" s="360"/>
      <c r="C91" s="350">
        <v>529107100</v>
      </c>
      <c r="D91" s="338">
        <v>1227</v>
      </c>
      <c r="E91" s="467" t="s">
        <v>1357</v>
      </c>
      <c r="F91" s="340">
        <v>10000</v>
      </c>
      <c r="G91" s="463" t="s">
        <v>1356</v>
      </c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456">
        <v>833.33</v>
      </c>
      <c r="AA91" s="456">
        <v>833.33</v>
      </c>
      <c r="AB91" s="456">
        <v>833.33</v>
      </c>
      <c r="AC91" s="456">
        <v>833.33</v>
      </c>
      <c r="AD91" s="456">
        <v>833.33</v>
      </c>
      <c r="AE91" s="456">
        <v>833.33</v>
      </c>
      <c r="AF91" s="456">
        <v>833.33</v>
      </c>
      <c r="AG91" s="456">
        <v>833.33</v>
      </c>
      <c r="AH91" s="456">
        <v>833.33</v>
      </c>
      <c r="AI91" s="456">
        <v>833.33</v>
      </c>
      <c r="AJ91" s="351">
        <v>8333.3000000000011</v>
      </c>
      <c r="AK91" s="339">
        <v>1666.6999999999989</v>
      </c>
      <c r="AL91" s="457">
        <v>833.33333333333337</v>
      </c>
      <c r="AM91" s="458"/>
      <c r="AN91" s="458"/>
      <c r="AP91" s="348"/>
      <c r="AQ91" s="348"/>
    </row>
    <row r="92" spans="1:43" ht="24" customHeight="1">
      <c r="A92" s="360"/>
      <c r="B92" s="360"/>
      <c r="C92" s="350">
        <v>529107100</v>
      </c>
      <c r="D92" s="338">
        <v>1176</v>
      </c>
      <c r="E92" s="467" t="s">
        <v>1241</v>
      </c>
      <c r="F92" s="340">
        <v>18885.900000000001</v>
      </c>
      <c r="G92" s="463">
        <v>44138</v>
      </c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>
        <v>1180.3699999999999</v>
      </c>
      <c r="Y92" s="360">
        <v>1180.3699999999999</v>
      </c>
      <c r="Z92" s="456">
        <v>1180.3699999999999</v>
      </c>
      <c r="AA92" s="456">
        <v>1180.3699999999999</v>
      </c>
      <c r="AB92" s="456">
        <v>1180.3699999999999</v>
      </c>
      <c r="AC92" s="456">
        <v>1180.3699999999999</v>
      </c>
      <c r="AD92" s="456">
        <v>1180.3699999999999</v>
      </c>
      <c r="AE92" s="456">
        <v>1180.3699999999999</v>
      </c>
      <c r="AF92" s="456">
        <v>1180.3699999999999</v>
      </c>
      <c r="AG92" s="456">
        <v>1180.3699999999999</v>
      </c>
      <c r="AH92" s="456">
        <v>1180.3699999999999</v>
      </c>
      <c r="AI92" s="456">
        <v>1180.3699999999999</v>
      </c>
      <c r="AJ92" s="351">
        <v>14164.439999999995</v>
      </c>
      <c r="AK92" s="339">
        <v>4721.4600000000064</v>
      </c>
      <c r="AL92" s="457">
        <v>1180.3687500000001</v>
      </c>
      <c r="AM92" s="458"/>
      <c r="AN92" s="458"/>
      <c r="AP92" s="348"/>
      <c r="AQ92" s="348"/>
    </row>
    <row r="93" spans="1:43" ht="24" customHeight="1">
      <c r="A93" s="360"/>
      <c r="B93" s="360"/>
      <c r="C93" s="350">
        <v>529107100</v>
      </c>
      <c r="D93" s="338">
        <v>1309</v>
      </c>
      <c r="E93" s="433" t="s">
        <v>1438</v>
      </c>
      <c r="F93" s="340">
        <v>7750</v>
      </c>
      <c r="G93" s="463" t="s">
        <v>1439</v>
      </c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456"/>
      <c r="AA93" s="456"/>
      <c r="AB93" s="456">
        <v>645.83000000000004</v>
      </c>
      <c r="AC93" s="456">
        <v>645.83000000000004</v>
      </c>
      <c r="AD93" s="456">
        <v>645.83000000000004</v>
      </c>
      <c r="AE93" s="456">
        <v>645.83000000000004</v>
      </c>
      <c r="AF93" s="456">
        <v>645.83000000000004</v>
      </c>
      <c r="AG93" s="456">
        <v>645.83000000000004</v>
      </c>
      <c r="AH93" s="456">
        <v>645.83000000000004</v>
      </c>
      <c r="AI93" s="456">
        <v>645.83000000000004</v>
      </c>
      <c r="AJ93" s="351">
        <v>5166.6400000000003</v>
      </c>
      <c r="AK93" s="339">
        <v>2583.3599999999997</v>
      </c>
      <c r="AL93" s="457">
        <v>645.83333333333337</v>
      </c>
      <c r="AM93" s="458"/>
      <c r="AN93" s="458"/>
      <c r="AP93" s="348"/>
      <c r="AQ93" s="348"/>
    </row>
    <row r="94" spans="1:43" ht="24" customHeight="1">
      <c r="A94" s="360"/>
      <c r="B94" s="360"/>
      <c r="C94" s="350">
        <v>529107100</v>
      </c>
      <c r="D94" s="338">
        <v>1310</v>
      </c>
      <c r="E94" s="464" t="s">
        <v>1440</v>
      </c>
      <c r="F94" s="376">
        <v>14350</v>
      </c>
      <c r="G94" s="463" t="s">
        <v>1439</v>
      </c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456"/>
      <c r="AA94" s="456"/>
      <c r="AB94" s="456">
        <v>1195.83</v>
      </c>
      <c r="AC94" s="456">
        <v>1195.83</v>
      </c>
      <c r="AD94" s="456">
        <v>1195.83</v>
      </c>
      <c r="AE94" s="456">
        <v>1195.83</v>
      </c>
      <c r="AF94" s="456">
        <v>1195.83</v>
      </c>
      <c r="AG94" s="456">
        <v>1195.83</v>
      </c>
      <c r="AH94" s="456">
        <v>1195.83</v>
      </c>
      <c r="AI94" s="456">
        <v>1195.83</v>
      </c>
      <c r="AJ94" s="351">
        <v>9566.64</v>
      </c>
      <c r="AK94" s="339">
        <v>4783.3600000000006</v>
      </c>
      <c r="AL94" s="457">
        <v>1195.8333333333333</v>
      </c>
      <c r="AM94" s="458"/>
      <c r="AN94" s="458"/>
      <c r="AP94" s="348"/>
      <c r="AQ94" s="348"/>
    </row>
    <row r="95" spans="1:43" ht="24" customHeight="1">
      <c r="A95" s="360"/>
      <c r="B95" s="360"/>
      <c r="C95" s="350">
        <v>529107100</v>
      </c>
      <c r="D95" s="338">
        <v>1440</v>
      </c>
      <c r="E95" s="438" t="s">
        <v>1588</v>
      </c>
      <c r="F95" s="439">
        <v>12000</v>
      </c>
      <c r="G95" s="463" t="s">
        <v>1589</v>
      </c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456"/>
      <c r="AA95" s="456"/>
      <c r="AB95" s="456"/>
      <c r="AC95" s="456"/>
      <c r="AD95" s="456"/>
      <c r="AE95" s="456"/>
      <c r="AF95" s="456"/>
      <c r="AG95" s="456">
        <v>1000</v>
      </c>
      <c r="AH95" s="456">
        <v>1000</v>
      </c>
      <c r="AI95" s="456">
        <v>1000</v>
      </c>
      <c r="AJ95" s="351">
        <v>3000</v>
      </c>
      <c r="AK95" s="339">
        <v>9000</v>
      </c>
      <c r="AL95" s="457">
        <v>1000</v>
      </c>
      <c r="AM95" s="458"/>
      <c r="AN95" s="458"/>
      <c r="AP95" s="348"/>
      <c r="AQ95" s="348"/>
    </row>
    <row r="96" spans="1:43" ht="24" customHeight="1">
      <c r="A96" s="360"/>
      <c r="B96" s="360"/>
      <c r="C96" s="338">
        <v>529107100</v>
      </c>
      <c r="D96" s="338">
        <v>1475</v>
      </c>
      <c r="E96" s="433" t="s">
        <v>1584</v>
      </c>
      <c r="F96" s="340">
        <v>5833.35</v>
      </c>
      <c r="G96" s="463">
        <v>44317</v>
      </c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456"/>
      <c r="AA96" s="456"/>
      <c r="AB96" s="456"/>
      <c r="AC96" s="456"/>
      <c r="AD96" s="456"/>
      <c r="AE96" s="456"/>
      <c r="AF96" s="456"/>
      <c r="AG96" s="456">
        <v>486.11</v>
      </c>
      <c r="AH96" s="456">
        <v>486.11</v>
      </c>
      <c r="AI96" s="456">
        <v>486.11</v>
      </c>
      <c r="AJ96" s="351">
        <v>1458.33</v>
      </c>
      <c r="AK96" s="339">
        <v>4375.0200000000004</v>
      </c>
      <c r="AL96" s="457">
        <v>486.11250000000001</v>
      </c>
      <c r="AM96" s="458"/>
      <c r="AN96" s="458"/>
      <c r="AP96" s="348"/>
      <c r="AQ96" s="348"/>
    </row>
    <row r="97" spans="1:43" ht="24" customHeight="1">
      <c r="A97" s="360"/>
      <c r="B97" s="360"/>
      <c r="C97" s="338">
        <v>529107100</v>
      </c>
      <c r="D97" s="338">
        <v>1476</v>
      </c>
      <c r="E97" s="433" t="s">
        <v>1585</v>
      </c>
      <c r="F97" s="340">
        <v>6666.67</v>
      </c>
      <c r="G97" s="463">
        <v>44501</v>
      </c>
      <c r="H97" s="360"/>
      <c r="I97" s="360"/>
      <c r="J97" s="360"/>
      <c r="K97" s="360"/>
      <c r="L97" s="360"/>
      <c r="M97" s="360"/>
      <c r="N97" s="360"/>
      <c r="O97" s="360"/>
      <c r="P97" s="360"/>
      <c r="Q97" s="360"/>
      <c r="R97" s="360"/>
      <c r="S97" s="360"/>
      <c r="T97" s="360"/>
      <c r="U97" s="360"/>
      <c r="V97" s="360"/>
      <c r="W97" s="360"/>
      <c r="X97" s="360"/>
      <c r="Y97" s="360"/>
      <c r="Z97" s="456"/>
      <c r="AA97" s="456"/>
      <c r="AB97" s="456"/>
      <c r="AC97" s="456"/>
      <c r="AD97" s="456"/>
      <c r="AE97" s="456"/>
      <c r="AF97" s="456"/>
      <c r="AG97" s="456">
        <v>555.55999999999995</v>
      </c>
      <c r="AH97" s="456">
        <v>555.55999999999995</v>
      </c>
      <c r="AI97" s="456">
        <v>555.55999999999995</v>
      </c>
      <c r="AJ97" s="351">
        <v>1666.6799999999998</v>
      </c>
      <c r="AK97" s="339">
        <v>4999.99</v>
      </c>
      <c r="AL97" s="457">
        <v>555.55583333333334</v>
      </c>
      <c r="AM97" s="458"/>
      <c r="AN97" s="458"/>
      <c r="AP97" s="348"/>
      <c r="AQ97" s="348"/>
    </row>
    <row r="98" spans="1:43" ht="24" customHeight="1">
      <c r="A98" s="360"/>
      <c r="B98" s="360"/>
      <c r="C98" s="350">
        <v>529107100</v>
      </c>
      <c r="D98" s="338">
        <v>1497</v>
      </c>
      <c r="E98" s="362" t="s">
        <v>1880</v>
      </c>
      <c r="F98" s="469">
        <v>7083.34</v>
      </c>
      <c r="G98" s="463" t="s">
        <v>1881</v>
      </c>
      <c r="H98" s="360"/>
      <c r="I98" s="360"/>
      <c r="J98" s="360"/>
      <c r="K98" s="360"/>
      <c r="L98" s="360"/>
      <c r="M98" s="360"/>
      <c r="N98" s="360"/>
      <c r="O98" s="360"/>
      <c r="P98" s="360"/>
      <c r="Q98" s="360"/>
      <c r="R98" s="360"/>
      <c r="S98" s="360"/>
      <c r="T98" s="360"/>
      <c r="U98" s="360"/>
      <c r="V98" s="360"/>
      <c r="W98" s="360"/>
      <c r="X98" s="360"/>
      <c r="Y98" s="360"/>
      <c r="Z98" s="456"/>
      <c r="AA98" s="456"/>
      <c r="AB98" s="456"/>
      <c r="AC98" s="456"/>
      <c r="AD98" s="456"/>
      <c r="AE98" s="456"/>
      <c r="AF98" s="456"/>
      <c r="AG98" s="456"/>
      <c r="AH98" s="456"/>
      <c r="AI98" s="456">
        <v>590.28</v>
      </c>
      <c r="AJ98" s="351">
        <v>590.28</v>
      </c>
      <c r="AK98" s="339">
        <v>6493.06</v>
      </c>
      <c r="AL98" s="457">
        <v>590.27833333333331</v>
      </c>
      <c r="AM98" s="458"/>
      <c r="AN98" s="458"/>
      <c r="AP98" s="348"/>
      <c r="AQ98" s="348"/>
    </row>
    <row r="99" spans="1:43" ht="24" customHeight="1">
      <c r="A99" s="361"/>
      <c r="B99" s="362"/>
      <c r="C99" s="363"/>
      <c r="D99" s="362"/>
      <c r="E99" s="343" t="s">
        <v>378</v>
      </c>
      <c r="F99" s="359">
        <v>109608.37999999999</v>
      </c>
      <c r="G99" s="361"/>
      <c r="H99" s="361">
        <v>0</v>
      </c>
      <c r="I99" s="361">
        <v>0</v>
      </c>
      <c r="J99" s="361">
        <v>0</v>
      </c>
      <c r="K99" s="361">
        <v>0</v>
      </c>
      <c r="L99" s="361">
        <v>0</v>
      </c>
      <c r="M99" s="361">
        <v>0</v>
      </c>
      <c r="N99" s="361">
        <v>0</v>
      </c>
      <c r="O99" s="361">
        <v>181.82</v>
      </c>
      <c r="P99" s="361">
        <v>181.82</v>
      </c>
      <c r="Q99" s="361">
        <v>181.82</v>
      </c>
      <c r="R99" s="361">
        <v>181.82</v>
      </c>
      <c r="S99" s="361">
        <v>181.82</v>
      </c>
      <c r="T99" s="361">
        <v>181.82</v>
      </c>
      <c r="U99" s="361">
        <v>181.82</v>
      </c>
      <c r="V99" s="361">
        <v>181.82</v>
      </c>
      <c r="W99" s="361">
        <v>181.82</v>
      </c>
      <c r="X99" s="361">
        <v>1362.1899999999998</v>
      </c>
      <c r="Y99" s="361">
        <v>1362.1899999999998</v>
      </c>
      <c r="Z99" s="361">
        <v>3555.13</v>
      </c>
      <c r="AA99" s="361">
        <v>3555.13</v>
      </c>
      <c r="AB99" s="361">
        <v>5396.79</v>
      </c>
      <c r="AC99" s="361">
        <v>5396.79</v>
      </c>
      <c r="AD99" s="361">
        <v>5396.79</v>
      </c>
      <c r="AE99" s="361">
        <v>5396.79</v>
      </c>
      <c r="AF99" s="361">
        <v>5396.79</v>
      </c>
      <c r="AG99" s="361">
        <v>7438.4599999999991</v>
      </c>
      <c r="AH99" s="361">
        <v>7438.4599999999991</v>
      </c>
      <c r="AI99" s="361">
        <v>8028.7399999999989</v>
      </c>
      <c r="AJ99" s="361">
        <v>61360.63</v>
      </c>
      <c r="AK99" s="361">
        <v>48247.75</v>
      </c>
      <c r="AL99" s="364"/>
      <c r="AM99" s="265"/>
      <c r="AN99" s="265"/>
      <c r="AP99" s="348"/>
      <c r="AQ99" s="348"/>
    </row>
    <row r="100" spans="1:43" ht="24" customHeight="1">
      <c r="A100" s="262"/>
      <c r="B100" s="346"/>
      <c r="C100" s="258"/>
      <c r="D100" s="258"/>
      <c r="E100" s="405"/>
      <c r="F100" s="347"/>
      <c r="G100" s="401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  <c r="AC100" s="262"/>
      <c r="AD100" s="262"/>
      <c r="AE100" s="262"/>
      <c r="AF100" s="262"/>
      <c r="AG100" s="262"/>
      <c r="AH100" s="262"/>
      <c r="AI100" s="262"/>
      <c r="AJ100" s="348"/>
      <c r="AM100" s="436"/>
      <c r="AN100" s="436"/>
      <c r="AP100" s="348"/>
      <c r="AQ100" s="348"/>
    </row>
    <row r="101" spans="1:43" ht="24" customHeight="1" thickBot="1">
      <c r="A101" s="262"/>
      <c r="B101" s="346"/>
      <c r="C101" s="258"/>
      <c r="D101" s="258"/>
      <c r="E101" s="405"/>
      <c r="F101" s="347"/>
      <c r="G101" s="401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348"/>
      <c r="AM101" s="436"/>
      <c r="AN101" s="436"/>
      <c r="AP101" s="348"/>
      <c r="AQ101" s="348"/>
    </row>
    <row r="102" spans="1:43" ht="24" customHeight="1" thickBot="1">
      <c r="A102" s="262"/>
      <c r="B102" s="346"/>
      <c r="C102" s="258"/>
      <c r="D102" s="258"/>
      <c r="E102" s="354" t="s">
        <v>1115</v>
      </c>
      <c r="F102" s="347"/>
      <c r="G102" s="401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348"/>
      <c r="AL102" s="470"/>
      <c r="AM102" s="436"/>
      <c r="AN102" s="436"/>
      <c r="AP102" s="348"/>
      <c r="AQ102" s="348"/>
    </row>
    <row r="103" spans="1:43" ht="24" customHeight="1">
      <c r="A103" s="339"/>
      <c r="B103" s="350" t="s">
        <v>512</v>
      </c>
      <c r="C103" s="338">
        <v>523103100</v>
      </c>
      <c r="D103" s="338"/>
      <c r="E103" s="471" t="s">
        <v>414</v>
      </c>
      <c r="F103" s="397">
        <v>30000</v>
      </c>
      <c r="G103" s="402" t="s">
        <v>415</v>
      </c>
      <c r="H103" s="339">
        <v>13500</v>
      </c>
      <c r="I103" s="339">
        <v>500</v>
      </c>
      <c r="J103" s="339">
        <v>500</v>
      </c>
      <c r="K103" s="339">
        <v>500</v>
      </c>
      <c r="L103" s="339">
        <v>500</v>
      </c>
      <c r="M103" s="339">
        <v>500</v>
      </c>
      <c r="N103" s="339">
        <v>500</v>
      </c>
      <c r="O103" s="339">
        <v>500</v>
      </c>
      <c r="P103" s="339">
        <v>500</v>
      </c>
      <c r="Q103" s="339">
        <v>500</v>
      </c>
      <c r="R103" s="339">
        <v>500</v>
      </c>
      <c r="S103" s="339">
        <v>500</v>
      </c>
      <c r="T103" s="339">
        <v>500</v>
      </c>
      <c r="U103" s="339">
        <v>500</v>
      </c>
      <c r="V103" s="339">
        <v>500</v>
      </c>
      <c r="W103" s="339">
        <v>500</v>
      </c>
      <c r="X103" s="339">
        <v>500</v>
      </c>
      <c r="Y103" s="339">
        <v>500</v>
      </c>
      <c r="Z103" s="451">
        <v>500</v>
      </c>
      <c r="AA103" s="451">
        <v>500</v>
      </c>
      <c r="AB103" s="451">
        <v>500</v>
      </c>
      <c r="AC103" s="451">
        <v>500</v>
      </c>
      <c r="AD103" s="451">
        <v>500</v>
      </c>
      <c r="AE103" s="451">
        <v>500</v>
      </c>
      <c r="AF103" s="451">
        <v>500</v>
      </c>
      <c r="AG103" s="451">
        <v>500</v>
      </c>
      <c r="AH103" s="451">
        <v>500</v>
      </c>
      <c r="AI103" s="451">
        <v>500</v>
      </c>
      <c r="AJ103" s="351">
        <v>27000</v>
      </c>
      <c r="AK103" s="339">
        <v>3000</v>
      </c>
      <c r="AL103" s="353">
        <v>500</v>
      </c>
      <c r="AM103" s="436" t="s">
        <v>392</v>
      </c>
      <c r="AN103" s="436"/>
      <c r="AP103" s="348"/>
      <c r="AQ103" s="348"/>
    </row>
    <row r="104" spans="1:43" ht="24" customHeight="1">
      <c r="A104" s="339"/>
      <c r="B104" s="350"/>
      <c r="C104" s="338">
        <v>523103100</v>
      </c>
      <c r="D104" s="338">
        <v>1211</v>
      </c>
      <c r="E104" s="464" t="s">
        <v>1441</v>
      </c>
      <c r="F104" s="397">
        <v>15000</v>
      </c>
      <c r="G104" s="402">
        <v>44112</v>
      </c>
      <c r="H104" s="360"/>
      <c r="I104" s="360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0"/>
      <c r="X104" s="360"/>
      <c r="Y104" s="360"/>
      <c r="Z104" s="456"/>
      <c r="AA104" s="456"/>
      <c r="AB104" s="456">
        <v>1250</v>
      </c>
      <c r="AC104" s="456">
        <v>1250</v>
      </c>
      <c r="AD104" s="456">
        <v>1250</v>
      </c>
      <c r="AE104" s="456">
        <v>1250</v>
      </c>
      <c r="AF104" s="456">
        <v>1250</v>
      </c>
      <c r="AG104" s="456">
        <v>1250</v>
      </c>
      <c r="AH104" s="456">
        <v>1250</v>
      </c>
      <c r="AI104" s="456">
        <v>1250</v>
      </c>
      <c r="AJ104" s="351">
        <v>10000</v>
      </c>
      <c r="AK104" s="339">
        <v>5000</v>
      </c>
      <c r="AL104" s="353">
        <v>1250</v>
      </c>
      <c r="AM104" s="436"/>
      <c r="AN104" s="436"/>
      <c r="AP104" s="348"/>
      <c r="AQ104" s="348"/>
    </row>
    <row r="105" spans="1:43" ht="24" customHeight="1">
      <c r="A105" s="339"/>
      <c r="B105" s="350"/>
      <c r="C105" s="338">
        <v>523103100</v>
      </c>
      <c r="D105" s="338"/>
      <c r="E105" s="433" t="s">
        <v>1590</v>
      </c>
      <c r="F105" s="397">
        <v>2500</v>
      </c>
      <c r="G105" s="402">
        <v>43871</v>
      </c>
      <c r="H105" s="360"/>
      <c r="I105" s="360"/>
      <c r="J105" s="360"/>
      <c r="K105" s="360"/>
      <c r="L105" s="360"/>
      <c r="M105" s="360"/>
      <c r="N105" s="360"/>
      <c r="O105" s="360"/>
      <c r="P105" s="360"/>
      <c r="Q105" s="360"/>
      <c r="R105" s="360"/>
      <c r="S105" s="360"/>
      <c r="T105" s="360"/>
      <c r="U105" s="360"/>
      <c r="V105" s="360"/>
      <c r="W105" s="360"/>
      <c r="X105" s="360"/>
      <c r="Y105" s="360"/>
      <c r="Z105" s="456"/>
      <c r="AA105" s="456"/>
      <c r="AB105" s="456"/>
      <c r="AC105" s="456"/>
      <c r="AD105" s="456">
        <v>208.33</v>
      </c>
      <c r="AE105" s="456">
        <v>208.33</v>
      </c>
      <c r="AF105" s="456">
        <v>208.33</v>
      </c>
      <c r="AG105" s="456">
        <v>208.33</v>
      </c>
      <c r="AH105" s="456">
        <v>208.33</v>
      </c>
      <c r="AI105" s="456">
        <v>208.33</v>
      </c>
      <c r="AJ105" s="351">
        <v>1249.98</v>
      </c>
      <c r="AK105" s="339">
        <v>1250.02</v>
      </c>
      <c r="AL105" s="353">
        <v>208.33333333333334</v>
      </c>
      <c r="AM105" s="436"/>
      <c r="AN105" s="436"/>
      <c r="AP105" s="348"/>
      <c r="AQ105" s="348"/>
    </row>
    <row r="106" spans="1:43" ht="24" customHeight="1">
      <c r="A106" s="339"/>
      <c r="B106" s="350"/>
      <c r="C106" s="338">
        <v>523103100</v>
      </c>
      <c r="D106" s="338">
        <v>1441</v>
      </c>
      <c r="E106" s="438" t="s">
        <v>1591</v>
      </c>
      <c r="F106" s="439">
        <v>104051.12</v>
      </c>
      <c r="G106" s="402">
        <v>44501</v>
      </c>
      <c r="H106" s="360"/>
      <c r="I106" s="360"/>
      <c r="J106" s="360"/>
      <c r="K106" s="360"/>
      <c r="L106" s="360"/>
      <c r="M106" s="360"/>
      <c r="N106" s="360"/>
      <c r="O106" s="360"/>
      <c r="P106" s="360"/>
      <c r="Q106" s="360"/>
      <c r="R106" s="360"/>
      <c r="S106" s="360"/>
      <c r="T106" s="360"/>
      <c r="U106" s="360"/>
      <c r="V106" s="360"/>
      <c r="W106" s="360"/>
      <c r="X106" s="360"/>
      <c r="Y106" s="360"/>
      <c r="Z106" s="456"/>
      <c r="AA106" s="456"/>
      <c r="AB106" s="456"/>
      <c r="AC106" s="456"/>
      <c r="AD106" s="456"/>
      <c r="AE106" s="456"/>
      <c r="AF106" s="456"/>
      <c r="AG106" s="456">
        <v>17341.849999999999</v>
      </c>
      <c r="AH106" s="456">
        <v>17341.849999999999</v>
      </c>
      <c r="AI106" s="456">
        <v>17341.849999999999</v>
      </c>
      <c r="AJ106" s="351">
        <v>52025.549999999996</v>
      </c>
      <c r="AK106" s="339">
        <v>52025.57</v>
      </c>
      <c r="AL106" s="353">
        <v>17341.853333333333</v>
      </c>
      <c r="AM106" s="436"/>
      <c r="AN106" s="436"/>
      <c r="AP106" s="348"/>
      <c r="AQ106" s="348"/>
    </row>
    <row r="107" spans="1:43" ht="24" customHeight="1">
      <c r="A107" s="339"/>
      <c r="B107" s="350"/>
      <c r="C107" s="338">
        <v>523103100</v>
      </c>
      <c r="D107" s="338">
        <v>1442</v>
      </c>
      <c r="E107" s="438" t="s">
        <v>1592</v>
      </c>
      <c r="F107" s="439">
        <v>30000</v>
      </c>
      <c r="G107" s="402" t="s">
        <v>1593</v>
      </c>
      <c r="H107" s="360"/>
      <c r="I107" s="360"/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0"/>
      <c r="X107" s="360"/>
      <c r="Y107" s="360"/>
      <c r="Z107" s="456"/>
      <c r="AA107" s="456"/>
      <c r="AB107" s="456"/>
      <c r="AC107" s="456"/>
      <c r="AD107" s="456"/>
      <c r="AE107" s="456"/>
      <c r="AF107" s="456"/>
      <c r="AG107" s="456">
        <v>2500</v>
      </c>
      <c r="AH107" s="456">
        <v>2500</v>
      </c>
      <c r="AI107" s="456">
        <v>2500</v>
      </c>
      <c r="AJ107" s="351">
        <v>7500</v>
      </c>
      <c r="AK107" s="339">
        <v>22500</v>
      </c>
      <c r="AL107" s="353">
        <v>2500</v>
      </c>
      <c r="AM107" s="436"/>
      <c r="AN107" s="436"/>
      <c r="AP107" s="348"/>
      <c r="AQ107" s="348"/>
    </row>
    <row r="108" spans="1:43" ht="24" customHeight="1">
      <c r="A108" s="339"/>
      <c r="B108" s="350"/>
      <c r="C108" s="338">
        <v>523103100</v>
      </c>
      <c r="D108" s="338">
        <v>1463</v>
      </c>
      <c r="E108" s="438" t="s">
        <v>1837</v>
      </c>
      <c r="F108" s="440">
        <v>26145</v>
      </c>
      <c r="G108" s="402">
        <v>44441</v>
      </c>
      <c r="H108" s="360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0"/>
      <c r="X108" s="360"/>
      <c r="Y108" s="360"/>
      <c r="Z108" s="456"/>
      <c r="AA108" s="456"/>
      <c r="AB108" s="456"/>
      <c r="AC108" s="456"/>
      <c r="AD108" s="456"/>
      <c r="AE108" s="456"/>
      <c r="AF108" s="456"/>
      <c r="AG108" s="456"/>
      <c r="AH108" s="456">
        <v>2178.75</v>
      </c>
      <c r="AI108" s="456">
        <v>2178.75</v>
      </c>
      <c r="AJ108" s="351">
        <v>4357.5</v>
      </c>
      <c r="AK108" s="339">
        <v>21787.5</v>
      </c>
      <c r="AL108" s="353">
        <v>2178.75</v>
      </c>
      <c r="AM108" s="436"/>
      <c r="AN108" s="436"/>
      <c r="AP108" s="348"/>
      <c r="AQ108" s="348"/>
    </row>
    <row r="109" spans="1:43" ht="24" customHeight="1">
      <c r="A109" s="339"/>
      <c r="B109" s="350"/>
      <c r="C109" s="338">
        <v>523103100</v>
      </c>
      <c r="D109" s="338">
        <v>1478</v>
      </c>
      <c r="E109" s="362" t="s">
        <v>1882</v>
      </c>
      <c r="F109" s="469">
        <v>375000</v>
      </c>
      <c r="G109" s="402">
        <v>44319</v>
      </c>
      <c r="H109" s="360"/>
      <c r="I109" s="360"/>
      <c r="J109" s="360"/>
      <c r="K109" s="360"/>
      <c r="L109" s="360"/>
      <c r="M109" s="360"/>
      <c r="N109" s="360"/>
      <c r="O109" s="360"/>
      <c r="P109" s="360"/>
      <c r="Q109" s="360"/>
      <c r="R109" s="360"/>
      <c r="S109" s="360"/>
      <c r="T109" s="360"/>
      <c r="U109" s="360"/>
      <c r="V109" s="360"/>
      <c r="W109" s="360"/>
      <c r="X109" s="360"/>
      <c r="Y109" s="360"/>
      <c r="Z109" s="456"/>
      <c r="AA109" s="456"/>
      <c r="AB109" s="456"/>
      <c r="AC109" s="456"/>
      <c r="AD109" s="456"/>
      <c r="AE109" s="456"/>
      <c r="AF109" s="456"/>
      <c r="AG109" s="456"/>
      <c r="AH109" s="456"/>
      <c r="AI109" s="456">
        <v>41666.67</v>
      </c>
      <c r="AJ109" s="351">
        <v>41666.67</v>
      </c>
      <c r="AK109" s="339">
        <v>333333.33</v>
      </c>
      <c r="AL109" s="353">
        <v>41666.666666666664</v>
      </c>
      <c r="AM109" s="436"/>
      <c r="AN109" s="436"/>
      <c r="AP109" s="348"/>
      <c r="AQ109" s="348"/>
    </row>
    <row r="110" spans="1:43" ht="24" customHeight="1">
      <c r="A110" s="358"/>
      <c r="B110" s="350"/>
      <c r="C110" s="338"/>
      <c r="D110" s="338"/>
      <c r="E110" s="343" t="s">
        <v>378</v>
      </c>
      <c r="F110" s="359">
        <v>582696.12</v>
      </c>
      <c r="G110" s="358"/>
      <c r="H110" s="358">
        <v>13500</v>
      </c>
      <c r="I110" s="358">
        <v>500</v>
      </c>
      <c r="J110" s="358">
        <v>500</v>
      </c>
      <c r="K110" s="358">
        <v>500</v>
      </c>
      <c r="L110" s="358">
        <v>500</v>
      </c>
      <c r="M110" s="358">
        <v>500</v>
      </c>
      <c r="N110" s="358">
        <v>500</v>
      </c>
      <c r="O110" s="358">
        <v>500</v>
      </c>
      <c r="P110" s="358">
        <v>500</v>
      </c>
      <c r="Q110" s="358">
        <v>500</v>
      </c>
      <c r="R110" s="358">
        <v>500</v>
      </c>
      <c r="S110" s="358">
        <v>500</v>
      </c>
      <c r="T110" s="358">
        <v>500</v>
      </c>
      <c r="U110" s="358">
        <v>500</v>
      </c>
      <c r="V110" s="358">
        <v>500</v>
      </c>
      <c r="W110" s="358">
        <v>500</v>
      </c>
      <c r="X110" s="358">
        <v>500</v>
      </c>
      <c r="Y110" s="358">
        <v>500</v>
      </c>
      <c r="Z110" s="358">
        <v>500</v>
      </c>
      <c r="AA110" s="358">
        <v>500</v>
      </c>
      <c r="AB110" s="358">
        <v>1750</v>
      </c>
      <c r="AC110" s="358">
        <v>1750</v>
      </c>
      <c r="AD110" s="358">
        <v>1958.33</v>
      </c>
      <c r="AE110" s="358">
        <v>1958.33</v>
      </c>
      <c r="AF110" s="358">
        <v>1958.33</v>
      </c>
      <c r="AG110" s="358">
        <v>21800.18</v>
      </c>
      <c r="AH110" s="358">
        <v>23978.93</v>
      </c>
      <c r="AI110" s="358">
        <v>65645.600000000006</v>
      </c>
      <c r="AJ110" s="358">
        <v>143799.70000000001</v>
      </c>
      <c r="AK110" s="358">
        <v>438896.42000000004</v>
      </c>
      <c r="AM110" s="436"/>
      <c r="AN110" s="436"/>
      <c r="AP110" s="348"/>
      <c r="AQ110" s="348"/>
    </row>
    <row r="111" spans="1:43" ht="24" customHeight="1">
      <c r="A111" s="262"/>
      <c r="B111" s="346"/>
      <c r="C111" s="258"/>
      <c r="D111" s="258"/>
      <c r="E111" s="405"/>
      <c r="F111" s="347"/>
      <c r="G111" s="401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348"/>
      <c r="AM111" s="436"/>
      <c r="AN111" s="436"/>
      <c r="AP111" s="348"/>
      <c r="AQ111" s="348"/>
    </row>
    <row r="112" spans="1:43" ht="24" customHeight="1" thickBot="1">
      <c r="A112" s="262"/>
      <c r="B112" s="346"/>
      <c r="C112" s="258"/>
      <c r="D112" s="258"/>
      <c r="E112" s="405"/>
      <c r="F112" s="347"/>
      <c r="G112" s="401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348"/>
      <c r="AM112" s="436"/>
      <c r="AN112" s="436"/>
      <c r="AP112" s="348"/>
      <c r="AQ112" s="348"/>
    </row>
    <row r="113" spans="1:43" ht="24" customHeight="1" thickBot="1">
      <c r="A113" s="262"/>
      <c r="B113" s="346"/>
      <c r="C113" s="258"/>
      <c r="D113" s="258"/>
      <c r="E113" s="354" t="s">
        <v>1116</v>
      </c>
      <c r="F113" s="347"/>
      <c r="G113" s="401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348"/>
      <c r="AL113" s="470"/>
      <c r="AM113" s="436"/>
      <c r="AN113" s="436"/>
      <c r="AP113" s="348"/>
      <c r="AQ113" s="348"/>
    </row>
    <row r="114" spans="1:43" ht="24" customHeight="1">
      <c r="A114" s="339"/>
      <c r="B114" s="350"/>
      <c r="C114" s="338">
        <v>512101100</v>
      </c>
      <c r="D114" s="338">
        <v>1409</v>
      </c>
      <c r="E114" s="472" t="s">
        <v>1594</v>
      </c>
      <c r="F114" s="340">
        <v>800</v>
      </c>
      <c r="G114" s="402" t="s">
        <v>1595</v>
      </c>
      <c r="H114" s="339"/>
      <c r="I114" s="339"/>
      <c r="J114" s="339"/>
      <c r="K114" s="339"/>
      <c r="L114" s="339"/>
      <c r="M114" s="339"/>
      <c r="N114" s="339"/>
      <c r="O114" s="339"/>
      <c r="P114" s="339"/>
      <c r="Q114" s="339"/>
      <c r="R114" s="339"/>
      <c r="S114" s="339"/>
      <c r="T114" s="339"/>
      <c r="U114" s="339"/>
      <c r="V114" s="339"/>
      <c r="W114" s="339"/>
      <c r="X114" s="339"/>
      <c r="Y114" s="339"/>
      <c r="Z114" s="451"/>
      <c r="AA114" s="451"/>
      <c r="AB114" s="451"/>
      <c r="AC114" s="451"/>
      <c r="AD114" s="451"/>
      <c r="AE114" s="451">
        <v>66.67</v>
      </c>
      <c r="AF114" s="451">
        <v>66.67</v>
      </c>
      <c r="AG114" s="451">
        <v>66.67</v>
      </c>
      <c r="AH114" s="451">
        <v>66.67</v>
      </c>
      <c r="AI114" s="451">
        <v>66.67</v>
      </c>
      <c r="AJ114" s="351">
        <v>333.35</v>
      </c>
      <c r="AK114" s="339">
        <v>466.65</v>
      </c>
      <c r="AL114" s="457"/>
      <c r="AM114" s="458"/>
      <c r="AN114" s="458"/>
      <c r="AP114" s="348"/>
      <c r="AQ114" s="348"/>
    </row>
    <row r="115" spans="1:43" ht="24" customHeight="1">
      <c r="A115" s="358"/>
      <c r="B115" s="350"/>
      <c r="C115" s="338"/>
      <c r="D115" s="338"/>
      <c r="E115" s="343" t="s">
        <v>378</v>
      </c>
      <c r="F115" s="344">
        <v>800</v>
      </c>
      <c r="G115" s="345"/>
      <c r="H115" s="345" t="e">
        <v>#REF!</v>
      </c>
      <c r="I115" s="345" t="e">
        <v>#REF!</v>
      </c>
      <c r="J115" s="345" t="e">
        <v>#REF!</v>
      </c>
      <c r="K115" s="345" t="e">
        <v>#REF!</v>
      </c>
      <c r="L115" s="345" t="e">
        <v>#REF!</v>
      </c>
      <c r="M115" s="345" t="e">
        <v>#REF!</v>
      </c>
      <c r="N115" s="345" t="e">
        <v>#REF!</v>
      </c>
      <c r="O115" s="345" t="e">
        <v>#REF!</v>
      </c>
      <c r="P115" s="345" t="e">
        <v>#REF!</v>
      </c>
      <c r="Q115" s="345" t="e">
        <v>#REF!</v>
      </c>
      <c r="R115" s="345" t="e">
        <v>#REF!</v>
      </c>
      <c r="S115" s="345" t="e">
        <v>#REF!</v>
      </c>
      <c r="T115" s="345" t="e">
        <v>#REF!</v>
      </c>
      <c r="U115" s="345" t="e">
        <v>#REF!</v>
      </c>
      <c r="V115" s="345" t="e">
        <v>#REF!</v>
      </c>
      <c r="W115" s="345" t="e">
        <v>#REF!</v>
      </c>
      <c r="X115" s="345" t="e">
        <v>#REF!</v>
      </c>
      <c r="Y115" s="345" t="e">
        <v>#REF!</v>
      </c>
      <c r="Z115" s="345" t="e">
        <v>#REF!</v>
      </c>
      <c r="AA115" s="345" t="e">
        <v>#REF!</v>
      </c>
      <c r="AB115" s="345" t="e">
        <v>#REF!</v>
      </c>
      <c r="AC115" s="345" t="e">
        <v>#REF!</v>
      </c>
      <c r="AD115" s="345" t="e">
        <v>#REF!</v>
      </c>
      <c r="AE115" s="345">
        <v>66.67</v>
      </c>
      <c r="AF115" s="345">
        <v>66.67</v>
      </c>
      <c r="AG115" s="345">
        <v>66.67</v>
      </c>
      <c r="AH115" s="345">
        <v>66.67</v>
      </c>
      <c r="AI115" s="345">
        <v>66.67</v>
      </c>
      <c r="AJ115" s="345">
        <v>333.35</v>
      </c>
      <c r="AK115" s="345">
        <v>466.65</v>
      </c>
      <c r="AL115" s="262"/>
      <c r="AP115" s="348"/>
      <c r="AQ115" s="348"/>
    </row>
    <row r="116" spans="1:43" ht="24" customHeight="1">
      <c r="A116" s="262"/>
      <c r="B116" s="346"/>
      <c r="C116" s="258"/>
      <c r="D116" s="258"/>
      <c r="E116" s="258"/>
      <c r="F116" s="347"/>
      <c r="G116" s="365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  <c r="AL116" s="262"/>
      <c r="AP116" s="348"/>
      <c r="AQ116" s="348"/>
    </row>
    <row r="117" spans="1:43" ht="24" customHeight="1" thickBot="1">
      <c r="A117" s="262"/>
      <c r="B117" s="346"/>
      <c r="C117" s="258"/>
      <c r="D117" s="258"/>
      <c r="E117" s="258"/>
      <c r="F117" s="347"/>
      <c r="G117" s="365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  <c r="AL117" s="262"/>
      <c r="AP117" s="348"/>
      <c r="AQ117" s="348"/>
    </row>
    <row r="118" spans="1:43" ht="24" customHeight="1" thickBot="1">
      <c r="A118" s="262"/>
      <c r="B118" s="346"/>
      <c r="C118" s="258"/>
      <c r="D118" s="258"/>
      <c r="E118" s="354" t="s">
        <v>1117</v>
      </c>
      <c r="F118" s="347"/>
      <c r="G118" s="365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  <c r="AL118" s="262"/>
      <c r="AP118" s="348"/>
      <c r="AQ118" s="348"/>
    </row>
    <row r="119" spans="1:43" ht="24" customHeight="1">
      <c r="A119" s="339"/>
      <c r="B119" s="350" t="s">
        <v>509</v>
      </c>
      <c r="C119" s="338">
        <v>529104100</v>
      </c>
      <c r="D119" s="338">
        <v>889</v>
      </c>
      <c r="E119" s="453" t="s">
        <v>1213</v>
      </c>
      <c r="F119" s="340">
        <v>1830</v>
      </c>
      <c r="G119" s="450" t="s">
        <v>389</v>
      </c>
      <c r="H119" s="339"/>
      <c r="I119" s="339"/>
      <c r="J119" s="339"/>
      <c r="K119" s="339"/>
      <c r="L119" s="339"/>
      <c r="M119" s="339"/>
      <c r="N119" s="339">
        <v>44.63</v>
      </c>
      <c r="O119" s="339">
        <v>44.63</v>
      </c>
      <c r="P119" s="339">
        <v>44.63</v>
      </c>
      <c r="Q119" s="339">
        <v>44.63</v>
      </c>
      <c r="R119" s="339">
        <v>44.63</v>
      </c>
      <c r="S119" s="339">
        <v>44.63</v>
      </c>
      <c r="T119" s="339">
        <v>44.63</v>
      </c>
      <c r="U119" s="339">
        <v>44.63</v>
      </c>
      <c r="V119" s="339">
        <v>44.63</v>
      </c>
      <c r="W119" s="339">
        <v>44.63</v>
      </c>
      <c r="X119" s="339">
        <v>44.63</v>
      </c>
      <c r="Y119" s="339">
        <v>44.63</v>
      </c>
      <c r="Z119" s="451">
        <v>44.63</v>
      </c>
      <c r="AA119" s="451">
        <v>44.63</v>
      </c>
      <c r="AB119" s="451">
        <v>44.63</v>
      </c>
      <c r="AC119" s="451">
        <v>44.63</v>
      </c>
      <c r="AD119" s="451">
        <v>44.63</v>
      </c>
      <c r="AE119" s="451">
        <v>44.63</v>
      </c>
      <c r="AF119" s="451">
        <v>44.63</v>
      </c>
      <c r="AG119" s="451">
        <v>44.63</v>
      </c>
      <c r="AH119" s="451">
        <v>44.63</v>
      </c>
      <c r="AI119" s="451">
        <v>44.63</v>
      </c>
      <c r="AJ119" s="366">
        <v>981.86</v>
      </c>
      <c r="AK119" s="339">
        <v>848.14</v>
      </c>
      <c r="AL119" s="353">
        <v>44.634146341463413</v>
      </c>
      <c r="AP119" s="348"/>
      <c r="AQ119" s="348"/>
    </row>
    <row r="120" spans="1:43" ht="24" customHeight="1">
      <c r="A120" s="339"/>
      <c r="B120" s="350" t="s">
        <v>509</v>
      </c>
      <c r="C120" s="338">
        <v>529104100</v>
      </c>
      <c r="D120" s="338">
        <v>1479</v>
      </c>
      <c r="E120" s="443" t="s">
        <v>1883</v>
      </c>
      <c r="F120" s="444">
        <v>4000</v>
      </c>
      <c r="G120" s="450" t="s">
        <v>1884</v>
      </c>
      <c r="H120" s="339"/>
      <c r="I120" s="339"/>
      <c r="J120" s="339"/>
      <c r="K120" s="339"/>
      <c r="L120" s="339"/>
      <c r="M120" s="339"/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451"/>
      <c r="AA120" s="451"/>
      <c r="AB120" s="451"/>
      <c r="AC120" s="451"/>
      <c r="AD120" s="451"/>
      <c r="AE120" s="451"/>
      <c r="AF120" s="451"/>
      <c r="AG120" s="451"/>
      <c r="AH120" s="451"/>
      <c r="AI120" s="435">
        <v>44.63</v>
      </c>
      <c r="AJ120" s="366">
        <v>44.63</v>
      </c>
      <c r="AK120" s="339">
        <v>3955.37</v>
      </c>
      <c r="AL120" s="353">
        <v>44.634146341463413</v>
      </c>
      <c r="AP120" s="348"/>
      <c r="AQ120" s="348"/>
    </row>
    <row r="121" spans="1:43" ht="24" customHeight="1">
      <c r="A121" s="358"/>
      <c r="B121" s="350"/>
      <c r="C121" s="338"/>
      <c r="D121" s="338"/>
      <c r="E121" s="343" t="s">
        <v>378</v>
      </c>
      <c r="F121" s="367">
        <v>5830</v>
      </c>
      <c r="G121" s="358"/>
      <c r="H121" s="358">
        <v>0</v>
      </c>
      <c r="I121" s="358">
        <v>0</v>
      </c>
      <c r="J121" s="358">
        <v>0</v>
      </c>
      <c r="K121" s="358">
        <v>0</v>
      </c>
      <c r="L121" s="358">
        <v>0</v>
      </c>
      <c r="M121" s="358">
        <v>0</v>
      </c>
      <c r="N121" s="358">
        <v>44.63</v>
      </c>
      <c r="O121" s="358">
        <v>44.63</v>
      </c>
      <c r="P121" s="358">
        <v>44.63</v>
      </c>
      <c r="Q121" s="358">
        <v>44.63</v>
      </c>
      <c r="R121" s="358">
        <v>44.63</v>
      </c>
      <c r="S121" s="358">
        <v>44.63</v>
      </c>
      <c r="T121" s="358">
        <v>44.63</v>
      </c>
      <c r="U121" s="358">
        <v>44.63</v>
      </c>
      <c r="V121" s="358">
        <v>44.63</v>
      </c>
      <c r="W121" s="358">
        <v>44.63</v>
      </c>
      <c r="X121" s="358">
        <v>44.63</v>
      </c>
      <c r="Y121" s="358">
        <v>44.63</v>
      </c>
      <c r="Z121" s="358">
        <v>44.63</v>
      </c>
      <c r="AA121" s="358">
        <v>44.63</v>
      </c>
      <c r="AB121" s="358">
        <v>44.63</v>
      </c>
      <c r="AC121" s="358">
        <v>44.63</v>
      </c>
      <c r="AD121" s="358">
        <v>44.63</v>
      </c>
      <c r="AE121" s="358">
        <v>44.63</v>
      </c>
      <c r="AF121" s="358">
        <v>44.63</v>
      </c>
      <c r="AG121" s="358">
        <v>44.63</v>
      </c>
      <c r="AH121" s="358">
        <v>44.63</v>
      </c>
      <c r="AI121" s="358">
        <v>89.26</v>
      </c>
      <c r="AJ121" s="358">
        <v>1026.49</v>
      </c>
      <c r="AK121" s="358">
        <v>4803.51</v>
      </c>
      <c r="AP121" s="348"/>
      <c r="AQ121" s="348"/>
    </row>
    <row r="122" spans="1:43" ht="24" customHeight="1">
      <c r="A122" s="262"/>
      <c r="B122" s="346"/>
      <c r="C122" s="258"/>
      <c r="D122" s="258"/>
      <c r="E122" s="258"/>
      <c r="F122" s="347"/>
      <c r="G122" s="365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  <c r="AC122" s="262"/>
      <c r="AD122" s="262"/>
      <c r="AE122" s="262"/>
      <c r="AF122" s="262"/>
      <c r="AG122" s="262"/>
      <c r="AH122" s="262"/>
      <c r="AI122" s="262"/>
      <c r="AJ122" s="262"/>
      <c r="AP122" s="348"/>
      <c r="AQ122" s="348"/>
    </row>
    <row r="123" spans="1:43" ht="24" customHeight="1">
      <c r="A123" s="262"/>
      <c r="B123" s="346"/>
      <c r="C123" s="258"/>
      <c r="D123" s="258"/>
      <c r="E123" s="258"/>
      <c r="F123" s="347"/>
      <c r="G123" s="365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  <c r="AC123" s="262"/>
      <c r="AD123" s="262"/>
      <c r="AE123" s="262"/>
      <c r="AF123" s="262"/>
      <c r="AG123" s="262"/>
      <c r="AH123" s="262"/>
      <c r="AI123" s="262"/>
      <c r="AJ123" s="262"/>
      <c r="AP123" s="348"/>
      <c r="AQ123" s="348"/>
    </row>
    <row r="124" spans="1:43" ht="24" customHeight="1" thickBot="1">
      <c r="A124" s="262"/>
      <c r="B124" s="346"/>
      <c r="C124" s="258"/>
      <c r="D124" s="258"/>
      <c r="E124" s="258"/>
      <c r="F124" s="347"/>
      <c r="G124" s="365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  <c r="AC124" s="262"/>
      <c r="AD124" s="262"/>
      <c r="AE124" s="262"/>
      <c r="AF124" s="262"/>
      <c r="AG124" s="262"/>
      <c r="AH124" s="262"/>
      <c r="AI124" s="262"/>
      <c r="AJ124" s="262"/>
      <c r="AP124" s="348"/>
      <c r="AQ124" s="348"/>
    </row>
    <row r="125" spans="1:43" ht="24" customHeight="1" thickBot="1">
      <c r="A125" s="262"/>
      <c r="B125" s="346"/>
      <c r="C125" s="258"/>
      <c r="D125" s="258"/>
      <c r="E125" s="354" t="s">
        <v>1120</v>
      </c>
      <c r="F125" s="347"/>
      <c r="G125" s="365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  <c r="AC125" s="262"/>
      <c r="AD125" s="262"/>
      <c r="AE125" s="262"/>
      <c r="AF125" s="262"/>
      <c r="AG125" s="262"/>
      <c r="AH125" s="262"/>
      <c r="AI125" s="262"/>
      <c r="AJ125" s="348"/>
      <c r="AP125" s="348"/>
      <c r="AQ125" s="348"/>
    </row>
    <row r="126" spans="1:43" ht="24" customHeight="1">
      <c r="A126" s="339"/>
      <c r="B126" s="350" t="s">
        <v>514</v>
      </c>
      <c r="C126" s="338">
        <v>512101100</v>
      </c>
      <c r="D126" s="356">
        <v>937</v>
      </c>
      <c r="E126" s="473" t="s">
        <v>1121</v>
      </c>
      <c r="F126" s="397">
        <v>5125</v>
      </c>
      <c r="G126" s="402">
        <v>43745</v>
      </c>
      <c r="H126" s="339"/>
      <c r="I126" s="339"/>
      <c r="J126" s="339"/>
      <c r="K126" s="339"/>
      <c r="L126" s="339"/>
      <c r="M126" s="339"/>
      <c r="N126" s="339"/>
      <c r="O126" s="339">
        <v>42.71</v>
      </c>
      <c r="P126" s="339">
        <v>42.71</v>
      </c>
      <c r="Q126" s="339">
        <v>42.71</v>
      </c>
      <c r="R126" s="339">
        <v>42.71</v>
      </c>
      <c r="S126" s="339">
        <v>42.71</v>
      </c>
      <c r="T126" s="339">
        <v>42.71</v>
      </c>
      <c r="U126" s="339">
        <v>42.71</v>
      </c>
      <c r="V126" s="339">
        <v>42.71</v>
      </c>
      <c r="W126" s="339">
        <v>42.71</v>
      </c>
      <c r="X126" s="339">
        <v>42.71</v>
      </c>
      <c r="Y126" s="339">
        <v>42.71</v>
      </c>
      <c r="Z126" s="451">
        <v>42.71</v>
      </c>
      <c r="AA126" s="451">
        <v>42.71</v>
      </c>
      <c r="AB126" s="451">
        <v>42.71</v>
      </c>
      <c r="AC126" s="451">
        <v>42.71</v>
      </c>
      <c r="AD126" s="451">
        <v>42.71</v>
      </c>
      <c r="AE126" s="451">
        <v>42.71</v>
      </c>
      <c r="AF126" s="451">
        <v>42.71</v>
      </c>
      <c r="AG126" s="451">
        <v>42.71</v>
      </c>
      <c r="AH126" s="451">
        <v>42.71</v>
      </c>
      <c r="AI126" s="451">
        <v>42.71</v>
      </c>
      <c r="AJ126" s="366">
        <v>896.9100000000002</v>
      </c>
      <c r="AK126" s="339">
        <v>4228.09</v>
      </c>
      <c r="AL126" s="353">
        <v>42.708333333333336</v>
      </c>
      <c r="AM126" s="436"/>
      <c r="AN126" s="436"/>
      <c r="AP126" s="348"/>
      <c r="AQ126" s="348"/>
    </row>
    <row r="127" spans="1:43" ht="24" customHeight="1">
      <c r="A127" s="358"/>
      <c r="B127" s="350"/>
      <c r="C127" s="338"/>
      <c r="D127" s="338"/>
      <c r="E127" s="343" t="s">
        <v>378</v>
      </c>
      <c r="F127" s="344">
        <v>5125</v>
      </c>
      <c r="G127" s="345"/>
      <c r="H127" s="345">
        <v>0</v>
      </c>
      <c r="I127" s="345">
        <v>0</v>
      </c>
      <c r="J127" s="345">
        <v>0</v>
      </c>
      <c r="K127" s="345">
        <v>0</v>
      </c>
      <c r="L127" s="345">
        <v>0</v>
      </c>
      <c r="M127" s="345">
        <v>0</v>
      </c>
      <c r="N127" s="345">
        <v>0</v>
      </c>
      <c r="O127" s="345">
        <v>42.71</v>
      </c>
      <c r="P127" s="345">
        <v>42.71</v>
      </c>
      <c r="Q127" s="345">
        <v>42.71</v>
      </c>
      <c r="R127" s="345">
        <v>42.71</v>
      </c>
      <c r="S127" s="345">
        <v>42.71</v>
      </c>
      <c r="T127" s="345">
        <v>42.71</v>
      </c>
      <c r="U127" s="345">
        <v>42.71</v>
      </c>
      <c r="V127" s="345">
        <v>42.71</v>
      </c>
      <c r="W127" s="345">
        <v>42.71</v>
      </c>
      <c r="X127" s="345">
        <v>42.71</v>
      </c>
      <c r="Y127" s="345">
        <v>42.71</v>
      </c>
      <c r="Z127" s="345">
        <v>42.71</v>
      </c>
      <c r="AA127" s="345">
        <v>42.71</v>
      </c>
      <c r="AB127" s="345">
        <v>42.71</v>
      </c>
      <c r="AC127" s="345">
        <v>42.71</v>
      </c>
      <c r="AD127" s="345">
        <v>42.71</v>
      </c>
      <c r="AE127" s="345">
        <v>42.71</v>
      </c>
      <c r="AF127" s="345">
        <v>42.71</v>
      </c>
      <c r="AG127" s="345">
        <v>42.71</v>
      </c>
      <c r="AH127" s="345">
        <v>42.71</v>
      </c>
      <c r="AI127" s="345">
        <v>42.71</v>
      </c>
      <c r="AJ127" s="345">
        <v>896.9100000000002</v>
      </c>
      <c r="AK127" s="345">
        <v>4228.09</v>
      </c>
      <c r="AP127" s="348"/>
      <c r="AQ127" s="348"/>
    </row>
    <row r="128" spans="1:43" ht="24" customHeight="1">
      <c r="A128" s="262"/>
      <c r="B128" s="346"/>
      <c r="C128" s="258"/>
      <c r="D128" s="258"/>
      <c r="E128" s="258"/>
      <c r="F128" s="347"/>
      <c r="G128" s="365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  <c r="AC128" s="262"/>
      <c r="AD128" s="262"/>
      <c r="AE128" s="262"/>
      <c r="AF128" s="262"/>
      <c r="AG128" s="262"/>
      <c r="AH128" s="262"/>
      <c r="AI128" s="262"/>
      <c r="AJ128" s="262"/>
      <c r="AP128" s="348"/>
      <c r="AQ128" s="348"/>
    </row>
    <row r="129" spans="1:43" ht="24" customHeight="1">
      <c r="A129" s="262"/>
      <c r="B129" s="346"/>
      <c r="C129" s="258"/>
      <c r="D129" s="258"/>
      <c r="E129" s="258"/>
      <c r="F129" s="368"/>
      <c r="G129" s="401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  <c r="AC129" s="262"/>
      <c r="AD129" s="262"/>
      <c r="AE129" s="262"/>
      <c r="AF129" s="262"/>
      <c r="AG129" s="262"/>
      <c r="AH129" s="262"/>
      <c r="AI129" s="262"/>
      <c r="AJ129" s="369"/>
      <c r="AP129" s="348"/>
      <c r="AQ129" s="348"/>
    </row>
    <row r="130" spans="1:43" ht="24" customHeight="1">
      <c r="A130" s="262"/>
      <c r="B130" s="346"/>
      <c r="C130" s="258"/>
      <c r="D130" s="258"/>
      <c r="E130" s="343" t="s">
        <v>505</v>
      </c>
      <c r="F130" s="368"/>
      <c r="G130" s="401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  <c r="AC130" s="262"/>
      <c r="AD130" s="262"/>
      <c r="AE130" s="262"/>
      <c r="AF130" s="262"/>
      <c r="AG130" s="262"/>
      <c r="AH130" s="262"/>
      <c r="AI130" s="262"/>
      <c r="AJ130" s="369"/>
      <c r="AP130" s="348"/>
      <c r="AQ130" s="348"/>
    </row>
    <row r="131" spans="1:43" ht="24" customHeight="1">
      <c r="A131" s="474"/>
      <c r="B131" s="370" t="s">
        <v>505</v>
      </c>
      <c r="C131" s="357">
        <v>512101100</v>
      </c>
      <c r="D131" s="357">
        <v>1138</v>
      </c>
      <c r="E131" s="467" t="s">
        <v>1242</v>
      </c>
      <c r="F131" s="475">
        <v>10453</v>
      </c>
      <c r="G131" s="463">
        <v>44168</v>
      </c>
      <c r="H131" s="360"/>
      <c r="I131" s="360"/>
      <c r="J131" s="360"/>
      <c r="K131" s="360"/>
      <c r="L131" s="360"/>
      <c r="M131" s="360"/>
      <c r="N131" s="360"/>
      <c r="O131" s="360"/>
      <c r="P131" s="360"/>
      <c r="Q131" s="360"/>
      <c r="R131" s="360"/>
      <c r="S131" s="360"/>
      <c r="T131" s="360"/>
      <c r="U131" s="360"/>
      <c r="V131" s="360"/>
      <c r="W131" s="476">
        <v>580.72</v>
      </c>
      <c r="X131" s="476">
        <v>580.72</v>
      </c>
      <c r="Y131" s="476">
        <v>580.72</v>
      </c>
      <c r="Z131" s="477">
        <v>580.72</v>
      </c>
      <c r="AA131" s="477">
        <v>580.72</v>
      </c>
      <c r="AB131" s="451">
        <v>580.72</v>
      </c>
      <c r="AC131" s="451">
        <v>580.72</v>
      </c>
      <c r="AD131" s="451">
        <v>580.72</v>
      </c>
      <c r="AE131" s="451">
        <v>580.72</v>
      </c>
      <c r="AF131" s="451">
        <v>580.72</v>
      </c>
      <c r="AG131" s="451">
        <v>580.72</v>
      </c>
      <c r="AH131" s="451">
        <v>580.72</v>
      </c>
      <c r="AI131" s="451">
        <v>580.72</v>
      </c>
      <c r="AJ131" s="366">
        <v>7549.3600000000024</v>
      </c>
      <c r="AK131" s="339">
        <v>2903.6399999999976</v>
      </c>
      <c r="AL131" s="353">
        <v>580.72222222222217</v>
      </c>
      <c r="AM131" s="436" t="s">
        <v>1243</v>
      </c>
      <c r="AN131" s="436"/>
      <c r="AP131" s="348"/>
      <c r="AQ131" s="348"/>
    </row>
    <row r="132" spans="1:43" ht="24" customHeight="1">
      <c r="A132" s="358"/>
      <c r="B132" s="350"/>
      <c r="C132" s="338"/>
      <c r="D132" s="338"/>
      <c r="E132" s="343" t="s">
        <v>378</v>
      </c>
      <c r="F132" s="367">
        <v>10453</v>
      </c>
      <c r="G132" s="358"/>
      <c r="H132" s="358">
        <v>0</v>
      </c>
      <c r="I132" s="358">
        <v>0</v>
      </c>
      <c r="J132" s="358">
        <v>0</v>
      </c>
      <c r="K132" s="358">
        <v>0</v>
      </c>
      <c r="L132" s="358">
        <v>0</v>
      </c>
      <c r="M132" s="358">
        <v>0</v>
      </c>
      <c r="N132" s="358">
        <v>0</v>
      </c>
      <c r="O132" s="358">
        <v>0</v>
      </c>
      <c r="P132" s="358">
        <v>0</v>
      </c>
      <c r="Q132" s="358">
        <v>0</v>
      </c>
      <c r="R132" s="358">
        <v>0</v>
      </c>
      <c r="S132" s="358">
        <v>0</v>
      </c>
      <c r="T132" s="358">
        <v>0</v>
      </c>
      <c r="U132" s="358">
        <v>0</v>
      </c>
      <c r="V132" s="358">
        <v>0</v>
      </c>
      <c r="W132" s="358">
        <v>580.72</v>
      </c>
      <c r="X132" s="358">
        <v>580.72</v>
      </c>
      <c r="Y132" s="358">
        <v>580.72</v>
      </c>
      <c r="Z132" s="358">
        <v>580.72</v>
      </c>
      <c r="AA132" s="358">
        <v>580.72</v>
      </c>
      <c r="AB132" s="358">
        <v>580.72</v>
      </c>
      <c r="AC132" s="358">
        <v>580.72</v>
      </c>
      <c r="AD132" s="358">
        <v>580.72</v>
      </c>
      <c r="AE132" s="358">
        <v>580.72</v>
      </c>
      <c r="AF132" s="358">
        <v>580.72</v>
      </c>
      <c r="AG132" s="358">
        <v>580.72</v>
      </c>
      <c r="AH132" s="358">
        <v>580.72</v>
      </c>
      <c r="AI132" s="358">
        <v>580.72</v>
      </c>
      <c r="AJ132" s="345">
        <v>7549.3600000000024</v>
      </c>
      <c r="AK132" s="345">
        <v>2903.6399999999976</v>
      </c>
      <c r="AL132" s="353"/>
      <c r="AM132" s="478"/>
      <c r="AN132" s="478"/>
      <c r="AO132" s="479"/>
      <c r="AP132" s="348"/>
      <c r="AQ132" s="348"/>
    </row>
    <row r="133" spans="1:43" ht="24" customHeight="1">
      <c r="A133" s="262"/>
      <c r="B133" s="346"/>
      <c r="C133" s="258"/>
      <c r="D133" s="258"/>
      <c r="E133" s="258"/>
      <c r="F133" s="368"/>
      <c r="G133" s="401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  <c r="AC133" s="262"/>
      <c r="AD133" s="262"/>
      <c r="AE133" s="262"/>
      <c r="AF133" s="262"/>
      <c r="AG133" s="262"/>
      <c r="AH133" s="262"/>
      <c r="AI133" s="262"/>
      <c r="AJ133" s="262"/>
      <c r="AP133" s="348"/>
      <c r="AQ133" s="348"/>
    </row>
    <row r="134" spans="1:43" ht="24" customHeight="1" thickBot="1">
      <c r="A134" s="262"/>
      <c r="B134" s="346"/>
      <c r="C134" s="258"/>
      <c r="D134" s="258"/>
      <c r="E134" s="258"/>
      <c r="F134" s="368"/>
      <c r="G134" s="401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  <c r="AC134" s="262"/>
      <c r="AD134" s="262"/>
      <c r="AE134" s="262"/>
      <c r="AF134" s="262"/>
      <c r="AG134" s="262"/>
      <c r="AH134" s="262"/>
      <c r="AI134" s="262"/>
      <c r="AJ134" s="262"/>
      <c r="AP134" s="348"/>
      <c r="AQ134" s="348"/>
    </row>
    <row r="135" spans="1:43" ht="24" customHeight="1" thickBot="1">
      <c r="A135" s="262"/>
      <c r="B135" s="346"/>
      <c r="C135" s="258"/>
      <c r="D135" s="258"/>
      <c r="E135" s="354" t="s">
        <v>1122</v>
      </c>
      <c r="F135" s="368"/>
      <c r="G135" s="401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  <c r="AC135" s="262"/>
      <c r="AD135" s="262"/>
      <c r="AE135" s="262"/>
      <c r="AF135" s="262"/>
      <c r="AG135" s="262"/>
      <c r="AH135" s="262"/>
      <c r="AI135" s="262"/>
      <c r="AJ135" s="262"/>
      <c r="AP135" s="348"/>
      <c r="AQ135" s="348"/>
    </row>
    <row r="136" spans="1:43" ht="24" customHeight="1">
      <c r="A136" s="339"/>
      <c r="B136" s="350" t="s">
        <v>44</v>
      </c>
      <c r="C136" s="338">
        <v>512101100</v>
      </c>
      <c r="D136" s="338">
        <v>1143</v>
      </c>
      <c r="E136" s="433" t="s">
        <v>1283</v>
      </c>
      <c r="F136" s="340">
        <v>5500</v>
      </c>
      <c r="G136" s="402">
        <v>43894</v>
      </c>
      <c r="H136" s="339"/>
      <c r="I136" s="339"/>
      <c r="J136" s="339"/>
      <c r="K136" s="339"/>
      <c r="L136" s="339"/>
      <c r="M136" s="339"/>
      <c r="N136" s="339"/>
      <c r="O136" s="339"/>
      <c r="P136" s="339"/>
      <c r="Q136" s="339"/>
      <c r="R136" s="339"/>
      <c r="S136" s="339"/>
      <c r="T136" s="339"/>
      <c r="U136" s="339"/>
      <c r="V136" s="339"/>
      <c r="W136" s="339"/>
      <c r="X136" s="384">
        <v>458.33</v>
      </c>
      <c r="Y136" s="384">
        <v>458.33</v>
      </c>
      <c r="Z136" s="435">
        <v>458.33</v>
      </c>
      <c r="AA136" s="435">
        <v>458.33</v>
      </c>
      <c r="AB136" s="435">
        <v>458.33</v>
      </c>
      <c r="AC136" s="435">
        <v>458.33</v>
      </c>
      <c r="AD136" s="435">
        <v>458.33</v>
      </c>
      <c r="AE136" s="435">
        <v>458.33</v>
      </c>
      <c r="AF136" s="435">
        <v>458.33</v>
      </c>
      <c r="AG136" s="435">
        <v>458.33</v>
      </c>
      <c r="AH136" s="435">
        <v>458.33</v>
      </c>
      <c r="AI136" s="435">
        <v>458.37</v>
      </c>
      <c r="AJ136" s="366">
        <v>5500</v>
      </c>
      <c r="AK136" s="339">
        <v>0</v>
      </c>
      <c r="AL136" s="353">
        <v>458.33333333333331</v>
      </c>
      <c r="AM136" s="436"/>
      <c r="AN136" s="436"/>
      <c r="AP136" s="348"/>
      <c r="AQ136" s="348"/>
    </row>
    <row r="137" spans="1:43" ht="24" customHeight="1">
      <c r="A137" s="339"/>
      <c r="B137" s="350" t="s">
        <v>44</v>
      </c>
      <c r="C137" s="338">
        <v>512101100</v>
      </c>
      <c r="D137" s="338">
        <v>1209</v>
      </c>
      <c r="E137" s="433" t="s">
        <v>1318</v>
      </c>
      <c r="F137" s="340">
        <v>1500</v>
      </c>
      <c r="G137" s="402" t="s">
        <v>1319</v>
      </c>
      <c r="H137" s="339"/>
      <c r="I137" s="339"/>
      <c r="J137" s="339"/>
      <c r="K137" s="339"/>
      <c r="L137" s="339"/>
      <c r="M137" s="339"/>
      <c r="N137" s="339"/>
      <c r="O137" s="339"/>
      <c r="P137" s="339"/>
      <c r="Q137" s="339"/>
      <c r="R137" s="339"/>
      <c r="S137" s="339"/>
      <c r="T137" s="339"/>
      <c r="U137" s="339"/>
      <c r="V137" s="339"/>
      <c r="W137" s="339"/>
      <c r="X137" s="384"/>
      <c r="Y137" s="384">
        <v>125</v>
      </c>
      <c r="Z137" s="435">
        <v>125</v>
      </c>
      <c r="AA137" s="435">
        <v>125</v>
      </c>
      <c r="AB137" s="435">
        <v>125</v>
      </c>
      <c r="AC137" s="435">
        <v>125</v>
      </c>
      <c r="AD137" s="435">
        <v>125</v>
      </c>
      <c r="AE137" s="435">
        <v>125</v>
      </c>
      <c r="AF137" s="435">
        <v>125</v>
      </c>
      <c r="AG137" s="435">
        <v>125</v>
      </c>
      <c r="AH137" s="435">
        <v>125</v>
      </c>
      <c r="AI137" s="435">
        <v>125</v>
      </c>
      <c r="AJ137" s="366">
        <v>1375</v>
      </c>
      <c r="AK137" s="339">
        <v>125</v>
      </c>
      <c r="AL137" s="353">
        <v>125</v>
      </c>
      <c r="AM137" s="436"/>
      <c r="AN137" s="436"/>
      <c r="AP137" s="348"/>
      <c r="AQ137" s="348"/>
    </row>
    <row r="138" spans="1:43" ht="24" customHeight="1">
      <c r="A138" s="339"/>
      <c r="B138" s="350" t="s">
        <v>44</v>
      </c>
      <c r="C138" s="338">
        <v>512101100</v>
      </c>
      <c r="D138" s="338"/>
      <c r="E138" s="433" t="s">
        <v>1318</v>
      </c>
      <c r="F138" s="340">
        <v>6000</v>
      </c>
      <c r="G138" s="402" t="s">
        <v>1405</v>
      </c>
      <c r="H138" s="339"/>
      <c r="I138" s="339"/>
      <c r="J138" s="339"/>
      <c r="K138" s="339"/>
      <c r="L138" s="339"/>
      <c r="M138" s="339"/>
      <c r="N138" s="339"/>
      <c r="O138" s="339"/>
      <c r="P138" s="339"/>
      <c r="Q138" s="339"/>
      <c r="R138" s="339"/>
      <c r="S138" s="339"/>
      <c r="T138" s="339"/>
      <c r="U138" s="339"/>
      <c r="V138" s="339"/>
      <c r="W138" s="339"/>
      <c r="X138" s="384"/>
      <c r="Y138" s="384"/>
      <c r="Z138" s="435"/>
      <c r="AA138" s="435">
        <v>500</v>
      </c>
      <c r="AB138" s="435">
        <v>500</v>
      </c>
      <c r="AC138" s="435">
        <v>500</v>
      </c>
      <c r="AD138" s="435">
        <v>500</v>
      </c>
      <c r="AE138" s="435">
        <v>500</v>
      </c>
      <c r="AF138" s="435">
        <v>500</v>
      </c>
      <c r="AG138" s="435">
        <v>500</v>
      </c>
      <c r="AH138" s="435">
        <v>500</v>
      </c>
      <c r="AI138" s="435">
        <v>500</v>
      </c>
      <c r="AJ138" s="366">
        <v>4500</v>
      </c>
      <c r="AK138" s="339">
        <v>1500</v>
      </c>
      <c r="AL138" s="353"/>
      <c r="AM138" s="436"/>
      <c r="AN138" s="436"/>
      <c r="AP138" s="348"/>
      <c r="AQ138" s="348"/>
    </row>
    <row r="139" spans="1:43" ht="24" customHeight="1">
      <c r="A139" s="339"/>
      <c r="B139" s="350" t="s">
        <v>44</v>
      </c>
      <c r="C139" s="338">
        <v>512101100</v>
      </c>
      <c r="D139" s="338">
        <v>1312</v>
      </c>
      <c r="E139" s="433" t="s">
        <v>1442</v>
      </c>
      <c r="F139" s="340">
        <v>2500</v>
      </c>
      <c r="G139" s="402" t="s">
        <v>1443</v>
      </c>
      <c r="H139" s="339"/>
      <c r="I139" s="339"/>
      <c r="J139" s="339"/>
      <c r="K139" s="339"/>
      <c r="L139" s="339"/>
      <c r="M139" s="339"/>
      <c r="N139" s="339"/>
      <c r="O139" s="339"/>
      <c r="P139" s="339"/>
      <c r="Q139" s="339"/>
      <c r="R139" s="339"/>
      <c r="S139" s="339"/>
      <c r="T139" s="339"/>
      <c r="U139" s="339"/>
      <c r="V139" s="339"/>
      <c r="W139" s="339"/>
      <c r="X139" s="384"/>
      <c r="Y139" s="384"/>
      <c r="Z139" s="435"/>
      <c r="AA139" s="435"/>
      <c r="AB139" s="435">
        <v>208.33</v>
      </c>
      <c r="AC139" s="435">
        <v>208.33</v>
      </c>
      <c r="AD139" s="435">
        <v>208.33</v>
      </c>
      <c r="AE139" s="435">
        <v>208.33</v>
      </c>
      <c r="AF139" s="435">
        <v>208.33</v>
      </c>
      <c r="AG139" s="435">
        <v>208.33</v>
      </c>
      <c r="AH139" s="435">
        <v>208.33</v>
      </c>
      <c r="AI139" s="435">
        <v>208.33</v>
      </c>
      <c r="AJ139" s="366">
        <v>1666.6399999999999</v>
      </c>
      <c r="AK139" s="339">
        <v>833.36000000000013</v>
      </c>
      <c r="AL139" s="353">
        <v>208.33333333333334</v>
      </c>
      <c r="AM139" s="436"/>
      <c r="AN139" s="436"/>
      <c r="AP139" s="348"/>
      <c r="AQ139" s="348"/>
    </row>
    <row r="140" spans="1:43" ht="24" customHeight="1">
      <c r="A140" s="339"/>
      <c r="B140" s="350" t="s">
        <v>44</v>
      </c>
      <c r="C140" s="338">
        <v>512101100</v>
      </c>
      <c r="D140" s="338">
        <v>1340</v>
      </c>
      <c r="E140" s="464" t="s">
        <v>1494</v>
      </c>
      <c r="F140" s="376">
        <v>5625</v>
      </c>
      <c r="G140" s="402" t="s">
        <v>1495</v>
      </c>
      <c r="H140" s="339"/>
      <c r="I140" s="339"/>
      <c r="J140" s="339"/>
      <c r="K140" s="339"/>
      <c r="L140" s="339"/>
      <c r="M140" s="339"/>
      <c r="N140" s="339"/>
      <c r="O140" s="339"/>
      <c r="P140" s="339"/>
      <c r="Q140" s="339"/>
      <c r="R140" s="339"/>
      <c r="S140" s="339"/>
      <c r="T140" s="339"/>
      <c r="U140" s="339"/>
      <c r="V140" s="339"/>
      <c r="W140" s="339"/>
      <c r="X140" s="384"/>
      <c r="Y140" s="384"/>
      <c r="Z140" s="435"/>
      <c r="AA140" s="435"/>
      <c r="AB140" s="435"/>
      <c r="AC140" s="435">
        <v>468.75</v>
      </c>
      <c r="AD140" s="435">
        <v>468.75</v>
      </c>
      <c r="AE140" s="435">
        <v>468.75</v>
      </c>
      <c r="AF140" s="435">
        <v>468.75</v>
      </c>
      <c r="AG140" s="435">
        <v>468.75</v>
      </c>
      <c r="AH140" s="435">
        <v>468.75</v>
      </c>
      <c r="AI140" s="435">
        <v>468.75</v>
      </c>
      <c r="AJ140" s="366">
        <v>3281.25</v>
      </c>
      <c r="AK140" s="339">
        <v>2343.75</v>
      </c>
      <c r="AL140" s="353">
        <v>468.75</v>
      </c>
      <c r="AM140" s="436"/>
      <c r="AN140" s="436"/>
      <c r="AP140" s="348"/>
      <c r="AQ140" s="348"/>
    </row>
    <row r="141" spans="1:43" ht="24" customHeight="1">
      <c r="A141" s="339"/>
      <c r="B141" s="350" t="s">
        <v>44</v>
      </c>
      <c r="C141" s="338">
        <v>512101100</v>
      </c>
      <c r="D141" s="338">
        <v>1413</v>
      </c>
      <c r="E141" s="464" t="s">
        <v>1596</v>
      </c>
      <c r="F141" s="376">
        <v>10000</v>
      </c>
      <c r="G141" s="402" t="s">
        <v>1597</v>
      </c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84"/>
      <c r="Y141" s="384"/>
      <c r="Z141" s="435"/>
      <c r="AA141" s="435"/>
      <c r="AB141" s="435"/>
      <c r="AC141" s="435"/>
      <c r="AD141" s="435"/>
      <c r="AE141" s="435"/>
      <c r="AF141" s="435">
        <v>833.33</v>
      </c>
      <c r="AG141" s="435">
        <v>833.33</v>
      </c>
      <c r="AH141" s="435">
        <v>833.33</v>
      </c>
      <c r="AI141" s="435">
        <v>833.33</v>
      </c>
      <c r="AJ141" s="366">
        <v>3333.32</v>
      </c>
      <c r="AK141" s="339">
        <v>6666.68</v>
      </c>
      <c r="AL141" s="353">
        <v>833.33333333333337</v>
      </c>
      <c r="AM141" s="436"/>
      <c r="AN141" s="436"/>
      <c r="AP141" s="348"/>
      <c r="AQ141" s="348"/>
    </row>
    <row r="142" spans="1:43" ht="24" customHeight="1">
      <c r="A142" s="339"/>
      <c r="B142" s="350" t="s">
        <v>44</v>
      </c>
      <c r="C142" s="338">
        <v>512101100</v>
      </c>
      <c r="D142" s="338">
        <v>1443</v>
      </c>
      <c r="E142" s="438" t="s">
        <v>1598</v>
      </c>
      <c r="F142" s="439">
        <v>7000</v>
      </c>
      <c r="G142" s="402" t="s">
        <v>1599</v>
      </c>
      <c r="H142" s="339"/>
      <c r="I142" s="339"/>
      <c r="J142" s="339"/>
      <c r="K142" s="339"/>
      <c r="L142" s="339"/>
      <c r="M142" s="339"/>
      <c r="N142" s="339"/>
      <c r="O142" s="339"/>
      <c r="P142" s="339"/>
      <c r="Q142" s="339"/>
      <c r="R142" s="339"/>
      <c r="S142" s="339"/>
      <c r="T142" s="339"/>
      <c r="U142" s="339"/>
      <c r="V142" s="339"/>
      <c r="W142" s="339"/>
      <c r="X142" s="384"/>
      <c r="Y142" s="384"/>
      <c r="Z142" s="435"/>
      <c r="AA142" s="435"/>
      <c r="AB142" s="435"/>
      <c r="AC142" s="435"/>
      <c r="AD142" s="435"/>
      <c r="AE142" s="435"/>
      <c r="AF142" s="435">
        <v>583.33000000000004</v>
      </c>
      <c r="AG142" s="435">
        <v>583.33000000000004</v>
      </c>
      <c r="AH142" s="435">
        <v>583.33000000000004</v>
      </c>
      <c r="AI142" s="435">
        <v>583.33000000000004</v>
      </c>
      <c r="AJ142" s="366">
        <v>2333.3200000000002</v>
      </c>
      <c r="AK142" s="339">
        <v>4666.68</v>
      </c>
      <c r="AL142" s="353">
        <v>583.33333333333337</v>
      </c>
      <c r="AM142" s="436"/>
      <c r="AN142" s="436"/>
      <c r="AP142" s="348"/>
      <c r="AQ142" s="348"/>
    </row>
    <row r="143" spans="1:43" ht="24" customHeight="1">
      <c r="A143" s="339"/>
      <c r="B143" s="350" t="s">
        <v>44</v>
      </c>
      <c r="C143" s="338">
        <v>512101100</v>
      </c>
      <c r="D143" s="338">
        <v>1444</v>
      </c>
      <c r="E143" s="438" t="s">
        <v>1600</v>
      </c>
      <c r="F143" s="439">
        <v>2000</v>
      </c>
      <c r="G143" s="402" t="s">
        <v>1578</v>
      </c>
      <c r="H143" s="339"/>
      <c r="I143" s="339"/>
      <c r="J143" s="339"/>
      <c r="K143" s="339"/>
      <c r="L143" s="339"/>
      <c r="M143" s="339"/>
      <c r="N143" s="339"/>
      <c r="O143" s="339"/>
      <c r="P143" s="339"/>
      <c r="Q143" s="339"/>
      <c r="R143" s="339"/>
      <c r="S143" s="339"/>
      <c r="T143" s="339"/>
      <c r="U143" s="339"/>
      <c r="V143" s="339"/>
      <c r="W143" s="339"/>
      <c r="X143" s="384"/>
      <c r="Y143" s="384"/>
      <c r="Z143" s="435"/>
      <c r="AA143" s="435"/>
      <c r="AB143" s="435"/>
      <c r="AC143" s="435"/>
      <c r="AD143" s="435"/>
      <c r="AE143" s="435"/>
      <c r="AF143" s="435"/>
      <c r="AG143" s="435">
        <v>166.67</v>
      </c>
      <c r="AH143" s="435">
        <v>166.67</v>
      </c>
      <c r="AI143" s="435">
        <v>166.67</v>
      </c>
      <c r="AJ143" s="366">
        <v>500.01</v>
      </c>
      <c r="AK143" s="339">
        <v>1499.99</v>
      </c>
      <c r="AL143" s="353">
        <v>166.66666666666666</v>
      </c>
      <c r="AM143" s="436"/>
      <c r="AN143" s="436"/>
      <c r="AP143" s="348"/>
      <c r="AQ143" s="348"/>
    </row>
    <row r="144" spans="1:43" ht="24" customHeight="1">
      <c r="A144" s="339"/>
      <c r="B144" s="350" t="s">
        <v>44</v>
      </c>
      <c r="C144" s="338">
        <v>512101100</v>
      </c>
      <c r="D144" s="338">
        <v>1464</v>
      </c>
      <c r="E144" s="362" t="s">
        <v>1838</v>
      </c>
      <c r="F144" s="440">
        <v>2336.4499999999998</v>
      </c>
      <c r="G144" s="402" t="s">
        <v>1839</v>
      </c>
      <c r="H144" s="339"/>
      <c r="I144" s="339"/>
      <c r="J144" s="339"/>
      <c r="K144" s="339"/>
      <c r="L144" s="339"/>
      <c r="M144" s="339"/>
      <c r="N144" s="339"/>
      <c r="O144" s="339"/>
      <c r="P144" s="339"/>
      <c r="Q144" s="339"/>
      <c r="R144" s="339"/>
      <c r="S144" s="339"/>
      <c r="T144" s="339"/>
      <c r="U144" s="339"/>
      <c r="V144" s="339"/>
      <c r="W144" s="339"/>
      <c r="X144" s="384"/>
      <c r="Y144" s="384"/>
      <c r="Z144" s="435"/>
      <c r="AA144" s="435"/>
      <c r="AB144" s="435"/>
      <c r="AC144" s="435"/>
      <c r="AD144" s="435"/>
      <c r="AE144" s="435"/>
      <c r="AF144" s="435"/>
      <c r="AG144" s="435"/>
      <c r="AH144" s="435">
        <v>194.7</v>
      </c>
      <c r="AI144" s="435">
        <v>194.7</v>
      </c>
      <c r="AJ144" s="366">
        <v>389.4</v>
      </c>
      <c r="AK144" s="339">
        <v>1947.0499999999997</v>
      </c>
      <c r="AL144" s="353">
        <v>194.70416666666665</v>
      </c>
      <c r="AM144" s="436"/>
      <c r="AN144" s="436"/>
      <c r="AP144" s="348"/>
      <c r="AQ144" s="348"/>
    </row>
    <row r="145" spans="1:43" ht="24" customHeight="1">
      <c r="A145" s="339"/>
      <c r="B145" s="350" t="s">
        <v>44</v>
      </c>
      <c r="C145" s="338">
        <v>512101100</v>
      </c>
      <c r="D145" s="338">
        <v>1480</v>
      </c>
      <c r="E145" s="362" t="s">
        <v>1885</v>
      </c>
      <c r="F145" s="469">
        <v>7500</v>
      </c>
      <c r="G145" s="402">
        <v>44230</v>
      </c>
      <c r="H145" s="339"/>
      <c r="I145" s="339"/>
      <c r="J145" s="339"/>
      <c r="K145" s="339"/>
      <c r="L145" s="339"/>
      <c r="M145" s="339"/>
      <c r="N145" s="339"/>
      <c r="O145" s="339"/>
      <c r="P145" s="339"/>
      <c r="Q145" s="339"/>
      <c r="R145" s="339"/>
      <c r="S145" s="339"/>
      <c r="T145" s="339"/>
      <c r="U145" s="339"/>
      <c r="V145" s="339"/>
      <c r="W145" s="339"/>
      <c r="X145" s="384"/>
      <c r="Y145" s="384"/>
      <c r="Z145" s="435"/>
      <c r="AA145" s="435"/>
      <c r="AB145" s="435"/>
      <c r="AC145" s="435"/>
      <c r="AD145" s="435"/>
      <c r="AE145" s="435"/>
      <c r="AF145" s="435"/>
      <c r="AG145" s="435"/>
      <c r="AH145" s="435"/>
      <c r="AI145" s="435">
        <v>625</v>
      </c>
      <c r="AJ145" s="366">
        <v>625</v>
      </c>
      <c r="AK145" s="339">
        <v>6875</v>
      </c>
      <c r="AL145" s="353">
        <v>625</v>
      </c>
      <c r="AM145" s="436"/>
      <c r="AN145" s="436"/>
      <c r="AP145" s="348"/>
      <c r="AQ145" s="348"/>
    </row>
    <row r="146" spans="1:43" ht="24" customHeight="1">
      <c r="A146" s="339"/>
      <c r="B146" s="350" t="s">
        <v>44</v>
      </c>
      <c r="C146" s="338">
        <v>512101100</v>
      </c>
      <c r="D146" s="338">
        <v>1481</v>
      </c>
      <c r="E146" s="362" t="s">
        <v>1886</v>
      </c>
      <c r="F146" s="469">
        <v>2000</v>
      </c>
      <c r="G146" s="402" t="s">
        <v>1887</v>
      </c>
      <c r="H146" s="339"/>
      <c r="I146" s="339"/>
      <c r="J146" s="339"/>
      <c r="K146" s="339"/>
      <c r="L146" s="339"/>
      <c r="M146" s="339"/>
      <c r="N146" s="339"/>
      <c r="O146" s="339"/>
      <c r="P146" s="339"/>
      <c r="Q146" s="339"/>
      <c r="R146" s="339"/>
      <c r="S146" s="339"/>
      <c r="T146" s="339"/>
      <c r="U146" s="339"/>
      <c r="V146" s="339"/>
      <c r="W146" s="339"/>
      <c r="X146" s="384"/>
      <c r="Y146" s="384"/>
      <c r="Z146" s="435"/>
      <c r="AA146" s="435"/>
      <c r="AB146" s="435"/>
      <c r="AC146" s="435"/>
      <c r="AD146" s="435"/>
      <c r="AE146" s="435"/>
      <c r="AF146" s="435"/>
      <c r="AG146" s="435"/>
      <c r="AH146" s="435"/>
      <c r="AI146" s="435">
        <v>166.67</v>
      </c>
      <c r="AJ146" s="366">
        <v>166.67</v>
      </c>
      <c r="AK146" s="339">
        <v>1833.33</v>
      </c>
      <c r="AL146" s="353">
        <v>166.66666666666666</v>
      </c>
      <c r="AM146" s="436"/>
      <c r="AN146" s="436"/>
      <c r="AP146" s="348"/>
      <c r="AQ146" s="348"/>
    </row>
    <row r="147" spans="1:43" ht="24" customHeight="1">
      <c r="A147" s="371"/>
      <c r="B147" s="350"/>
      <c r="C147" s="338"/>
      <c r="D147" s="338"/>
      <c r="E147" s="343" t="s">
        <v>378</v>
      </c>
      <c r="F147" s="344">
        <v>51961.45</v>
      </c>
      <c r="G147" s="371"/>
      <c r="H147" s="371">
        <v>0</v>
      </c>
      <c r="I147" s="371">
        <v>0</v>
      </c>
      <c r="J147" s="371">
        <v>0</v>
      </c>
      <c r="K147" s="371">
        <v>0</v>
      </c>
      <c r="L147" s="371">
        <v>0</v>
      </c>
      <c r="M147" s="371">
        <v>0</v>
      </c>
      <c r="N147" s="371">
        <v>0</v>
      </c>
      <c r="O147" s="371">
        <v>0</v>
      </c>
      <c r="P147" s="371">
        <v>0</v>
      </c>
      <c r="Q147" s="371">
        <v>0</v>
      </c>
      <c r="R147" s="371">
        <v>0</v>
      </c>
      <c r="S147" s="371">
        <v>0</v>
      </c>
      <c r="T147" s="371">
        <v>0</v>
      </c>
      <c r="U147" s="371">
        <v>0</v>
      </c>
      <c r="V147" s="371">
        <v>0</v>
      </c>
      <c r="W147" s="371">
        <v>0</v>
      </c>
      <c r="X147" s="371">
        <v>458.33</v>
      </c>
      <c r="Y147" s="371">
        <v>583.32999999999993</v>
      </c>
      <c r="Z147" s="371">
        <v>583.32999999999993</v>
      </c>
      <c r="AA147" s="371">
        <v>1083.33</v>
      </c>
      <c r="AB147" s="371">
        <v>1291.6599999999999</v>
      </c>
      <c r="AC147" s="371">
        <v>1760.4099999999999</v>
      </c>
      <c r="AD147" s="371">
        <v>1760.4099999999999</v>
      </c>
      <c r="AE147" s="371">
        <v>1760.4099999999999</v>
      </c>
      <c r="AF147" s="371">
        <v>3177.0699999999997</v>
      </c>
      <c r="AG147" s="371">
        <v>3343.74</v>
      </c>
      <c r="AH147" s="371">
        <v>3538.4399999999996</v>
      </c>
      <c r="AI147" s="371">
        <v>4330.1499999999996</v>
      </c>
      <c r="AJ147" s="371">
        <v>23670.609999999997</v>
      </c>
      <c r="AK147" s="371">
        <v>28290.840000000004</v>
      </c>
      <c r="AL147" s="372">
        <v>13109.039999999999</v>
      </c>
      <c r="AM147" s="386"/>
      <c r="AN147" s="386"/>
      <c r="AP147" s="348"/>
      <c r="AQ147" s="348"/>
    </row>
    <row r="148" spans="1:43" ht="24" customHeight="1">
      <c r="A148" s="373"/>
      <c r="B148" s="346"/>
      <c r="C148" s="258"/>
      <c r="D148" s="258"/>
      <c r="E148" s="386"/>
      <c r="F148" s="347"/>
      <c r="G148" s="401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373"/>
      <c r="S148" s="373"/>
      <c r="T148" s="373"/>
      <c r="U148" s="373"/>
      <c r="V148" s="373"/>
      <c r="W148" s="373"/>
      <c r="X148" s="373"/>
      <c r="Y148" s="373"/>
      <c r="Z148" s="373"/>
      <c r="AA148" s="373"/>
      <c r="AB148" s="373"/>
      <c r="AC148" s="373"/>
      <c r="AD148" s="373"/>
      <c r="AE148" s="373"/>
      <c r="AF148" s="373"/>
      <c r="AG148" s="373"/>
      <c r="AH148" s="373"/>
      <c r="AI148" s="373"/>
      <c r="AJ148" s="373"/>
      <c r="AK148" s="373"/>
      <c r="AL148" s="372"/>
      <c r="AM148" s="386"/>
      <c r="AN148" s="386"/>
      <c r="AP148" s="348"/>
      <c r="AQ148" s="348"/>
    </row>
    <row r="149" spans="1:43" ht="24" customHeight="1" thickBot="1">
      <c r="A149" s="373"/>
      <c r="B149" s="346"/>
      <c r="C149" s="258"/>
      <c r="D149" s="258"/>
      <c r="E149" s="386"/>
      <c r="F149" s="347"/>
      <c r="G149" s="401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373"/>
      <c r="S149" s="373"/>
      <c r="T149" s="373"/>
      <c r="U149" s="373"/>
      <c r="V149" s="373"/>
      <c r="W149" s="373"/>
      <c r="X149" s="373"/>
      <c r="Y149" s="373"/>
      <c r="Z149" s="373"/>
      <c r="AA149" s="373"/>
      <c r="AB149" s="373"/>
      <c r="AC149" s="373"/>
      <c r="AD149" s="373"/>
      <c r="AE149" s="373"/>
      <c r="AF149" s="373"/>
      <c r="AG149" s="373"/>
      <c r="AH149" s="373"/>
      <c r="AI149" s="373"/>
      <c r="AJ149" s="373"/>
      <c r="AK149" s="373"/>
      <c r="AL149" s="372"/>
      <c r="AM149" s="386"/>
      <c r="AN149" s="386"/>
      <c r="AP149" s="348"/>
      <c r="AQ149" s="348"/>
    </row>
    <row r="150" spans="1:43" ht="24" customHeight="1" thickBot="1">
      <c r="A150" s="262"/>
      <c r="B150" s="346"/>
      <c r="C150" s="258"/>
      <c r="D150" s="258"/>
      <c r="E150" s="354" t="s">
        <v>506</v>
      </c>
      <c r="F150" s="368"/>
      <c r="G150" s="401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  <c r="AP150" s="348"/>
      <c r="AQ150" s="348"/>
    </row>
    <row r="151" spans="1:43" ht="24" customHeight="1">
      <c r="A151" s="339"/>
      <c r="B151" s="350" t="s">
        <v>506</v>
      </c>
      <c r="C151" s="338">
        <v>512101101</v>
      </c>
      <c r="D151" s="338">
        <v>1482</v>
      </c>
      <c r="E151" s="480" t="s">
        <v>417</v>
      </c>
      <c r="F151" s="397">
        <v>18000</v>
      </c>
      <c r="G151" s="402">
        <v>44411</v>
      </c>
      <c r="H151" s="339"/>
      <c r="I151" s="339"/>
      <c r="J151" s="339"/>
      <c r="K151" s="339"/>
      <c r="L151" s="339"/>
      <c r="M151" s="339"/>
      <c r="N151" s="339"/>
      <c r="O151" s="339"/>
      <c r="P151" s="339"/>
      <c r="Q151" s="339"/>
      <c r="R151" s="339"/>
      <c r="S151" s="339"/>
      <c r="T151" s="339"/>
      <c r="U151" s="339"/>
      <c r="V151" s="339"/>
      <c r="W151" s="339"/>
      <c r="X151" s="339"/>
      <c r="Y151" s="339"/>
      <c r="Z151" s="451"/>
      <c r="AA151" s="451"/>
      <c r="AB151" s="451"/>
      <c r="AC151" s="451"/>
      <c r="AD151" s="451"/>
      <c r="AE151" s="451"/>
      <c r="AF151" s="451"/>
      <c r="AG151" s="435"/>
      <c r="AH151" s="435"/>
      <c r="AI151" s="435">
        <v>1500</v>
      </c>
      <c r="AJ151" s="366">
        <v>1500</v>
      </c>
      <c r="AK151" s="339">
        <v>16500</v>
      </c>
      <c r="AL151" s="481">
        <v>1500</v>
      </c>
      <c r="AM151" s="436"/>
      <c r="AN151" s="436"/>
      <c r="AP151" s="348"/>
      <c r="AQ151" s="348"/>
    </row>
    <row r="152" spans="1:43" ht="24" customHeight="1">
      <c r="A152" s="358"/>
      <c r="B152" s="350"/>
      <c r="C152" s="338"/>
      <c r="D152" s="338"/>
      <c r="E152" s="343" t="s">
        <v>378</v>
      </c>
      <c r="F152" s="344">
        <v>18000</v>
      </c>
      <c r="G152" s="358"/>
      <c r="H152" s="358" t="e">
        <v>#REF!</v>
      </c>
      <c r="I152" s="358" t="e">
        <v>#REF!</v>
      </c>
      <c r="J152" s="358" t="e">
        <v>#REF!</v>
      </c>
      <c r="K152" s="358" t="e">
        <v>#REF!</v>
      </c>
      <c r="L152" s="358" t="e">
        <v>#REF!</v>
      </c>
      <c r="M152" s="358" t="e">
        <v>#REF!</v>
      </c>
      <c r="N152" s="358" t="e">
        <v>#REF!</v>
      </c>
      <c r="O152" s="358" t="e">
        <v>#REF!</v>
      </c>
      <c r="P152" s="358" t="e">
        <v>#REF!</v>
      </c>
      <c r="Q152" s="358" t="e">
        <v>#REF!</v>
      </c>
      <c r="R152" s="358" t="e">
        <v>#REF!</v>
      </c>
      <c r="S152" s="358" t="e">
        <v>#REF!</v>
      </c>
      <c r="T152" s="358" t="e">
        <v>#REF!</v>
      </c>
      <c r="U152" s="358" t="e">
        <v>#REF!</v>
      </c>
      <c r="V152" s="358" t="e">
        <v>#REF!</v>
      </c>
      <c r="W152" s="358" t="e">
        <v>#REF!</v>
      </c>
      <c r="X152" s="358" t="e">
        <v>#REF!</v>
      </c>
      <c r="Y152" s="358" t="e">
        <v>#REF!</v>
      </c>
      <c r="Z152" s="358" t="e">
        <v>#REF!</v>
      </c>
      <c r="AA152" s="358" t="e">
        <v>#REF!</v>
      </c>
      <c r="AB152" s="358" t="e">
        <v>#REF!</v>
      </c>
      <c r="AC152" s="358" t="e">
        <v>#REF!</v>
      </c>
      <c r="AD152" s="358" t="e">
        <v>#REF!</v>
      </c>
      <c r="AE152" s="358" t="e">
        <v>#REF!</v>
      </c>
      <c r="AF152" s="358" t="e">
        <v>#REF!</v>
      </c>
      <c r="AG152" s="358"/>
      <c r="AH152" s="358"/>
      <c r="AI152" s="371">
        <v>1500</v>
      </c>
      <c r="AJ152" s="371">
        <v>1500</v>
      </c>
      <c r="AK152" s="371">
        <v>16500</v>
      </c>
      <c r="AP152" s="348"/>
      <c r="AQ152" s="348"/>
    </row>
    <row r="153" spans="1:43" ht="24" customHeight="1">
      <c r="A153" s="262"/>
      <c r="B153" s="346"/>
      <c r="C153" s="258"/>
      <c r="D153" s="258"/>
      <c r="E153" s="258"/>
      <c r="F153" s="368"/>
      <c r="G153" s="401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  <c r="AP153" s="348"/>
      <c r="AQ153" s="348"/>
    </row>
    <row r="154" spans="1:43" ht="24" customHeight="1" thickBot="1">
      <c r="A154" s="262"/>
      <c r="B154" s="346"/>
      <c r="C154" s="258"/>
      <c r="D154" s="258"/>
      <c r="E154" s="258"/>
      <c r="F154" s="368"/>
      <c r="G154" s="401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  <c r="AP154" s="348"/>
      <c r="AQ154" s="348"/>
    </row>
    <row r="155" spans="1:43" ht="24" customHeight="1">
      <c r="A155" s="262"/>
      <c r="B155" s="346"/>
      <c r="C155" s="258"/>
      <c r="D155" s="258"/>
      <c r="E155" s="349" t="s">
        <v>513</v>
      </c>
      <c r="F155" s="368"/>
      <c r="G155" s="401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  <c r="AC155" s="262"/>
      <c r="AD155" s="262"/>
      <c r="AE155" s="262"/>
      <c r="AF155" s="262"/>
      <c r="AG155" s="262"/>
      <c r="AH155" s="262"/>
      <c r="AI155" s="262"/>
      <c r="AJ155" s="262"/>
      <c r="AP155" s="348"/>
      <c r="AQ155" s="348"/>
    </row>
    <row r="156" spans="1:43" ht="24" customHeight="1">
      <c r="A156" s="339"/>
      <c r="B156" s="350" t="s">
        <v>1840</v>
      </c>
      <c r="C156" s="338">
        <v>512101100</v>
      </c>
      <c r="D156" s="338">
        <v>1342</v>
      </c>
      <c r="E156" s="482" t="s">
        <v>1496</v>
      </c>
      <c r="F156" s="340">
        <v>875</v>
      </c>
      <c r="G156" s="402" t="s">
        <v>1497</v>
      </c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451"/>
      <c r="AA156" s="451"/>
      <c r="AB156" s="451"/>
      <c r="AC156" s="451">
        <v>72.92</v>
      </c>
      <c r="AD156" s="451">
        <v>72.92</v>
      </c>
      <c r="AE156" s="451">
        <v>72.92</v>
      </c>
      <c r="AF156" s="451">
        <v>72.92</v>
      </c>
      <c r="AG156" s="451">
        <v>72.92</v>
      </c>
      <c r="AH156" s="451">
        <v>72.92</v>
      </c>
      <c r="AI156" s="451">
        <v>72.92</v>
      </c>
      <c r="AJ156" s="366">
        <v>510.44000000000005</v>
      </c>
      <c r="AK156" s="339">
        <v>364.55999999999995</v>
      </c>
      <c r="AL156" s="353">
        <v>72.916666666666671</v>
      </c>
      <c r="AM156" s="436"/>
      <c r="AN156" s="436"/>
      <c r="AP156" s="348"/>
      <c r="AQ156" s="348"/>
    </row>
    <row r="157" spans="1:43" ht="24" customHeight="1">
      <c r="A157" s="339"/>
      <c r="B157" s="350" t="s">
        <v>1840</v>
      </c>
      <c r="C157" s="338">
        <v>512101100</v>
      </c>
      <c r="D157" s="338"/>
      <c r="E157" s="483" t="s">
        <v>1601</v>
      </c>
      <c r="F157" s="340">
        <v>250</v>
      </c>
      <c r="G157" s="402" t="s">
        <v>1602</v>
      </c>
      <c r="H157" s="339"/>
      <c r="I157" s="339"/>
      <c r="J157" s="339"/>
      <c r="K157" s="339"/>
      <c r="L157" s="339"/>
      <c r="M157" s="339"/>
      <c r="N157" s="339"/>
      <c r="O157" s="339"/>
      <c r="P157" s="339"/>
      <c r="Q157" s="339"/>
      <c r="R157" s="339"/>
      <c r="S157" s="339"/>
      <c r="T157" s="339"/>
      <c r="U157" s="339"/>
      <c r="V157" s="339"/>
      <c r="W157" s="339"/>
      <c r="X157" s="339"/>
      <c r="Y157" s="339"/>
      <c r="Z157" s="451"/>
      <c r="AA157" s="451"/>
      <c r="AB157" s="451"/>
      <c r="AC157" s="451"/>
      <c r="AD157" s="451">
        <v>20.83</v>
      </c>
      <c r="AE157" s="451">
        <v>20.83</v>
      </c>
      <c r="AF157" s="451">
        <v>20.83</v>
      </c>
      <c r="AG157" s="451">
        <v>20.83</v>
      </c>
      <c r="AH157" s="451">
        <v>20.83</v>
      </c>
      <c r="AI157" s="451">
        <v>20.83</v>
      </c>
      <c r="AJ157" s="366">
        <v>124.97999999999999</v>
      </c>
      <c r="AK157" s="339">
        <v>125.02000000000001</v>
      </c>
      <c r="AL157" s="353">
        <v>20.833333333333332</v>
      </c>
      <c r="AM157" s="436"/>
      <c r="AN157" s="436"/>
      <c r="AP157" s="348"/>
      <c r="AQ157" s="348"/>
    </row>
    <row r="158" spans="1:43" ht="24" customHeight="1">
      <c r="A158" s="339"/>
      <c r="B158" s="350" t="s">
        <v>1840</v>
      </c>
      <c r="C158" s="338">
        <v>512101100</v>
      </c>
      <c r="D158" s="338"/>
      <c r="E158" s="483" t="s">
        <v>1603</v>
      </c>
      <c r="F158" s="340">
        <v>256.54000000000002</v>
      </c>
      <c r="G158" s="402" t="s">
        <v>1602</v>
      </c>
      <c r="H158" s="339"/>
      <c r="I158" s="339"/>
      <c r="J158" s="339"/>
      <c r="K158" s="339"/>
      <c r="L158" s="339"/>
      <c r="M158" s="339"/>
      <c r="N158" s="339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451"/>
      <c r="AA158" s="451"/>
      <c r="AB158" s="451"/>
      <c r="AC158" s="451"/>
      <c r="AD158" s="451">
        <v>21.38</v>
      </c>
      <c r="AE158" s="451">
        <v>21.38</v>
      </c>
      <c r="AF158" s="451">
        <v>21.38</v>
      </c>
      <c r="AG158" s="451">
        <v>21.38</v>
      </c>
      <c r="AH158" s="451">
        <v>21.38</v>
      </c>
      <c r="AI158" s="451">
        <v>21.38</v>
      </c>
      <c r="AJ158" s="366">
        <v>128.28</v>
      </c>
      <c r="AK158" s="339">
        <v>128.26000000000002</v>
      </c>
      <c r="AL158" s="353">
        <v>21.378333333333334</v>
      </c>
      <c r="AM158" s="436"/>
      <c r="AN158" s="436"/>
      <c r="AP158" s="348"/>
      <c r="AQ158" s="348"/>
    </row>
    <row r="159" spans="1:43" ht="24" customHeight="1">
      <c r="A159" s="339"/>
      <c r="B159" s="350" t="s">
        <v>1840</v>
      </c>
      <c r="C159" s="338">
        <v>512101100</v>
      </c>
      <c r="D159" s="338"/>
      <c r="E159" s="483" t="s">
        <v>1604</v>
      </c>
      <c r="F159" s="340">
        <v>10000</v>
      </c>
      <c r="G159" s="402" t="s">
        <v>1605</v>
      </c>
      <c r="H159" s="339"/>
      <c r="I159" s="339"/>
      <c r="J159" s="339"/>
      <c r="K159" s="339"/>
      <c r="L159" s="339"/>
      <c r="M159" s="339"/>
      <c r="N159" s="339"/>
      <c r="O159" s="339"/>
      <c r="P159" s="339"/>
      <c r="Q159" s="339"/>
      <c r="R159" s="339"/>
      <c r="S159" s="339"/>
      <c r="T159" s="339"/>
      <c r="U159" s="339"/>
      <c r="V159" s="339"/>
      <c r="W159" s="339"/>
      <c r="X159" s="339"/>
      <c r="Y159" s="339"/>
      <c r="Z159" s="451"/>
      <c r="AA159" s="451"/>
      <c r="AB159" s="451"/>
      <c r="AC159" s="451"/>
      <c r="AD159" s="451">
        <v>833.33</v>
      </c>
      <c r="AE159" s="451">
        <v>833.33</v>
      </c>
      <c r="AF159" s="451">
        <v>833.33</v>
      </c>
      <c r="AG159" s="451">
        <v>833.33</v>
      </c>
      <c r="AH159" s="451">
        <v>833.33</v>
      </c>
      <c r="AI159" s="451">
        <v>833.33</v>
      </c>
      <c r="AJ159" s="366">
        <v>4999.9800000000005</v>
      </c>
      <c r="AK159" s="339">
        <v>5000.0199999999995</v>
      </c>
      <c r="AL159" s="353">
        <v>833.33333333333337</v>
      </c>
      <c r="AM159" s="436"/>
      <c r="AN159" s="436"/>
      <c r="AP159" s="348"/>
      <c r="AQ159" s="348"/>
    </row>
    <row r="160" spans="1:43" ht="24" customHeight="1">
      <c r="A160" s="339"/>
      <c r="B160" s="350" t="s">
        <v>1840</v>
      </c>
      <c r="C160" s="338">
        <v>512101100</v>
      </c>
      <c r="D160" s="338">
        <v>1445</v>
      </c>
      <c r="E160" s="472" t="s">
        <v>1606</v>
      </c>
      <c r="F160" s="340">
        <v>1664.12</v>
      </c>
      <c r="G160" s="402">
        <v>44378</v>
      </c>
      <c r="H160" s="339"/>
      <c r="I160" s="339"/>
      <c r="J160" s="339"/>
      <c r="K160" s="339"/>
      <c r="L160" s="339"/>
      <c r="M160" s="339"/>
      <c r="N160" s="339"/>
      <c r="O160" s="339"/>
      <c r="P160" s="339"/>
      <c r="Q160" s="339"/>
      <c r="R160" s="339"/>
      <c r="S160" s="339"/>
      <c r="T160" s="339"/>
      <c r="U160" s="339"/>
      <c r="V160" s="339"/>
      <c r="W160" s="339"/>
      <c r="X160" s="339"/>
      <c r="Y160" s="339"/>
      <c r="Z160" s="451"/>
      <c r="AA160" s="451"/>
      <c r="AB160" s="451"/>
      <c r="AC160" s="451"/>
      <c r="AD160" s="451"/>
      <c r="AE160" s="451"/>
      <c r="AF160" s="451"/>
      <c r="AG160" s="451">
        <v>416.03</v>
      </c>
      <c r="AH160" s="451">
        <v>416.03</v>
      </c>
      <c r="AI160" s="451">
        <v>416.03</v>
      </c>
      <c r="AJ160" s="366">
        <v>1248.0899999999999</v>
      </c>
      <c r="AK160" s="339">
        <v>416.03</v>
      </c>
      <c r="AL160" s="353">
        <v>416.03</v>
      </c>
      <c r="AM160" s="436"/>
      <c r="AN160" s="436"/>
      <c r="AP160" s="348"/>
      <c r="AQ160" s="348"/>
    </row>
    <row r="161" spans="1:43" ht="24" customHeight="1">
      <c r="A161" s="358"/>
      <c r="B161" s="350"/>
      <c r="C161" s="338"/>
      <c r="D161" s="338"/>
      <c r="E161" s="343" t="s">
        <v>378</v>
      </c>
      <c r="F161" s="374">
        <v>13045.66</v>
      </c>
      <c r="G161" s="375"/>
      <c r="H161" s="375" t="e">
        <v>#REF!</v>
      </c>
      <c r="I161" s="375" t="e">
        <v>#REF!</v>
      </c>
      <c r="J161" s="375" t="e">
        <v>#REF!</v>
      </c>
      <c r="K161" s="375" t="e">
        <v>#REF!</v>
      </c>
      <c r="L161" s="375" t="e">
        <v>#REF!</v>
      </c>
      <c r="M161" s="375" t="e">
        <v>#REF!</v>
      </c>
      <c r="N161" s="375" t="e">
        <v>#REF!</v>
      </c>
      <c r="O161" s="375" t="e">
        <v>#REF!</v>
      </c>
      <c r="P161" s="375" t="e">
        <v>#REF!</v>
      </c>
      <c r="Q161" s="375" t="e">
        <v>#REF!</v>
      </c>
      <c r="R161" s="375" t="e">
        <v>#REF!</v>
      </c>
      <c r="S161" s="375" t="e">
        <v>#REF!</v>
      </c>
      <c r="T161" s="375" t="e">
        <v>#REF!</v>
      </c>
      <c r="U161" s="375" t="e">
        <v>#REF!</v>
      </c>
      <c r="V161" s="375" t="e">
        <v>#REF!</v>
      </c>
      <c r="W161" s="375" t="e">
        <v>#REF!</v>
      </c>
      <c r="X161" s="375" t="e">
        <v>#REF!</v>
      </c>
      <c r="Y161" s="375" t="e">
        <v>#REF!</v>
      </c>
      <c r="Z161" s="375" t="e">
        <v>#REF!</v>
      </c>
      <c r="AA161" s="375" t="e">
        <v>#REF!</v>
      </c>
      <c r="AB161" s="375">
        <v>0</v>
      </c>
      <c r="AC161" s="375">
        <v>72.92</v>
      </c>
      <c r="AD161" s="375">
        <v>948.46</v>
      </c>
      <c r="AE161" s="375">
        <v>948.46</v>
      </c>
      <c r="AF161" s="375">
        <v>948.46</v>
      </c>
      <c r="AG161" s="375">
        <v>1364.49</v>
      </c>
      <c r="AH161" s="375">
        <v>1364.49</v>
      </c>
      <c r="AI161" s="375">
        <v>1364.49</v>
      </c>
      <c r="AJ161" s="375">
        <v>7011.77</v>
      </c>
      <c r="AK161" s="375">
        <v>6033.8899999999994</v>
      </c>
      <c r="AP161" s="348"/>
      <c r="AQ161" s="348"/>
    </row>
    <row r="162" spans="1:43" ht="24" customHeight="1">
      <c r="A162" s="262"/>
      <c r="B162" s="346"/>
      <c r="C162" s="258"/>
      <c r="D162" s="258"/>
      <c r="E162" s="258"/>
      <c r="F162" s="368"/>
      <c r="G162" s="401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P162" s="348"/>
      <c r="AQ162" s="348"/>
    </row>
    <row r="163" spans="1:43" ht="24" customHeight="1" thickBot="1">
      <c r="A163" s="262"/>
      <c r="B163" s="346"/>
      <c r="C163" s="258"/>
      <c r="D163" s="258"/>
      <c r="E163" s="258"/>
      <c r="F163" s="368"/>
      <c r="G163" s="401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  <c r="AC163" s="262"/>
      <c r="AD163" s="262"/>
      <c r="AE163" s="262"/>
      <c r="AF163" s="262"/>
      <c r="AG163" s="262"/>
      <c r="AH163" s="262"/>
      <c r="AI163" s="262"/>
      <c r="AJ163" s="262"/>
      <c r="AP163" s="348"/>
      <c r="AQ163" s="348"/>
    </row>
    <row r="164" spans="1:43" ht="24" customHeight="1" thickBot="1">
      <c r="A164" s="262"/>
      <c r="B164" s="346"/>
      <c r="C164" s="258"/>
      <c r="D164" s="258"/>
      <c r="E164" s="354" t="s">
        <v>1123</v>
      </c>
      <c r="F164" s="368"/>
      <c r="G164" s="401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  <c r="AC164" s="262"/>
      <c r="AD164" s="262"/>
      <c r="AE164" s="262"/>
      <c r="AF164" s="262"/>
      <c r="AG164" s="262"/>
      <c r="AH164" s="262"/>
      <c r="AI164" s="262"/>
      <c r="AJ164" s="369"/>
      <c r="AP164" s="348"/>
      <c r="AQ164" s="348"/>
    </row>
    <row r="165" spans="1:43" ht="24" customHeight="1">
      <c r="A165" s="339"/>
      <c r="B165" s="350" t="s">
        <v>1123</v>
      </c>
      <c r="C165" s="338">
        <v>512101100</v>
      </c>
      <c r="D165" s="338">
        <v>1177</v>
      </c>
      <c r="E165" s="433" t="s">
        <v>1284</v>
      </c>
      <c r="F165" s="340">
        <v>300</v>
      </c>
      <c r="G165" s="463" t="s">
        <v>1285</v>
      </c>
      <c r="H165" s="339"/>
      <c r="I165" s="339"/>
      <c r="J165" s="339"/>
      <c r="K165" s="339"/>
      <c r="L165" s="339"/>
      <c r="M165" s="339"/>
      <c r="N165" s="339"/>
      <c r="O165" s="339"/>
      <c r="P165" s="339"/>
      <c r="Q165" s="339"/>
      <c r="R165" s="339"/>
      <c r="S165" s="339"/>
      <c r="T165" s="339"/>
      <c r="U165" s="339"/>
      <c r="V165" s="339"/>
      <c r="W165" s="339"/>
      <c r="X165" s="339">
        <v>25</v>
      </c>
      <c r="Y165" s="339">
        <v>25</v>
      </c>
      <c r="Z165" s="451">
        <v>25</v>
      </c>
      <c r="AA165" s="451">
        <v>25</v>
      </c>
      <c r="AB165" s="451">
        <v>25</v>
      </c>
      <c r="AC165" s="451">
        <v>25</v>
      </c>
      <c r="AD165" s="451">
        <v>25</v>
      </c>
      <c r="AE165" s="451">
        <v>25</v>
      </c>
      <c r="AF165" s="451">
        <v>25</v>
      </c>
      <c r="AG165" s="451">
        <v>25</v>
      </c>
      <c r="AH165" s="451">
        <v>25</v>
      </c>
      <c r="AI165" s="451">
        <v>25</v>
      </c>
      <c r="AJ165" s="366">
        <v>300</v>
      </c>
      <c r="AK165" s="339">
        <v>0</v>
      </c>
      <c r="AL165" s="353">
        <v>25</v>
      </c>
      <c r="AM165" s="436"/>
      <c r="AN165" s="436"/>
      <c r="AP165" s="348"/>
      <c r="AQ165" s="348"/>
    </row>
    <row r="166" spans="1:43" ht="24" customHeight="1">
      <c r="A166" s="339"/>
      <c r="B166" s="350" t="s">
        <v>1123</v>
      </c>
      <c r="C166" s="338">
        <v>512101100</v>
      </c>
      <c r="D166" s="338">
        <v>1210</v>
      </c>
      <c r="E166" s="433" t="s">
        <v>1320</v>
      </c>
      <c r="F166" s="340">
        <v>1200</v>
      </c>
      <c r="G166" s="463" t="s">
        <v>1287</v>
      </c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W166" s="339"/>
      <c r="X166" s="339"/>
      <c r="Y166" s="339">
        <v>100</v>
      </c>
      <c r="Z166" s="451">
        <v>100</v>
      </c>
      <c r="AA166" s="451">
        <v>100</v>
      </c>
      <c r="AB166" s="451">
        <v>100</v>
      </c>
      <c r="AC166" s="451">
        <v>100</v>
      </c>
      <c r="AD166" s="451">
        <v>100</v>
      </c>
      <c r="AE166" s="451">
        <v>100</v>
      </c>
      <c r="AF166" s="451">
        <v>100</v>
      </c>
      <c r="AG166" s="451">
        <v>100</v>
      </c>
      <c r="AH166" s="451">
        <v>100</v>
      </c>
      <c r="AI166" s="451">
        <v>100</v>
      </c>
      <c r="AJ166" s="366">
        <v>1100</v>
      </c>
      <c r="AK166" s="339">
        <v>100</v>
      </c>
      <c r="AL166" s="353">
        <v>100</v>
      </c>
      <c r="AM166" s="436"/>
      <c r="AN166" s="436"/>
      <c r="AP166" s="348"/>
      <c r="AQ166" s="348"/>
    </row>
    <row r="167" spans="1:43" ht="24" customHeight="1">
      <c r="A167" s="339"/>
      <c r="B167" s="350" t="s">
        <v>1123</v>
      </c>
      <c r="C167" s="338">
        <v>512101100</v>
      </c>
      <c r="D167" s="338">
        <v>1233</v>
      </c>
      <c r="E167" s="464" t="s">
        <v>1358</v>
      </c>
      <c r="F167" s="376">
        <v>19150.939999999999</v>
      </c>
      <c r="G167" s="464" t="s">
        <v>1359</v>
      </c>
      <c r="H167" s="339"/>
      <c r="I167" s="339"/>
      <c r="J167" s="339"/>
      <c r="K167" s="339"/>
      <c r="L167" s="339"/>
      <c r="M167" s="339"/>
      <c r="N167" s="339"/>
      <c r="O167" s="339"/>
      <c r="P167" s="339"/>
      <c r="Q167" s="339"/>
      <c r="R167" s="339"/>
      <c r="S167" s="339"/>
      <c r="T167" s="339"/>
      <c r="U167" s="339"/>
      <c r="V167" s="339"/>
      <c r="W167" s="339"/>
      <c r="X167" s="339"/>
      <c r="Y167" s="339"/>
      <c r="Z167" s="451">
        <v>1595.91</v>
      </c>
      <c r="AA167" s="451">
        <v>1595.91</v>
      </c>
      <c r="AB167" s="451">
        <v>1595.91</v>
      </c>
      <c r="AC167" s="451">
        <v>1595.91</v>
      </c>
      <c r="AD167" s="451">
        <v>1595.91</v>
      </c>
      <c r="AE167" s="451">
        <v>1595.91</v>
      </c>
      <c r="AF167" s="451">
        <v>1595.91</v>
      </c>
      <c r="AG167" s="451">
        <v>1595.91</v>
      </c>
      <c r="AH167" s="451">
        <v>1595.91</v>
      </c>
      <c r="AI167" s="451">
        <v>1595.91</v>
      </c>
      <c r="AJ167" s="366">
        <v>15959.1</v>
      </c>
      <c r="AK167" s="339">
        <v>3191.8399999999983</v>
      </c>
      <c r="AL167" s="353">
        <v>1595.9116666666666</v>
      </c>
      <c r="AM167" s="436"/>
      <c r="AN167" s="436"/>
      <c r="AP167" s="348"/>
      <c r="AQ167" s="348"/>
    </row>
    <row r="168" spans="1:43" ht="24" customHeight="1">
      <c r="A168" s="339"/>
      <c r="B168" s="350" t="s">
        <v>1123</v>
      </c>
      <c r="C168" s="338">
        <v>512101100</v>
      </c>
      <c r="D168" s="338">
        <v>1234</v>
      </c>
      <c r="E168" s="464" t="s">
        <v>1360</v>
      </c>
      <c r="F168" s="340">
        <v>686.92</v>
      </c>
      <c r="G168" s="464" t="s">
        <v>1361</v>
      </c>
      <c r="H168" s="339"/>
      <c r="I168" s="339"/>
      <c r="J168" s="339"/>
      <c r="K168" s="339"/>
      <c r="L168" s="339"/>
      <c r="M168" s="339"/>
      <c r="N168" s="339"/>
      <c r="O168" s="339"/>
      <c r="P168" s="339"/>
      <c r="Q168" s="339"/>
      <c r="R168" s="339"/>
      <c r="S168" s="339"/>
      <c r="T168" s="339"/>
      <c r="U168" s="339"/>
      <c r="V168" s="339"/>
      <c r="W168" s="339"/>
      <c r="X168" s="339"/>
      <c r="Y168" s="339"/>
      <c r="Z168" s="451">
        <v>57.24</v>
      </c>
      <c r="AA168" s="451">
        <v>57.24</v>
      </c>
      <c r="AB168" s="451">
        <v>57.24</v>
      </c>
      <c r="AC168" s="451">
        <v>57.24</v>
      </c>
      <c r="AD168" s="451">
        <v>57.24</v>
      </c>
      <c r="AE168" s="451">
        <v>57.24</v>
      </c>
      <c r="AF168" s="451">
        <v>57.24</v>
      </c>
      <c r="AG168" s="451">
        <v>57.24</v>
      </c>
      <c r="AH168" s="451">
        <v>57.24</v>
      </c>
      <c r="AI168" s="451">
        <v>57.24</v>
      </c>
      <c r="AJ168" s="366">
        <v>572.4</v>
      </c>
      <c r="AK168" s="339">
        <v>114.51999999999998</v>
      </c>
      <c r="AL168" s="353">
        <v>57.243333333333332</v>
      </c>
      <c r="AM168" s="436"/>
      <c r="AN168" s="436"/>
      <c r="AP168" s="348"/>
      <c r="AQ168" s="348"/>
    </row>
    <row r="169" spans="1:43" ht="24" customHeight="1">
      <c r="A169" s="339"/>
      <c r="B169" s="350" t="s">
        <v>1123</v>
      </c>
      <c r="C169" s="338">
        <v>512101100</v>
      </c>
      <c r="D169" s="338">
        <v>1235</v>
      </c>
      <c r="E169" s="464" t="s">
        <v>1362</v>
      </c>
      <c r="F169" s="376">
        <v>600</v>
      </c>
      <c r="G169" s="464" t="s">
        <v>1363</v>
      </c>
      <c r="H169" s="339"/>
      <c r="I169" s="339"/>
      <c r="J169" s="339"/>
      <c r="K169" s="339"/>
      <c r="L169" s="339"/>
      <c r="M169" s="339"/>
      <c r="N169" s="339"/>
      <c r="O169" s="339"/>
      <c r="P169" s="339"/>
      <c r="Q169" s="339"/>
      <c r="R169" s="339"/>
      <c r="S169" s="339"/>
      <c r="T169" s="339"/>
      <c r="U169" s="339"/>
      <c r="V169" s="339"/>
      <c r="W169" s="339"/>
      <c r="X169" s="339"/>
      <c r="Y169" s="339"/>
      <c r="Z169" s="451">
        <v>50</v>
      </c>
      <c r="AA169" s="451">
        <v>50</v>
      </c>
      <c r="AB169" s="451">
        <v>50</v>
      </c>
      <c r="AC169" s="451">
        <v>50</v>
      </c>
      <c r="AD169" s="451">
        <v>50</v>
      </c>
      <c r="AE169" s="451">
        <v>50</v>
      </c>
      <c r="AF169" s="451">
        <v>50</v>
      </c>
      <c r="AG169" s="451">
        <v>50</v>
      </c>
      <c r="AH169" s="451">
        <v>50</v>
      </c>
      <c r="AI169" s="451">
        <v>50</v>
      </c>
      <c r="AJ169" s="366">
        <v>500</v>
      </c>
      <c r="AK169" s="339">
        <v>100</v>
      </c>
      <c r="AL169" s="353">
        <v>50</v>
      </c>
      <c r="AM169" s="436"/>
      <c r="AN169" s="436"/>
      <c r="AP169" s="348"/>
      <c r="AQ169" s="348"/>
    </row>
    <row r="170" spans="1:43" ht="24" customHeight="1">
      <c r="A170" s="339"/>
      <c r="B170" s="350" t="s">
        <v>1123</v>
      </c>
      <c r="C170" s="338">
        <v>512101100</v>
      </c>
      <c r="D170" s="338">
        <v>1236</v>
      </c>
      <c r="E170" s="464" t="s">
        <v>1364</v>
      </c>
      <c r="F170" s="376">
        <v>12858.93</v>
      </c>
      <c r="G170" s="464" t="s">
        <v>1359</v>
      </c>
      <c r="H170" s="339"/>
      <c r="I170" s="339"/>
      <c r="J170" s="339"/>
      <c r="K170" s="339"/>
      <c r="L170" s="339"/>
      <c r="M170" s="339"/>
      <c r="N170" s="339"/>
      <c r="O170" s="339"/>
      <c r="P170" s="339"/>
      <c r="Q170" s="339"/>
      <c r="R170" s="339"/>
      <c r="S170" s="339"/>
      <c r="T170" s="339"/>
      <c r="U170" s="339"/>
      <c r="V170" s="339"/>
      <c r="W170" s="339"/>
      <c r="X170" s="339"/>
      <c r="Y170" s="339"/>
      <c r="Z170" s="451">
        <v>1071.58</v>
      </c>
      <c r="AA170" s="451">
        <v>1071.58</v>
      </c>
      <c r="AB170" s="451">
        <v>1071.58</v>
      </c>
      <c r="AC170" s="451">
        <v>1071.58</v>
      </c>
      <c r="AD170" s="451">
        <v>1071.58</v>
      </c>
      <c r="AE170" s="451">
        <v>1071.58</v>
      </c>
      <c r="AF170" s="451">
        <v>1071.58</v>
      </c>
      <c r="AG170" s="451">
        <v>1071.58</v>
      </c>
      <c r="AH170" s="451">
        <v>1071.58</v>
      </c>
      <c r="AI170" s="451">
        <v>1071.58</v>
      </c>
      <c r="AJ170" s="366">
        <v>10715.8</v>
      </c>
      <c r="AK170" s="339">
        <v>2143.130000000001</v>
      </c>
      <c r="AL170" s="353">
        <v>1071.5775000000001</v>
      </c>
      <c r="AM170" s="436"/>
      <c r="AN170" s="436"/>
      <c r="AP170" s="348"/>
      <c r="AQ170" s="348"/>
    </row>
    <row r="171" spans="1:43" ht="24" customHeight="1">
      <c r="A171" s="339"/>
      <c r="B171" s="350" t="s">
        <v>1123</v>
      </c>
      <c r="C171" s="338">
        <v>512101100</v>
      </c>
      <c r="D171" s="338">
        <v>1237</v>
      </c>
      <c r="E171" s="464" t="s">
        <v>1365</v>
      </c>
      <c r="F171" s="376">
        <v>2903.68</v>
      </c>
      <c r="G171" s="464" t="s">
        <v>1366</v>
      </c>
      <c r="H171" s="339"/>
      <c r="I171" s="339"/>
      <c r="J171" s="339"/>
      <c r="K171" s="339"/>
      <c r="L171" s="339"/>
      <c r="M171" s="339"/>
      <c r="N171" s="339"/>
      <c r="O171" s="339"/>
      <c r="P171" s="339"/>
      <c r="Q171" s="339"/>
      <c r="R171" s="339"/>
      <c r="S171" s="339"/>
      <c r="T171" s="339"/>
      <c r="U171" s="339"/>
      <c r="V171" s="339"/>
      <c r="W171" s="339"/>
      <c r="X171" s="339"/>
      <c r="Y171" s="339"/>
      <c r="Z171" s="451">
        <v>241.97</v>
      </c>
      <c r="AA171" s="451">
        <v>241.97</v>
      </c>
      <c r="AB171" s="451">
        <v>241.97</v>
      </c>
      <c r="AC171" s="451">
        <v>241.97</v>
      </c>
      <c r="AD171" s="451">
        <v>241.97</v>
      </c>
      <c r="AE171" s="451">
        <v>241.97</v>
      </c>
      <c r="AF171" s="451">
        <v>241.97</v>
      </c>
      <c r="AG171" s="451">
        <v>241.97</v>
      </c>
      <c r="AH171" s="451">
        <v>241.97</v>
      </c>
      <c r="AI171" s="451">
        <v>241.97</v>
      </c>
      <c r="AJ171" s="366">
        <v>2419.6999999999998</v>
      </c>
      <c r="AK171" s="339">
        <v>483.98</v>
      </c>
      <c r="AL171" s="353">
        <v>241.97333333333333</v>
      </c>
      <c r="AM171" s="436"/>
      <c r="AN171" s="436"/>
      <c r="AP171" s="348"/>
      <c r="AQ171" s="348"/>
    </row>
    <row r="172" spans="1:43" ht="24" customHeight="1">
      <c r="A172" s="339"/>
      <c r="B172" s="350" t="s">
        <v>1123</v>
      </c>
      <c r="C172" s="338">
        <v>512101100</v>
      </c>
      <c r="D172" s="338">
        <v>1283</v>
      </c>
      <c r="E172" s="483" t="s">
        <v>1406</v>
      </c>
      <c r="F172" s="340">
        <v>450</v>
      </c>
      <c r="G172" s="484" t="s">
        <v>1407</v>
      </c>
      <c r="H172" s="339"/>
      <c r="I172" s="339"/>
      <c r="J172" s="339"/>
      <c r="K172" s="339"/>
      <c r="L172" s="339"/>
      <c r="M172" s="339"/>
      <c r="N172" s="339"/>
      <c r="O172" s="339"/>
      <c r="P172" s="339"/>
      <c r="Q172" s="339"/>
      <c r="R172" s="339"/>
      <c r="S172" s="339"/>
      <c r="T172" s="339"/>
      <c r="U172" s="339"/>
      <c r="V172" s="339"/>
      <c r="W172" s="339"/>
      <c r="X172" s="339"/>
      <c r="Y172" s="339"/>
      <c r="Z172" s="451"/>
      <c r="AA172" s="451">
        <v>37.5</v>
      </c>
      <c r="AB172" s="451">
        <v>37.5</v>
      </c>
      <c r="AC172" s="451">
        <v>37.5</v>
      </c>
      <c r="AD172" s="451">
        <v>37.5</v>
      </c>
      <c r="AE172" s="451">
        <v>37.5</v>
      </c>
      <c r="AF172" s="451">
        <v>37.5</v>
      </c>
      <c r="AG172" s="451">
        <v>37.5</v>
      </c>
      <c r="AH172" s="451">
        <v>37.5</v>
      </c>
      <c r="AI172" s="451">
        <v>37.5</v>
      </c>
      <c r="AJ172" s="366">
        <v>337.5</v>
      </c>
      <c r="AK172" s="339">
        <v>112.5</v>
      </c>
      <c r="AL172" s="353"/>
      <c r="AM172" s="436"/>
      <c r="AN172" s="436"/>
      <c r="AP172" s="348"/>
      <c r="AQ172" s="348"/>
    </row>
    <row r="173" spans="1:43" ht="24" customHeight="1">
      <c r="A173" s="339"/>
      <c r="B173" s="350" t="s">
        <v>1123</v>
      </c>
      <c r="C173" s="338">
        <v>512101100</v>
      </c>
      <c r="D173" s="338">
        <v>1313</v>
      </c>
      <c r="E173" s="433" t="s">
        <v>1408</v>
      </c>
      <c r="F173" s="340">
        <v>4809.46</v>
      </c>
      <c r="G173" s="484" t="s">
        <v>1409</v>
      </c>
      <c r="H173" s="339"/>
      <c r="I173" s="339"/>
      <c r="J173" s="339"/>
      <c r="K173" s="339"/>
      <c r="L173" s="339"/>
      <c r="M173" s="339"/>
      <c r="N173" s="339"/>
      <c r="O173" s="339"/>
      <c r="P173" s="339"/>
      <c r="Q173" s="339"/>
      <c r="R173" s="339"/>
      <c r="S173" s="339"/>
      <c r="T173" s="339"/>
      <c r="U173" s="339"/>
      <c r="V173" s="339"/>
      <c r="W173" s="339"/>
      <c r="X173" s="339"/>
      <c r="Y173" s="339"/>
      <c r="Z173" s="451"/>
      <c r="AA173" s="451">
        <v>400.78</v>
      </c>
      <c r="AB173" s="451">
        <v>400.78</v>
      </c>
      <c r="AC173" s="451">
        <v>400.78</v>
      </c>
      <c r="AD173" s="451">
        <v>400.78</v>
      </c>
      <c r="AE173" s="451">
        <v>400.78</v>
      </c>
      <c r="AF173" s="451">
        <v>400.78</v>
      </c>
      <c r="AG173" s="451">
        <v>400.78</v>
      </c>
      <c r="AH173" s="451">
        <v>400.78</v>
      </c>
      <c r="AI173" s="451">
        <v>400.78</v>
      </c>
      <c r="AJ173" s="366">
        <v>3607.0199999999995</v>
      </c>
      <c r="AK173" s="339">
        <v>1202.4400000000005</v>
      </c>
      <c r="AL173" s="353">
        <v>400.78833333333336</v>
      </c>
      <c r="AM173" s="436"/>
      <c r="AN173" s="436"/>
      <c r="AP173" s="348"/>
      <c r="AQ173" s="348"/>
    </row>
    <row r="174" spans="1:43" ht="24" customHeight="1">
      <c r="A174" s="339"/>
      <c r="B174" s="350" t="s">
        <v>1123</v>
      </c>
      <c r="C174" s="338">
        <v>512101100</v>
      </c>
      <c r="D174" s="338">
        <v>1314</v>
      </c>
      <c r="E174" s="433" t="s">
        <v>1444</v>
      </c>
      <c r="F174" s="340">
        <v>1373.83</v>
      </c>
      <c r="G174" s="484" t="s">
        <v>1445</v>
      </c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451"/>
      <c r="AA174" s="451"/>
      <c r="AB174" s="451">
        <v>114.49</v>
      </c>
      <c r="AC174" s="451">
        <v>114.49</v>
      </c>
      <c r="AD174" s="451">
        <v>114.49</v>
      </c>
      <c r="AE174" s="451">
        <v>114.49</v>
      </c>
      <c r="AF174" s="451">
        <v>114.49</v>
      </c>
      <c r="AG174" s="451">
        <v>114.49</v>
      </c>
      <c r="AH174" s="451">
        <v>114.49</v>
      </c>
      <c r="AI174" s="451">
        <v>114.49</v>
      </c>
      <c r="AJ174" s="366">
        <v>915.92</v>
      </c>
      <c r="AK174" s="339">
        <v>457.90999999999997</v>
      </c>
      <c r="AL174" s="353">
        <v>114.48583333333333</v>
      </c>
      <c r="AM174" s="436"/>
      <c r="AN174" s="436"/>
      <c r="AP174" s="348"/>
      <c r="AQ174" s="348"/>
    </row>
    <row r="175" spans="1:43" ht="24" customHeight="1">
      <c r="A175" s="339"/>
      <c r="B175" s="350" t="s">
        <v>1123</v>
      </c>
      <c r="C175" s="338">
        <v>512101100</v>
      </c>
      <c r="D175" s="338">
        <v>1315</v>
      </c>
      <c r="E175" s="433" t="s">
        <v>1446</v>
      </c>
      <c r="F175" s="340">
        <v>600</v>
      </c>
      <c r="G175" s="433" t="s">
        <v>1447</v>
      </c>
      <c r="H175" s="339"/>
      <c r="I175" s="339"/>
      <c r="J175" s="339"/>
      <c r="K175" s="339"/>
      <c r="L175" s="339"/>
      <c r="M175" s="339"/>
      <c r="N175" s="339"/>
      <c r="O175" s="339"/>
      <c r="P175" s="339"/>
      <c r="Q175" s="339"/>
      <c r="R175" s="339"/>
      <c r="S175" s="339"/>
      <c r="T175" s="339"/>
      <c r="U175" s="339"/>
      <c r="V175" s="339"/>
      <c r="W175" s="339"/>
      <c r="X175" s="339"/>
      <c r="Y175" s="339"/>
      <c r="Z175" s="451"/>
      <c r="AA175" s="451"/>
      <c r="AB175" s="451">
        <v>50</v>
      </c>
      <c r="AC175" s="451">
        <v>50</v>
      </c>
      <c r="AD175" s="451">
        <v>50</v>
      </c>
      <c r="AE175" s="451">
        <v>50</v>
      </c>
      <c r="AF175" s="451">
        <v>50</v>
      </c>
      <c r="AG175" s="451">
        <v>50</v>
      </c>
      <c r="AH175" s="451">
        <v>50</v>
      </c>
      <c r="AI175" s="451">
        <v>50</v>
      </c>
      <c r="AJ175" s="366">
        <v>400</v>
      </c>
      <c r="AK175" s="339">
        <v>200</v>
      </c>
      <c r="AL175" s="353">
        <v>50</v>
      </c>
      <c r="AM175" s="436"/>
      <c r="AN175" s="436"/>
      <c r="AP175" s="348"/>
      <c r="AQ175" s="348"/>
    </row>
    <row r="176" spans="1:43" ht="24" customHeight="1">
      <c r="A176" s="339"/>
      <c r="B176" s="350" t="s">
        <v>1123</v>
      </c>
      <c r="C176" s="338">
        <v>512101100</v>
      </c>
      <c r="D176" s="357">
        <v>1317</v>
      </c>
      <c r="E176" s="485" t="s">
        <v>1448</v>
      </c>
      <c r="F176" s="486">
        <v>2193.44</v>
      </c>
      <c r="G176" s="464" t="s">
        <v>1449</v>
      </c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  <c r="T176" s="339"/>
      <c r="U176" s="339"/>
      <c r="V176" s="339"/>
      <c r="W176" s="339"/>
      <c r="X176" s="339"/>
      <c r="Y176" s="339"/>
      <c r="Z176" s="451"/>
      <c r="AA176" s="451"/>
      <c r="AB176" s="451">
        <v>182.79</v>
      </c>
      <c r="AC176" s="451">
        <v>182.79</v>
      </c>
      <c r="AD176" s="451">
        <v>182.79</v>
      </c>
      <c r="AE176" s="451">
        <v>182.79</v>
      </c>
      <c r="AF176" s="451">
        <v>182.79</v>
      </c>
      <c r="AG176" s="451">
        <v>182.79</v>
      </c>
      <c r="AH176" s="451">
        <v>182.79</v>
      </c>
      <c r="AI176" s="451">
        <v>182.79</v>
      </c>
      <c r="AJ176" s="366">
        <v>1462.32</v>
      </c>
      <c r="AK176" s="339">
        <v>731.12000000000012</v>
      </c>
      <c r="AL176" s="353">
        <v>182.78666666666666</v>
      </c>
      <c r="AM176" s="436"/>
      <c r="AN176" s="436"/>
      <c r="AP176" s="348"/>
      <c r="AQ176" s="348"/>
    </row>
    <row r="177" spans="1:43" ht="24" customHeight="1">
      <c r="A177" s="339"/>
      <c r="B177" s="350" t="s">
        <v>1123</v>
      </c>
      <c r="C177" s="338">
        <v>512101100</v>
      </c>
      <c r="D177" s="338">
        <v>1344</v>
      </c>
      <c r="E177" s="433" t="s">
        <v>1450</v>
      </c>
      <c r="F177" s="340">
        <v>901.62</v>
      </c>
      <c r="G177" s="433" t="s">
        <v>1437</v>
      </c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  <c r="T177" s="339"/>
      <c r="U177" s="339"/>
      <c r="V177" s="339"/>
      <c r="W177" s="339"/>
      <c r="X177" s="339"/>
      <c r="Y177" s="339"/>
      <c r="Z177" s="451"/>
      <c r="AA177" s="451"/>
      <c r="AB177" s="451">
        <v>75.14</v>
      </c>
      <c r="AC177" s="451">
        <v>75.14</v>
      </c>
      <c r="AD177" s="451">
        <v>75.14</v>
      </c>
      <c r="AE177" s="451">
        <v>75.14</v>
      </c>
      <c r="AF177" s="451">
        <v>75.14</v>
      </c>
      <c r="AG177" s="451">
        <v>75.14</v>
      </c>
      <c r="AH177" s="451">
        <v>75.14</v>
      </c>
      <c r="AI177" s="451">
        <v>75.14</v>
      </c>
      <c r="AJ177" s="366">
        <v>601.12</v>
      </c>
      <c r="AK177" s="339">
        <v>300.5</v>
      </c>
      <c r="AL177" s="353">
        <v>75.135000000000005</v>
      </c>
      <c r="AM177" s="436"/>
      <c r="AN177" s="436"/>
      <c r="AP177" s="348"/>
      <c r="AQ177" s="348"/>
    </row>
    <row r="178" spans="1:43" ht="24" customHeight="1">
      <c r="A178" s="339"/>
      <c r="B178" s="350" t="s">
        <v>1123</v>
      </c>
      <c r="C178" s="338">
        <v>512101100</v>
      </c>
      <c r="D178" s="338">
        <v>1345</v>
      </c>
      <c r="E178" s="464" t="s">
        <v>1498</v>
      </c>
      <c r="F178" s="376">
        <v>2293.92</v>
      </c>
      <c r="G178" s="464" t="s">
        <v>1499</v>
      </c>
      <c r="H178" s="339"/>
      <c r="I178" s="339"/>
      <c r="J178" s="339"/>
      <c r="K178" s="339"/>
      <c r="L178" s="339"/>
      <c r="M178" s="339"/>
      <c r="N178" s="339"/>
      <c r="O178" s="339"/>
      <c r="P178" s="339"/>
      <c r="Q178" s="339"/>
      <c r="R178" s="339"/>
      <c r="S178" s="339"/>
      <c r="T178" s="339"/>
      <c r="U178" s="339"/>
      <c r="V178" s="339"/>
      <c r="W178" s="339"/>
      <c r="X178" s="339"/>
      <c r="Y178" s="339"/>
      <c r="Z178" s="451"/>
      <c r="AA178" s="451"/>
      <c r="AB178" s="451"/>
      <c r="AC178" s="451">
        <v>191.16</v>
      </c>
      <c r="AD178" s="451">
        <v>191.16</v>
      </c>
      <c r="AE178" s="451">
        <v>191.16</v>
      </c>
      <c r="AF178" s="451">
        <v>191.16</v>
      </c>
      <c r="AG178" s="451">
        <v>191.16</v>
      </c>
      <c r="AH178" s="451">
        <v>191.16</v>
      </c>
      <c r="AI178" s="451">
        <v>191.16</v>
      </c>
      <c r="AJ178" s="366">
        <v>1338.1200000000001</v>
      </c>
      <c r="AK178" s="339">
        <v>955.8</v>
      </c>
      <c r="AL178" s="353">
        <v>191.16</v>
      </c>
      <c r="AM178" s="436"/>
      <c r="AN178" s="436"/>
      <c r="AP178" s="348"/>
      <c r="AQ178" s="348"/>
    </row>
    <row r="179" spans="1:43" ht="24" customHeight="1">
      <c r="A179" s="339"/>
      <c r="B179" s="350" t="s">
        <v>1123</v>
      </c>
      <c r="C179" s="338">
        <v>512101100</v>
      </c>
      <c r="D179" s="338">
        <v>1346</v>
      </c>
      <c r="E179" s="464" t="s">
        <v>1500</v>
      </c>
      <c r="F179" s="376">
        <v>4232.99</v>
      </c>
      <c r="G179" s="464" t="s">
        <v>1501</v>
      </c>
      <c r="H179" s="339"/>
      <c r="I179" s="339"/>
      <c r="J179" s="339"/>
      <c r="K179" s="339"/>
      <c r="L179" s="339"/>
      <c r="M179" s="339"/>
      <c r="N179" s="339"/>
      <c r="O179" s="339"/>
      <c r="P179" s="339"/>
      <c r="Q179" s="339"/>
      <c r="R179" s="339"/>
      <c r="S179" s="339"/>
      <c r="T179" s="339"/>
      <c r="U179" s="339"/>
      <c r="V179" s="339"/>
      <c r="W179" s="339"/>
      <c r="X179" s="339"/>
      <c r="Y179" s="339"/>
      <c r="Z179" s="451"/>
      <c r="AA179" s="451"/>
      <c r="AB179" s="451"/>
      <c r="AC179" s="451">
        <v>352.75</v>
      </c>
      <c r="AD179" s="451">
        <v>352.75</v>
      </c>
      <c r="AE179" s="451">
        <v>352.75</v>
      </c>
      <c r="AF179" s="451">
        <v>352.75</v>
      </c>
      <c r="AG179" s="451">
        <v>352.75</v>
      </c>
      <c r="AH179" s="451">
        <v>352.75</v>
      </c>
      <c r="AI179" s="451">
        <v>352.75</v>
      </c>
      <c r="AJ179" s="366">
        <v>2469.25</v>
      </c>
      <c r="AK179" s="339">
        <v>1763.7399999999998</v>
      </c>
      <c r="AL179" s="353">
        <v>352.74916666666667</v>
      </c>
      <c r="AM179" s="436"/>
      <c r="AN179" s="436"/>
      <c r="AP179" s="348"/>
      <c r="AQ179" s="348"/>
    </row>
    <row r="180" spans="1:43" ht="24" customHeight="1">
      <c r="A180" s="339"/>
      <c r="B180" s="350" t="s">
        <v>1123</v>
      </c>
      <c r="C180" s="338">
        <v>512101100</v>
      </c>
      <c r="D180" s="338">
        <v>1347</v>
      </c>
      <c r="E180" s="464" t="s">
        <v>1502</v>
      </c>
      <c r="F180" s="376">
        <v>4165.28</v>
      </c>
      <c r="G180" s="464" t="s">
        <v>1503</v>
      </c>
      <c r="H180" s="339"/>
      <c r="I180" s="339"/>
      <c r="J180" s="339"/>
      <c r="K180" s="339"/>
      <c r="L180" s="339"/>
      <c r="M180" s="339"/>
      <c r="N180" s="339"/>
      <c r="O180" s="339"/>
      <c r="P180" s="339"/>
      <c r="Q180" s="339"/>
      <c r="R180" s="339"/>
      <c r="S180" s="339"/>
      <c r="T180" s="339"/>
      <c r="U180" s="339"/>
      <c r="V180" s="339"/>
      <c r="W180" s="339"/>
      <c r="X180" s="339"/>
      <c r="Y180" s="339"/>
      <c r="Z180" s="451"/>
      <c r="AA180" s="451"/>
      <c r="AB180" s="451"/>
      <c r="AC180" s="451">
        <v>347.11</v>
      </c>
      <c r="AD180" s="451">
        <v>347.11</v>
      </c>
      <c r="AE180" s="451">
        <v>347.11</v>
      </c>
      <c r="AF180" s="451">
        <v>347.11</v>
      </c>
      <c r="AG180" s="451">
        <v>347.11</v>
      </c>
      <c r="AH180" s="451">
        <v>347.11</v>
      </c>
      <c r="AI180" s="451">
        <v>347.11</v>
      </c>
      <c r="AJ180" s="366">
        <v>2429.7700000000004</v>
      </c>
      <c r="AK180" s="339">
        <v>1735.5099999999993</v>
      </c>
      <c r="AL180" s="353">
        <v>347.10666666666663</v>
      </c>
      <c r="AM180" s="436"/>
      <c r="AN180" s="436"/>
      <c r="AP180" s="348"/>
      <c r="AQ180" s="348"/>
    </row>
    <row r="181" spans="1:43" ht="24" customHeight="1">
      <c r="A181" s="339"/>
      <c r="B181" s="350" t="s">
        <v>1123</v>
      </c>
      <c r="C181" s="338">
        <v>512101100</v>
      </c>
      <c r="D181" s="338">
        <v>1348</v>
      </c>
      <c r="E181" s="433" t="s">
        <v>1504</v>
      </c>
      <c r="F181" s="376">
        <v>786.92</v>
      </c>
      <c r="G181" s="433" t="s">
        <v>1495</v>
      </c>
      <c r="H181" s="339"/>
      <c r="I181" s="339"/>
      <c r="J181" s="339"/>
      <c r="K181" s="339"/>
      <c r="L181" s="339"/>
      <c r="M181" s="339"/>
      <c r="N181" s="339"/>
      <c r="O181" s="339"/>
      <c r="P181" s="339"/>
      <c r="Q181" s="339"/>
      <c r="R181" s="339"/>
      <c r="S181" s="339"/>
      <c r="T181" s="339"/>
      <c r="U181" s="339"/>
      <c r="V181" s="339"/>
      <c r="W181" s="339"/>
      <c r="X181" s="339"/>
      <c r="Y181" s="339"/>
      <c r="Z181" s="451"/>
      <c r="AA181" s="451"/>
      <c r="AB181" s="451"/>
      <c r="AC181" s="451">
        <v>65.58</v>
      </c>
      <c r="AD181" s="451">
        <v>65.58</v>
      </c>
      <c r="AE181" s="451">
        <v>65.58</v>
      </c>
      <c r="AF181" s="451">
        <v>65.58</v>
      </c>
      <c r="AG181" s="451">
        <v>65.58</v>
      </c>
      <c r="AH181" s="451">
        <v>65.58</v>
      </c>
      <c r="AI181" s="451">
        <v>65.58</v>
      </c>
      <c r="AJ181" s="366">
        <v>459.05999999999995</v>
      </c>
      <c r="AK181" s="339">
        <v>327.86</v>
      </c>
      <c r="AL181" s="353">
        <v>65.576666666666668</v>
      </c>
      <c r="AM181" s="436"/>
      <c r="AN181" s="436"/>
      <c r="AP181" s="348"/>
      <c r="AQ181" s="348"/>
    </row>
    <row r="182" spans="1:43" ht="24" customHeight="1">
      <c r="A182" s="339"/>
      <c r="B182" s="350" t="s">
        <v>1123</v>
      </c>
      <c r="C182" s="338">
        <v>512101100</v>
      </c>
      <c r="D182" s="338">
        <v>1350</v>
      </c>
      <c r="E182" s="464" t="s">
        <v>1446</v>
      </c>
      <c r="F182" s="376">
        <v>500</v>
      </c>
      <c r="G182" s="433" t="s">
        <v>1505</v>
      </c>
      <c r="H182" s="339"/>
      <c r="I182" s="339"/>
      <c r="J182" s="339"/>
      <c r="K182" s="339"/>
      <c r="L182" s="339"/>
      <c r="M182" s="339"/>
      <c r="N182" s="339"/>
      <c r="O182" s="339"/>
      <c r="P182" s="339"/>
      <c r="Q182" s="339"/>
      <c r="R182" s="339"/>
      <c r="S182" s="339"/>
      <c r="T182" s="339"/>
      <c r="U182" s="339"/>
      <c r="V182" s="339"/>
      <c r="W182" s="339"/>
      <c r="X182" s="339"/>
      <c r="Y182" s="339"/>
      <c r="Z182" s="451"/>
      <c r="AA182" s="451"/>
      <c r="AB182" s="451"/>
      <c r="AC182" s="451">
        <v>41.67</v>
      </c>
      <c r="AD182" s="451">
        <v>41.67</v>
      </c>
      <c r="AE182" s="451">
        <v>41.67</v>
      </c>
      <c r="AF182" s="451">
        <v>41.67</v>
      </c>
      <c r="AG182" s="451">
        <v>41.67</v>
      </c>
      <c r="AH182" s="451">
        <v>41.67</v>
      </c>
      <c r="AI182" s="451">
        <v>41.67</v>
      </c>
      <c r="AJ182" s="366">
        <v>291.69000000000005</v>
      </c>
      <c r="AK182" s="339">
        <v>208.30999999999995</v>
      </c>
      <c r="AL182" s="353">
        <v>41.666666666666664</v>
      </c>
      <c r="AM182" s="436"/>
      <c r="AN182" s="436"/>
      <c r="AP182" s="348"/>
      <c r="AQ182" s="348"/>
    </row>
    <row r="183" spans="1:43" ht="24" customHeight="1">
      <c r="A183" s="339"/>
      <c r="B183" s="350" t="s">
        <v>1123</v>
      </c>
      <c r="C183" s="338">
        <v>512101100</v>
      </c>
      <c r="D183" s="338">
        <v>1351</v>
      </c>
      <c r="E183" s="464" t="s">
        <v>1506</v>
      </c>
      <c r="F183" s="376">
        <v>12053.36</v>
      </c>
      <c r="G183" s="433" t="s">
        <v>1507</v>
      </c>
      <c r="H183" s="339"/>
      <c r="I183" s="339"/>
      <c r="J183" s="339"/>
      <c r="K183" s="339"/>
      <c r="L183" s="339"/>
      <c r="M183" s="339"/>
      <c r="N183" s="339"/>
      <c r="O183" s="339"/>
      <c r="P183" s="339"/>
      <c r="Q183" s="339"/>
      <c r="R183" s="339"/>
      <c r="S183" s="339"/>
      <c r="T183" s="339"/>
      <c r="U183" s="339"/>
      <c r="V183" s="339"/>
      <c r="W183" s="339"/>
      <c r="X183" s="339"/>
      <c r="Y183" s="339"/>
      <c r="Z183" s="451"/>
      <c r="AA183" s="451"/>
      <c r="AB183" s="451"/>
      <c r="AC183" s="451">
        <v>1004.45</v>
      </c>
      <c r="AD183" s="451">
        <v>1004.45</v>
      </c>
      <c r="AE183" s="451">
        <v>1004.45</v>
      </c>
      <c r="AF183" s="451">
        <v>1004.45</v>
      </c>
      <c r="AG183" s="451">
        <v>1004.45</v>
      </c>
      <c r="AH183" s="451">
        <v>1004.45</v>
      </c>
      <c r="AI183" s="451">
        <v>1004.45</v>
      </c>
      <c r="AJ183" s="366">
        <v>7031.15</v>
      </c>
      <c r="AK183" s="339">
        <v>5022.2100000000009</v>
      </c>
      <c r="AL183" s="353">
        <v>1004.4466666666667</v>
      </c>
      <c r="AM183" s="436"/>
      <c r="AN183" s="436"/>
      <c r="AP183" s="348"/>
      <c r="AQ183" s="348"/>
    </row>
    <row r="184" spans="1:43" ht="24" customHeight="1">
      <c r="A184" s="339"/>
      <c r="B184" s="350" t="s">
        <v>1123</v>
      </c>
      <c r="C184" s="338">
        <v>512101100</v>
      </c>
      <c r="D184" s="338">
        <v>1352</v>
      </c>
      <c r="E184" s="464" t="s">
        <v>1508</v>
      </c>
      <c r="F184" s="376">
        <v>18812.509999999998</v>
      </c>
      <c r="G184" s="433" t="s">
        <v>1507</v>
      </c>
      <c r="H184" s="339"/>
      <c r="I184" s="339"/>
      <c r="J184" s="339"/>
      <c r="K184" s="339"/>
      <c r="L184" s="339"/>
      <c r="M184" s="339"/>
      <c r="N184" s="339"/>
      <c r="O184" s="339"/>
      <c r="P184" s="339"/>
      <c r="Q184" s="339"/>
      <c r="R184" s="339"/>
      <c r="S184" s="339"/>
      <c r="T184" s="339"/>
      <c r="U184" s="339"/>
      <c r="V184" s="339"/>
      <c r="W184" s="339"/>
      <c r="X184" s="339"/>
      <c r="Y184" s="339"/>
      <c r="Z184" s="451"/>
      <c r="AA184" s="451"/>
      <c r="AB184" s="451"/>
      <c r="AC184" s="451">
        <v>1567.71</v>
      </c>
      <c r="AD184" s="451">
        <v>1567.71</v>
      </c>
      <c r="AE184" s="451">
        <v>1567.71</v>
      </c>
      <c r="AF184" s="451">
        <v>1567.71</v>
      </c>
      <c r="AG184" s="451">
        <v>1567.71</v>
      </c>
      <c r="AH184" s="451">
        <v>1567.71</v>
      </c>
      <c r="AI184" s="451">
        <v>1567.71</v>
      </c>
      <c r="AJ184" s="366">
        <v>10973.970000000001</v>
      </c>
      <c r="AK184" s="339">
        <v>7838.5399999999972</v>
      </c>
      <c r="AL184" s="353">
        <v>1567.7091666666665</v>
      </c>
      <c r="AM184" s="436"/>
      <c r="AN184" s="436"/>
      <c r="AP184" s="348"/>
      <c r="AQ184" s="348"/>
    </row>
    <row r="185" spans="1:43" ht="24" customHeight="1">
      <c r="A185" s="339"/>
      <c r="B185" s="350" t="s">
        <v>1123</v>
      </c>
      <c r="C185" s="338">
        <v>512101100</v>
      </c>
      <c r="D185" s="338"/>
      <c r="E185" s="433" t="s">
        <v>1446</v>
      </c>
      <c r="F185" s="340">
        <v>600</v>
      </c>
      <c r="G185" s="433" t="s">
        <v>1607</v>
      </c>
      <c r="H185" s="339"/>
      <c r="I185" s="339"/>
      <c r="J185" s="339"/>
      <c r="K185" s="339"/>
      <c r="L185" s="339"/>
      <c r="M185" s="339"/>
      <c r="N185" s="339"/>
      <c r="O185" s="339"/>
      <c r="P185" s="339"/>
      <c r="Q185" s="339"/>
      <c r="R185" s="339"/>
      <c r="S185" s="339"/>
      <c r="T185" s="339"/>
      <c r="U185" s="339"/>
      <c r="V185" s="339"/>
      <c r="W185" s="339"/>
      <c r="X185" s="339"/>
      <c r="Y185" s="339"/>
      <c r="Z185" s="451"/>
      <c r="AA185" s="451"/>
      <c r="AB185" s="451"/>
      <c r="AC185" s="451"/>
      <c r="AD185" s="451">
        <v>50</v>
      </c>
      <c r="AE185" s="451">
        <v>50</v>
      </c>
      <c r="AF185" s="451">
        <v>50</v>
      </c>
      <c r="AG185" s="451">
        <v>50</v>
      </c>
      <c r="AH185" s="451">
        <v>50</v>
      </c>
      <c r="AI185" s="451">
        <v>50</v>
      </c>
      <c r="AJ185" s="366">
        <v>300</v>
      </c>
      <c r="AK185" s="339">
        <v>300</v>
      </c>
      <c r="AL185" s="353">
        <v>50</v>
      </c>
      <c r="AM185" s="436"/>
      <c r="AN185" s="436"/>
      <c r="AP185" s="348"/>
      <c r="AQ185" s="348"/>
    </row>
    <row r="186" spans="1:43" ht="24" customHeight="1">
      <c r="A186" s="339"/>
      <c r="B186" s="350" t="s">
        <v>1123</v>
      </c>
      <c r="C186" s="338">
        <v>512101100</v>
      </c>
      <c r="D186" s="338">
        <v>1407</v>
      </c>
      <c r="E186" s="472" t="s">
        <v>1608</v>
      </c>
      <c r="F186" s="340">
        <v>1586.92</v>
      </c>
      <c r="G186" s="433" t="s">
        <v>1609</v>
      </c>
      <c r="H186" s="339"/>
      <c r="I186" s="339"/>
      <c r="J186" s="339"/>
      <c r="K186" s="339"/>
      <c r="L186" s="339"/>
      <c r="M186" s="339"/>
      <c r="N186" s="339"/>
      <c r="O186" s="339"/>
      <c r="P186" s="339"/>
      <c r="Q186" s="339"/>
      <c r="R186" s="339"/>
      <c r="S186" s="339"/>
      <c r="T186" s="339"/>
      <c r="U186" s="339"/>
      <c r="V186" s="339"/>
      <c r="W186" s="339"/>
      <c r="X186" s="339"/>
      <c r="Y186" s="339"/>
      <c r="Z186" s="451"/>
      <c r="AA186" s="451"/>
      <c r="AB186" s="451"/>
      <c r="AC186" s="451"/>
      <c r="AD186" s="451"/>
      <c r="AE186" s="451">
        <v>132.24</v>
      </c>
      <c r="AF186" s="451">
        <v>132.24</v>
      </c>
      <c r="AG186" s="451">
        <v>132.24</v>
      </c>
      <c r="AH186" s="451">
        <v>132.24</v>
      </c>
      <c r="AI186" s="451">
        <v>132.24</v>
      </c>
      <c r="AJ186" s="366">
        <v>661.2</v>
      </c>
      <c r="AK186" s="339">
        <v>925.72</v>
      </c>
      <c r="AL186" s="353">
        <v>528.97333333333336</v>
      </c>
      <c r="AM186" s="436"/>
      <c r="AN186" s="436"/>
      <c r="AP186" s="348"/>
      <c r="AQ186" s="348"/>
    </row>
    <row r="187" spans="1:43" ht="24" customHeight="1">
      <c r="A187" s="339"/>
      <c r="B187" s="350" t="s">
        <v>1123</v>
      </c>
      <c r="C187" s="338">
        <v>512101100</v>
      </c>
      <c r="D187" s="338">
        <v>1415</v>
      </c>
      <c r="E187" s="438" t="s">
        <v>1610</v>
      </c>
      <c r="F187" s="439">
        <v>8997.57</v>
      </c>
      <c r="G187" s="437">
        <v>43933</v>
      </c>
      <c r="H187" s="339"/>
      <c r="I187" s="339"/>
      <c r="J187" s="339"/>
      <c r="K187" s="339"/>
      <c r="L187" s="339"/>
      <c r="M187" s="339"/>
      <c r="N187" s="339"/>
      <c r="O187" s="339"/>
      <c r="P187" s="339"/>
      <c r="Q187" s="339"/>
      <c r="R187" s="339"/>
      <c r="S187" s="339"/>
      <c r="T187" s="339"/>
      <c r="U187" s="339"/>
      <c r="V187" s="339"/>
      <c r="W187" s="339"/>
      <c r="X187" s="339"/>
      <c r="Y187" s="339"/>
      <c r="Z187" s="451"/>
      <c r="AA187" s="451"/>
      <c r="AB187" s="451"/>
      <c r="AC187" s="451"/>
      <c r="AD187" s="451"/>
      <c r="AE187" s="451"/>
      <c r="AF187" s="451">
        <v>749.8</v>
      </c>
      <c r="AG187" s="451">
        <v>749.8</v>
      </c>
      <c r="AH187" s="451">
        <v>749.8</v>
      </c>
      <c r="AI187" s="451">
        <v>749.8</v>
      </c>
      <c r="AJ187" s="366">
        <v>2999.2</v>
      </c>
      <c r="AK187" s="339">
        <v>5998.37</v>
      </c>
      <c r="AL187" s="353">
        <v>749.79750000000001</v>
      </c>
      <c r="AM187" s="436"/>
      <c r="AN187" s="436"/>
      <c r="AP187" s="348"/>
      <c r="AQ187" s="348"/>
    </row>
    <row r="188" spans="1:43" ht="24" customHeight="1">
      <c r="A188" s="339"/>
      <c r="B188" s="350" t="s">
        <v>1123</v>
      </c>
      <c r="C188" s="338">
        <v>512101100</v>
      </c>
      <c r="D188" s="338">
        <v>1416</v>
      </c>
      <c r="E188" s="438" t="s">
        <v>1611</v>
      </c>
      <c r="F188" s="439">
        <v>300</v>
      </c>
      <c r="G188" s="433" t="s">
        <v>1599</v>
      </c>
      <c r="H188" s="339"/>
      <c r="I188" s="339"/>
      <c r="J188" s="339"/>
      <c r="K188" s="339"/>
      <c r="L188" s="339"/>
      <c r="M188" s="339"/>
      <c r="N188" s="339"/>
      <c r="O188" s="339"/>
      <c r="P188" s="339"/>
      <c r="Q188" s="339"/>
      <c r="R188" s="339"/>
      <c r="S188" s="339"/>
      <c r="T188" s="339"/>
      <c r="U188" s="339"/>
      <c r="V188" s="339"/>
      <c r="W188" s="339"/>
      <c r="X188" s="339"/>
      <c r="Y188" s="339"/>
      <c r="Z188" s="451"/>
      <c r="AA188" s="451"/>
      <c r="AB188" s="451"/>
      <c r="AC188" s="451"/>
      <c r="AD188" s="451"/>
      <c r="AE188" s="451"/>
      <c r="AF188" s="451">
        <v>25</v>
      </c>
      <c r="AG188" s="451">
        <v>25</v>
      </c>
      <c r="AH188" s="451">
        <v>25</v>
      </c>
      <c r="AI188" s="451">
        <v>25</v>
      </c>
      <c r="AJ188" s="366">
        <v>100</v>
      </c>
      <c r="AK188" s="339">
        <v>200</v>
      </c>
      <c r="AL188" s="353">
        <v>25</v>
      </c>
      <c r="AM188" s="436"/>
      <c r="AN188" s="436"/>
      <c r="AP188" s="348"/>
      <c r="AQ188" s="348"/>
    </row>
    <row r="189" spans="1:43" ht="24" customHeight="1">
      <c r="A189" s="339"/>
      <c r="B189" s="350" t="s">
        <v>1123</v>
      </c>
      <c r="C189" s="338">
        <v>512101100</v>
      </c>
      <c r="D189" s="338">
        <v>1417</v>
      </c>
      <c r="E189" s="438" t="s">
        <v>1506</v>
      </c>
      <c r="F189" s="439">
        <v>10679.83</v>
      </c>
      <c r="G189" s="433" t="s">
        <v>1599</v>
      </c>
      <c r="H189" s="339"/>
      <c r="I189" s="339"/>
      <c r="J189" s="339"/>
      <c r="K189" s="339"/>
      <c r="L189" s="339"/>
      <c r="M189" s="339"/>
      <c r="N189" s="339"/>
      <c r="O189" s="339"/>
      <c r="P189" s="339"/>
      <c r="Q189" s="339"/>
      <c r="R189" s="339"/>
      <c r="S189" s="339"/>
      <c r="T189" s="339"/>
      <c r="U189" s="339"/>
      <c r="V189" s="339"/>
      <c r="W189" s="339"/>
      <c r="X189" s="339"/>
      <c r="Y189" s="339"/>
      <c r="Z189" s="451"/>
      <c r="AA189" s="451"/>
      <c r="AB189" s="451"/>
      <c r="AC189" s="451"/>
      <c r="AD189" s="451"/>
      <c r="AE189" s="451"/>
      <c r="AF189" s="451">
        <v>889.99</v>
      </c>
      <c r="AG189" s="451">
        <v>889.99</v>
      </c>
      <c r="AH189" s="451">
        <v>889.99</v>
      </c>
      <c r="AI189" s="451">
        <v>889.99</v>
      </c>
      <c r="AJ189" s="366">
        <v>3559.96</v>
      </c>
      <c r="AK189" s="339">
        <v>7119.87</v>
      </c>
      <c r="AL189" s="353">
        <v>889.98583333333329</v>
      </c>
      <c r="AM189" s="436"/>
      <c r="AN189" s="436"/>
      <c r="AP189" s="348"/>
      <c r="AQ189" s="348"/>
    </row>
    <row r="190" spans="1:43" ht="24" customHeight="1">
      <c r="A190" s="339"/>
      <c r="B190" s="350" t="s">
        <v>1123</v>
      </c>
      <c r="C190" s="338">
        <v>512101100</v>
      </c>
      <c r="D190" s="338">
        <v>1418</v>
      </c>
      <c r="E190" s="438" t="s">
        <v>1506</v>
      </c>
      <c r="F190" s="439">
        <v>14875.51</v>
      </c>
      <c r="G190" s="433" t="s">
        <v>1599</v>
      </c>
      <c r="H190" s="339"/>
      <c r="I190" s="339"/>
      <c r="J190" s="339"/>
      <c r="K190" s="339"/>
      <c r="L190" s="339"/>
      <c r="M190" s="339"/>
      <c r="N190" s="339"/>
      <c r="O190" s="339"/>
      <c r="P190" s="339"/>
      <c r="Q190" s="339"/>
      <c r="R190" s="339"/>
      <c r="S190" s="339"/>
      <c r="T190" s="339"/>
      <c r="U190" s="339"/>
      <c r="V190" s="339"/>
      <c r="W190" s="339"/>
      <c r="X190" s="339"/>
      <c r="Y190" s="339"/>
      <c r="Z190" s="451"/>
      <c r="AA190" s="451"/>
      <c r="AB190" s="451"/>
      <c r="AC190" s="451"/>
      <c r="AD190" s="451"/>
      <c r="AE190" s="451"/>
      <c r="AF190" s="451">
        <v>1239.6300000000001</v>
      </c>
      <c r="AG190" s="451">
        <v>1239.6300000000001</v>
      </c>
      <c r="AH190" s="451">
        <v>1239.6300000000001</v>
      </c>
      <c r="AI190" s="451">
        <v>1239.6300000000001</v>
      </c>
      <c r="AJ190" s="366">
        <v>4958.5200000000004</v>
      </c>
      <c r="AK190" s="339">
        <v>9916.99</v>
      </c>
      <c r="AL190" s="353">
        <v>1239.6258333333333</v>
      </c>
      <c r="AM190" s="436"/>
      <c r="AN190" s="436"/>
      <c r="AP190" s="348"/>
      <c r="AQ190" s="348"/>
    </row>
    <row r="191" spans="1:43" ht="24" customHeight="1">
      <c r="A191" s="339"/>
      <c r="B191" s="350"/>
      <c r="C191" s="338"/>
      <c r="D191" s="338"/>
      <c r="E191" s="362" t="s">
        <v>1888</v>
      </c>
      <c r="F191" s="440">
        <v>3947.51</v>
      </c>
      <c r="G191" s="433"/>
      <c r="H191" s="339"/>
      <c r="I191" s="339"/>
      <c r="J191" s="339"/>
      <c r="K191" s="339"/>
      <c r="L191" s="339"/>
      <c r="M191" s="339"/>
      <c r="N191" s="339"/>
      <c r="O191" s="339"/>
      <c r="P191" s="339"/>
      <c r="Q191" s="339"/>
      <c r="R191" s="339"/>
      <c r="S191" s="339"/>
      <c r="T191" s="339"/>
      <c r="U191" s="339"/>
      <c r="V191" s="339"/>
      <c r="W191" s="339"/>
      <c r="X191" s="339"/>
      <c r="Y191" s="339"/>
      <c r="Z191" s="451"/>
      <c r="AA191" s="451"/>
      <c r="AB191" s="451"/>
      <c r="AC191" s="451"/>
      <c r="AD191" s="451"/>
      <c r="AE191" s="451"/>
      <c r="AF191" s="451"/>
      <c r="AG191" s="451"/>
      <c r="AH191" s="451"/>
      <c r="AI191" s="451">
        <v>3947.51</v>
      </c>
      <c r="AJ191" s="366">
        <v>3947.51</v>
      </c>
      <c r="AK191" s="339">
        <v>0</v>
      </c>
      <c r="AL191" s="353">
        <v>328.9591666666667</v>
      </c>
      <c r="AM191" s="436"/>
      <c r="AN191" s="436"/>
      <c r="AP191" s="348"/>
      <c r="AQ191" s="348"/>
    </row>
    <row r="192" spans="1:43" ht="24" customHeight="1">
      <c r="A192" s="339"/>
      <c r="B192" s="350" t="s">
        <v>1123</v>
      </c>
      <c r="C192" s="338">
        <v>512101100</v>
      </c>
      <c r="D192" s="338">
        <v>1456</v>
      </c>
      <c r="E192" s="362" t="s">
        <v>1613</v>
      </c>
      <c r="F192" s="440">
        <v>686.92</v>
      </c>
      <c r="G192" s="433" t="s">
        <v>1563</v>
      </c>
      <c r="H192" s="339"/>
      <c r="I192" s="339"/>
      <c r="J192" s="339"/>
      <c r="K192" s="339"/>
      <c r="L192" s="339"/>
      <c r="M192" s="339"/>
      <c r="N192" s="339"/>
      <c r="O192" s="339"/>
      <c r="P192" s="339"/>
      <c r="Q192" s="339"/>
      <c r="R192" s="339"/>
      <c r="S192" s="339"/>
      <c r="T192" s="339"/>
      <c r="U192" s="339"/>
      <c r="V192" s="339"/>
      <c r="W192" s="339"/>
      <c r="X192" s="339"/>
      <c r="Y192" s="339"/>
      <c r="Z192" s="451"/>
      <c r="AA192" s="451"/>
      <c r="AB192" s="451"/>
      <c r="AC192" s="451"/>
      <c r="AD192" s="451"/>
      <c r="AE192" s="451"/>
      <c r="AF192" s="451"/>
      <c r="AG192" s="451">
        <v>57.24</v>
      </c>
      <c r="AH192" s="451">
        <v>57.24</v>
      </c>
      <c r="AI192" s="451">
        <v>57.24</v>
      </c>
      <c r="AJ192" s="366">
        <v>171.72</v>
      </c>
      <c r="AK192" s="339">
        <v>515.19999999999993</v>
      </c>
      <c r="AL192" s="353">
        <v>57.243333333333332</v>
      </c>
      <c r="AM192" s="436"/>
      <c r="AN192" s="436"/>
      <c r="AP192" s="348"/>
      <c r="AQ192" s="348"/>
    </row>
    <row r="193" spans="1:43" ht="24" customHeight="1">
      <c r="A193" s="339"/>
      <c r="B193" s="350" t="s">
        <v>1123</v>
      </c>
      <c r="C193" s="338">
        <v>512101100</v>
      </c>
      <c r="D193" s="338">
        <v>1465</v>
      </c>
      <c r="E193" s="362" t="s">
        <v>1841</v>
      </c>
      <c r="F193" s="440">
        <v>686.92</v>
      </c>
      <c r="G193" s="437">
        <v>44532</v>
      </c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451"/>
      <c r="AA193" s="451"/>
      <c r="AB193" s="451"/>
      <c r="AC193" s="451"/>
      <c r="AD193" s="451"/>
      <c r="AE193" s="451"/>
      <c r="AF193" s="451"/>
      <c r="AG193" s="451"/>
      <c r="AH193" s="451">
        <v>57.24</v>
      </c>
      <c r="AI193" s="451">
        <v>57.24</v>
      </c>
      <c r="AJ193" s="366">
        <v>114.48</v>
      </c>
      <c r="AK193" s="339">
        <v>572.43999999999994</v>
      </c>
      <c r="AL193" s="353">
        <v>57.243333333333332</v>
      </c>
      <c r="AM193" s="436"/>
      <c r="AN193" s="436"/>
      <c r="AP193" s="348"/>
      <c r="AQ193" s="348"/>
    </row>
    <row r="194" spans="1:43" ht="24" customHeight="1">
      <c r="A194" s="339"/>
      <c r="B194" s="350" t="s">
        <v>1123</v>
      </c>
      <c r="C194" s="338">
        <v>512101100</v>
      </c>
      <c r="D194" s="338">
        <v>1466</v>
      </c>
      <c r="E194" s="362" t="s">
        <v>1446</v>
      </c>
      <c r="F194" s="440">
        <v>600</v>
      </c>
      <c r="G194" s="433" t="s">
        <v>1839</v>
      </c>
      <c r="H194" s="339"/>
      <c r="I194" s="339"/>
      <c r="J194" s="339"/>
      <c r="K194" s="339"/>
      <c r="L194" s="339"/>
      <c r="M194" s="339"/>
      <c r="N194" s="339"/>
      <c r="O194" s="339"/>
      <c r="P194" s="339"/>
      <c r="Q194" s="339"/>
      <c r="R194" s="339"/>
      <c r="S194" s="339"/>
      <c r="T194" s="339"/>
      <c r="U194" s="339"/>
      <c r="V194" s="339"/>
      <c r="W194" s="339"/>
      <c r="X194" s="339"/>
      <c r="Y194" s="339"/>
      <c r="Z194" s="451"/>
      <c r="AA194" s="451"/>
      <c r="AB194" s="451"/>
      <c r="AC194" s="451"/>
      <c r="AD194" s="451"/>
      <c r="AE194" s="451"/>
      <c r="AF194" s="451"/>
      <c r="AG194" s="451"/>
      <c r="AH194" s="451">
        <v>50</v>
      </c>
      <c r="AI194" s="451">
        <v>50</v>
      </c>
      <c r="AJ194" s="366">
        <v>100</v>
      </c>
      <c r="AK194" s="339">
        <v>500</v>
      </c>
      <c r="AL194" s="353">
        <v>50</v>
      </c>
      <c r="AM194" s="436"/>
      <c r="AN194" s="436"/>
      <c r="AP194" s="348"/>
      <c r="AQ194" s="348"/>
    </row>
    <row r="195" spans="1:43" ht="24" customHeight="1">
      <c r="A195" s="339"/>
      <c r="B195" s="350" t="s">
        <v>1123</v>
      </c>
      <c r="C195" s="338">
        <v>512101100</v>
      </c>
      <c r="D195" s="338">
        <v>1467</v>
      </c>
      <c r="E195" s="362" t="s">
        <v>1842</v>
      </c>
      <c r="F195" s="440">
        <v>8837.1200000000008</v>
      </c>
      <c r="G195" s="433" t="s">
        <v>1839</v>
      </c>
      <c r="H195" s="339"/>
      <c r="I195" s="339"/>
      <c r="J195" s="339"/>
      <c r="K195" s="339"/>
      <c r="L195" s="339"/>
      <c r="M195" s="339"/>
      <c r="N195" s="339"/>
      <c r="O195" s="339"/>
      <c r="P195" s="339"/>
      <c r="Q195" s="339"/>
      <c r="R195" s="339"/>
      <c r="S195" s="339"/>
      <c r="T195" s="339"/>
      <c r="U195" s="339"/>
      <c r="V195" s="339"/>
      <c r="W195" s="339"/>
      <c r="X195" s="339"/>
      <c r="Y195" s="339"/>
      <c r="Z195" s="451"/>
      <c r="AA195" s="451"/>
      <c r="AB195" s="451"/>
      <c r="AC195" s="451"/>
      <c r="AD195" s="451"/>
      <c r="AE195" s="451"/>
      <c r="AF195" s="451"/>
      <c r="AG195" s="451"/>
      <c r="AH195" s="451">
        <v>2945.71</v>
      </c>
      <c r="AI195" s="451">
        <v>2945.71</v>
      </c>
      <c r="AJ195" s="366">
        <v>5891.42</v>
      </c>
      <c r="AK195" s="339">
        <v>2945.7000000000007</v>
      </c>
      <c r="AL195" s="353">
        <v>2945.7066666666669</v>
      </c>
      <c r="AM195" s="436"/>
      <c r="AN195" s="436"/>
      <c r="AP195" s="348"/>
      <c r="AQ195" s="348"/>
    </row>
    <row r="196" spans="1:43" ht="24" customHeight="1">
      <c r="A196" s="339"/>
      <c r="B196" s="350" t="s">
        <v>1123</v>
      </c>
      <c r="C196" s="338">
        <v>512101100</v>
      </c>
      <c r="D196" s="377">
        <v>1483</v>
      </c>
      <c r="E196" s="362" t="s">
        <v>1889</v>
      </c>
      <c r="F196" s="469">
        <v>10085.469999999999</v>
      </c>
      <c r="G196" s="433" t="s">
        <v>1884</v>
      </c>
      <c r="H196" s="339"/>
      <c r="I196" s="339"/>
      <c r="J196" s="339"/>
      <c r="K196" s="339"/>
      <c r="L196" s="339"/>
      <c r="M196" s="339"/>
      <c r="N196" s="339"/>
      <c r="O196" s="339"/>
      <c r="P196" s="339"/>
      <c r="Q196" s="339"/>
      <c r="R196" s="339"/>
      <c r="S196" s="339"/>
      <c r="T196" s="339"/>
      <c r="U196" s="339"/>
      <c r="V196" s="339"/>
      <c r="W196" s="339"/>
      <c r="X196" s="339"/>
      <c r="Y196" s="339"/>
      <c r="Z196" s="451"/>
      <c r="AA196" s="451"/>
      <c r="AB196" s="451"/>
      <c r="AC196" s="451"/>
      <c r="AD196" s="451"/>
      <c r="AE196" s="451"/>
      <c r="AF196" s="451"/>
      <c r="AG196" s="451"/>
      <c r="AH196" s="451"/>
      <c r="AI196" s="451">
        <v>840.46</v>
      </c>
      <c r="AJ196" s="366">
        <v>840.46</v>
      </c>
      <c r="AK196" s="339">
        <v>9245.0099999999984</v>
      </c>
      <c r="AL196" s="353">
        <v>840.45583333333332</v>
      </c>
      <c r="AM196" s="436"/>
      <c r="AN196" s="436"/>
      <c r="AP196" s="348"/>
      <c r="AQ196" s="348"/>
    </row>
    <row r="197" spans="1:43" ht="24" customHeight="1">
      <c r="A197" s="339"/>
      <c r="B197" s="350" t="s">
        <v>1123</v>
      </c>
      <c r="C197" s="338">
        <v>512101100</v>
      </c>
      <c r="D197" s="338">
        <v>1484</v>
      </c>
      <c r="E197" s="362" t="s">
        <v>1890</v>
      </c>
      <c r="F197" s="469">
        <v>12501.33</v>
      </c>
      <c r="G197" s="433" t="s">
        <v>1884</v>
      </c>
      <c r="H197" s="339"/>
      <c r="I197" s="339"/>
      <c r="J197" s="339"/>
      <c r="K197" s="339"/>
      <c r="L197" s="339"/>
      <c r="M197" s="339"/>
      <c r="N197" s="339"/>
      <c r="O197" s="339"/>
      <c r="P197" s="339"/>
      <c r="Q197" s="339"/>
      <c r="R197" s="339"/>
      <c r="S197" s="339"/>
      <c r="T197" s="339"/>
      <c r="U197" s="339"/>
      <c r="V197" s="339"/>
      <c r="W197" s="339"/>
      <c r="X197" s="339"/>
      <c r="Y197" s="339"/>
      <c r="Z197" s="451"/>
      <c r="AA197" s="451"/>
      <c r="AB197" s="451"/>
      <c r="AC197" s="451"/>
      <c r="AD197" s="451"/>
      <c r="AE197" s="451"/>
      <c r="AF197" s="451"/>
      <c r="AG197" s="451"/>
      <c r="AH197" s="451"/>
      <c r="AI197" s="451">
        <v>1041.78</v>
      </c>
      <c r="AJ197" s="366">
        <v>1041.78</v>
      </c>
      <c r="AK197" s="339">
        <v>11459.55</v>
      </c>
      <c r="AL197" s="353">
        <v>1041.7774999999999</v>
      </c>
      <c r="AM197" s="436"/>
      <c r="AN197" s="436"/>
      <c r="AP197" s="348"/>
      <c r="AQ197" s="348"/>
    </row>
    <row r="198" spans="1:43" ht="24" customHeight="1">
      <c r="A198" s="339"/>
      <c r="B198" s="350" t="s">
        <v>1123</v>
      </c>
      <c r="C198" s="338">
        <v>512101100</v>
      </c>
      <c r="D198" s="338">
        <v>1485</v>
      </c>
      <c r="E198" s="362" t="s">
        <v>1504</v>
      </c>
      <c r="F198" s="440">
        <v>1717.28</v>
      </c>
      <c r="G198" s="433" t="s">
        <v>1891</v>
      </c>
      <c r="H198" s="339"/>
      <c r="I198" s="339"/>
      <c r="J198" s="339"/>
      <c r="K198" s="339"/>
      <c r="L198" s="339"/>
      <c r="M198" s="339"/>
      <c r="N198" s="339"/>
      <c r="O198" s="339"/>
      <c r="P198" s="339"/>
      <c r="Q198" s="339"/>
      <c r="R198" s="339"/>
      <c r="S198" s="339"/>
      <c r="T198" s="339"/>
      <c r="U198" s="339"/>
      <c r="V198" s="339"/>
      <c r="W198" s="339"/>
      <c r="X198" s="339"/>
      <c r="Y198" s="339"/>
      <c r="Z198" s="451"/>
      <c r="AA198" s="451"/>
      <c r="AB198" s="451"/>
      <c r="AC198" s="451"/>
      <c r="AD198" s="451"/>
      <c r="AE198" s="451"/>
      <c r="AF198" s="451"/>
      <c r="AG198" s="451"/>
      <c r="AH198" s="451"/>
      <c r="AI198" s="451">
        <v>143.11000000000001</v>
      </c>
      <c r="AJ198" s="366">
        <v>143.11000000000001</v>
      </c>
      <c r="AK198" s="339">
        <v>1574.17</v>
      </c>
      <c r="AL198" s="353">
        <v>143.10666666666665</v>
      </c>
      <c r="AM198" s="436"/>
      <c r="AN198" s="436"/>
      <c r="AP198" s="348"/>
      <c r="AQ198" s="348"/>
    </row>
    <row r="199" spans="1:43" ht="24" customHeight="1">
      <c r="A199" s="339"/>
      <c r="B199" s="350"/>
      <c r="C199" s="338"/>
      <c r="D199" s="338">
        <v>1499</v>
      </c>
      <c r="E199" s="443" t="s">
        <v>1284</v>
      </c>
      <c r="F199" s="440">
        <v>750</v>
      </c>
      <c r="G199" s="433" t="s">
        <v>1892</v>
      </c>
      <c r="H199" s="339"/>
      <c r="I199" s="339"/>
      <c r="J199" s="339"/>
      <c r="K199" s="339"/>
      <c r="L199" s="339"/>
      <c r="M199" s="339"/>
      <c r="N199" s="339"/>
      <c r="O199" s="339"/>
      <c r="P199" s="339"/>
      <c r="Q199" s="339"/>
      <c r="R199" s="339"/>
      <c r="S199" s="339"/>
      <c r="T199" s="339"/>
      <c r="U199" s="339"/>
      <c r="V199" s="339"/>
      <c r="W199" s="339"/>
      <c r="X199" s="339"/>
      <c r="Y199" s="339"/>
      <c r="Z199" s="451"/>
      <c r="AA199" s="451"/>
      <c r="AB199" s="451"/>
      <c r="AC199" s="451"/>
      <c r="AD199" s="451"/>
      <c r="AE199" s="451"/>
      <c r="AF199" s="451"/>
      <c r="AG199" s="451"/>
      <c r="AH199" s="451"/>
      <c r="AI199" s="451">
        <v>62.5</v>
      </c>
      <c r="AJ199" s="366">
        <v>62.5</v>
      </c>
      <c r="AK199" s="339">
        <v>687.5</v>
      </c>
      <c r="AL199" s="353">
        <v>62.5</v>
      </c>
      <c r="AM199" s="436"/>
      <c r="AN199" s="436"/>
      <c r="AP199" s="348"/>
      <c r="AQ199" s="348"/>
    </row>
    <row r="200" spans="1:43" ht="24" customHeight="1">
      <c r="A200" s="339"/>
      <c r="B200" s="350"/>
      <c r="C200" s="338"/>
      <c r="D200" s="338">
        <v>1500</v>
      </c>
      <c r="E200" s="362" t="s">
        <v>1893</v>
      </c>
      <c r="F200" s="440">
        <v>37474.1</v>
      </c>
      <c r="G200" s="433" t="s">
        <v>1873</v>
      </c>
      <c r="H200" s="339"/>
      <c r="I200" s="339"/>
      <c r="J200" s="339"/>
      <c r="K200" s="339"/>
      <c r="L200" s="339"/>
      <c r="M200" s="339"/>
      <c r="N200" s="339"/>
      <c r="O200" s="339"/>
      <c r="P200" s="339"/>
      <c r="Q200" s="339"/>
      <c r="R200" s="339"/>
      <c r="S200" s="339"/>
      <c r="T200" s="339"/>
      <c r="U200" s="339"/>
      <c r="V200" s="339"/>
      <c r="W200" s="339"/>
      <c r="X200" s="339"/>
      <c r="Y200" s="339"/>
      <c r="Z200" s="451"/>
      <c r="AA200" s="451"/>
      <c r="AB200" s="451"/>
      <c r="AC200" s="451"/>
      <c r="AD200" s="451"/>
      <c r="AE200" s="451"/>
      <c r="AF200" s="451"/>
      <c r="AG200" s="451"/>
      <c r="AH200" s="451"/>
      <c r="AI200" s="451">
        <v>3747.41</v>
      </c>
      <c r="AJ200" s="366">
        <v>3747.41</v>
      </c>
      <c r="AK200" s="339">
        <v>33726.69</v>
      </c>
      <c r="AL200" s="353">
        <v>3747.41</v>
      </c>
      <c r="AM200" s="436"/>
      <c r="AN200" s="436"/>
      <c r="AP200" s="348"/>
      <c r="AQ200" s="348"/>
    </row>
    <row r="201" spans="1:43" ht="24" customHeight="1">
      <c r="A201" s="358"/>
      <c r="B201" s="350"/>
      <c r="C201" s="338"/>
      <c r="D201" s="338"/>
      <c r="E201" s="343" t="s">
        <v>378</v>
      </c>
      <c r="F201" s="367">
        <v>205200.28</v>
      </c>
      <c r="G201" s="358"/>
      <c r="H201" s="358">
        <v>0</v>
      </c>
      <c r="I201" s="358">
        <v>0</v>
      </c>
      <c r="J201" s="358">
        <v>0</v>
      </c>
      <c r="K201" s="358">
        <v>0</v>
      </c>
      <c r="L201" s="358">
        <v>0</v>
      </c>
      <c r="M201" s="358">
        <v>0</v>
      </c>
      <c r="N201" s="358">
        <v>0</v>
      </c>
      <c r="O201" s="358">
        <v>0</v>
      </c>
      <c r="P201" s="358">
        <v>0</v>
      </c>
      <c r="Q201" s="358">
        <v>0</v>
      </c>
      <c r="R201" s="358">
        <v>0</v>
      </c>
      <c r="S201" s="358">
        <v>0</v>
      </c>
      <c r="T201" s="358">
        <v>0</v>
      </c>
      <c r="U201" s="358">
        <v>0</v>
      </c>
      <c r="V201" s="358">
        <v>0</v>
      </c>
      <c r="W201" s="358">
        <v>0</v>
      </c>
      <c r="X201" s="358">
        <v>25</v>
      </c>
      <c r="Y201" s="358">
        <v>125</v>
      </c>
      <c r="Z201" s="358">
        <v>3141.7</v>
      </c>
      <c r="AA201" s="358">
        <v>3579.9799999999996</v>
      </c>
      <c r="AB201" s="358">
        <v>4002.3999999999992</v>
      </c>
      <c r="AC201" s="358">
        <v>7572.829999999999</v>
      </c>
      <c r="AD201" s="358">
        <v>7622.829999999999</v>
      </c>
      <c r="AE201" s="358">
        <v>7755.0699999999988</v>
      </c>
      <c r="AF201" s="358">
        <v>10659.489999999998</v>
      </c>
      <c r="AG201" s="358">
        <v>10716.729999999998</v>
      </c>
      <c r="AH201" s="358">
        <v>13769.679999999997</v>
      </c>
      <c r="AI201" s="358">
        <v>23552.449999999997</v>
      </c>
      <c r="AJ201" s="358">
        <v>92523.160000000018</v>
      </c>
      <c r="AK201" s="358">
        <v>112677.12</v>
      </c>
      <c r="AP201" s="348"/>
      <c r="AQ201" s="348"/>
    </row>
    <row r="202" spans="1:43" ht="24" customHeight="1">
      <c r="A202" s="262"/>
      <c r="B202" s="346"/>
      <c r="C202" s="258"/>
      <c r="D202" s="258"/>
      <c r="E202" s="258"/>
      <c r="F202" s="368"/>
      <c r="G202" s="401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369"/>
      <c r="AP202" s="348"/>
      <c r="AQ202" s="348"/>
    </row>
    <row r="203" spans="1:43" ht="24" customHeight="1" thickBot="1">
      <c r="A203" s="262"/>
      <c r="B203" s="346"/>
      <c r="C203" s="258"/>
      <c r="D203" s="258"/>
      <c r="E203" s="258"/>
      <c r="F203" s="368"/>
      <c r="G203" s="401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369"/>
      <c r="AP203" s="348"/>
      <c r="AQ203" s="348"/>
    </row>
    <row r="204" spans="1:43" ht="24" customHeight="1">
      <c r="A204" s="262"/>
      <c r="B204" s="346"/>
      <c r="C204" s="258"/>
      <c r="D204" s="258"/>
      <c r="E204" s="349" t="s">
        <v>1098</v>
      </c>
      <c r="F204" s="368"/>
      <c r="G204" s="401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E204" s="262"/>
      <c r="AF204" s="262"/>
      <c r="AG204" s="262"/>
      <c r="AH204" s="262"/>
      <c r="AI204" s="262"/>
      <c r="AJ204" s="262"/>
      <c r="AP204" s="348"/>
      <c r="AQ204" s="348"/>
    </row>
    <row r="205" spans="1:43" ht="24" customHeight="1">
      <c r="A205" s="339"/>
      <c r="B205" s="350" t="s">
        <v>1128</v>
      </c>
      <c r="C205" s="338">
        <v>512101100</v>
      </c>
      <c r="D205" s="338">
        <v>1353</v>
      </c>
      <c r="E205" s="433" t="s">
        <v>1451</v>
      </c>
      <c r="F205" s="397">
        <v>1008</v>
      </c>
      <c r="G205" s="402" t="s">
        <v>1445</v>
      </c>
      <c r="H205" s="339"/>
      <c r="I205" s="339"/>
      <c r="J205" s="339"/>
      <c r="K205" s="339"/>
      <c r="L205" s="339"/>
      <c r="M205" s="339"/>
      <c r="N205" s="339"/>
      <c r="O205" s="339"/>
      <c r="P205" s="339"/>
      <c r="Q205" s="339"/>
      <c r="R205" s="339"/>
      <c r="S205" s="339"/>
      <c r="T205" s="339"/>
      <c r="U205" s="339"/>
      <c r="V205" s="339"/>
      <c r="W205" s="339"/>
      <c r="X205" s="339"/>
      <c r="Y205" s="339"/>
      <c r="Z205" s="339"/>
      <c r="AA205" s="339"/>
      <c r="AB205" s="339">
        <v>84</v>
      </c>
      <c r="AC205" s="339">
        <v>84</v>
      </c>
      <c r="AD205" s="339">
        <v>84</v>
      </c>
      <c r="AE205" s="339">
        <v>84</v>
      </c>
      <c r="AF205" s="339">
        <v>84</v>
      </c>
      <c r="AG205" s="339">
        <v>84</v>
      </c>
      <c r="AH205" s="339">
        <v>84</v>
      </c>
      <c r="AI205" s="339">
        <v>84</v>
      </c>
      <c r="AJ205" s="366">
        <v>672</v>
      </c>
      <c r="AK205" s="339">
        <v>336</v>
      </c>
      <c r="AL205" s="263">
        <v>84</v>
      </c>
      <c r="AP205" s="348"/>
      <c r="AQ205" s="348"/>
    </row>
    <row r="206" spans="1:43" ht="24" customHeight="1">
      <c r="A206" s="339"/>
      <c r="B206" s="350" t="s">
        <v>1128</v>
      </c>
      <c r="C206" s="338">
        <v>512101100</v>
      </c>
      <c r="D206" s="338">
        <v>1486</v>
      </c>
      <c r="E206" s="433" t="s">
        <v>1451</v>
      </c>
      <c r="F206" s="444">
        <v>14033</v>
      </c>
      <c r="G206" s="402" t="s">
        <v>1884</v>
      </c>
      <c r="H206" s="339"/>
      <c r="I206" s="339"/>
      <c r="J206" s="339"/>
      <c r="K206" s="339"/>
      <c r="L206" s="339"/>
      <c r="M206" s="339"/>
      <c r="N206" s="339"/>
      <c r="O206" s="339"/>
      <c r="P206" s="339"/>
      <c r="Q206" s="339"/>
      <c r="R206" s="339"/>
      <c r="S206" s="339"/>
      <c r="T206" s="339"/>
      <c r="U206" s="339"/>
      <c r="V206" s="339"/>
      <c r="W206" s="339"/>
      <c r="X206" s="339"/>
      <c r="Y206" s="339"/>
      <c r="Z206" s="339"/>
      <c r="AA206" s="339"/>
      <c r="AB206" s="339"/>
      <c r="AC206" s="339"/>
      <c r="AD206" s="339"/>
      <c r="AE206" s="339"/>
      <c r="AF206" s="339"/>
      <c r="AG206" s="339"/>
      <c r="AH206" s="339"/>
      <c r="AI206" s="384">
        <v>1169.42</v>
      </c>
      <c r="AJ206" s="366">
        <v>1169.42</v>
      </c>
      <c r="AK206" s="339">
        <v>12863.58</v>
      </c>
      <c r="AL206" s="392">
        <v>1169.4166666666667</v>
      </c>
      <c r="AP206" s="348"/>
      <c r="AQ206" s="348"/>
    </row>
    <row r="207" spans="1:43" ht="24" customHeight="1">
      <c r="A207" s="358"/>
      <c r="B207" s="350"/>
      <c r="C207" s="338"/>
      <c r="D207" s="338"/>
      <c r="E207" s="343" t="s">
        <v>378</v>
      </c>
      <c r="F207" s="367">
        <v>15041</v>
      </c>
      <c r="G207" s="387"/>
      <c r="H207" s="358"/>
      <c r="I207" s="358"/>
      <c r="J207" s="358"/>
      <c r="K207" s="358"/>
      <c r="L207" s="358"/>
      <c r="M207" s="358"/>
      <c r="N207" s="358"/>
      <c r="O207" s="358"/>
      <c r="P207" s="358"/>
      <c r="Q207" s="358"/>
      <c r="R207" s="358"/>
      <c r="S207" s="358"/>
      <c r="T207" s="358"/>
      <c r="U207" s="358"/>
      <c r="V207" s="358"/>
      <c r="W207" s="358"/>
      <c r="X207" s="358"/>
      <c r="Y207" s="358"/>
      <c r="Z207" s="358"/>
      <c r="AA207" s="358"/>
      <c r="AB207" s="358">
        <v>84</v>
      </c>
      <c r="AC207" s="358">
        <v>84</v>
      </c>
      <c r="AD207" s="358">
        <v>84</v>
      </c>
      <c r="AE207" s="358">
        <v>84</v>
      </c>
      <c r="AF207" s="358">
        <v>84</v>
      </c>
      <c r="AG207" s="358">
        <v>84</v>
      </c>
      <c r="AH207" s="358">
        <v>84</v>
      </c>
      <c r="AI207" s="358">
        <v>1253.42</v>
      </c>
      <c r="AJ207" s="358">
        <v>1841.42</v>
      </c>
      <c r="AK207" s="358">
        <v>13199.58</v>
      </c>
      <c r="AP207" s="348"/>
      <c r="AQ207" s="348"/>
    </row>
    <row r="208" spans="1:43" ht="24" customHeight="1">
      <c r="A208" s="262"/>
      <c r="B208" s="346"/>
      <c r="C208" s="258"/>
      <c r="D208" s="258"/>
      <c r="E208" s="258"/>
      <c r="F208" s="368"/>
      <c r="G208" s="401"/>
      <c r="H208" s="262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2"/>
      <c r="Z208" s="262"/>
      <c r="AA208" s="262"/>
      <c r="AB208" s="262"/>
      <c r="AC208" s="262"/>
      <c r="AD208" s="262"/>
      <c r="AE208" s="262"/>
      <c r="AF208" s="262"/>
      <c r="AG208" s="262"/>
      <c r="AH208" s="262"/>
      <c r="AI208" s="262"/>
      <c r="AJ208" s="369"/>
      <c r="AP208" s="348"/>
      <c r="AQ208" s="348"/>
    </row>
    <row r="209" spans="1:43" ht="24" customHeight="1">
      <c r="A209" s="262"/>
      <c r="B209" s="346"/>
      <c r="C209" s="258"/>
      <c r="D209" s="258"/>
      <c r="E209" s="258"/>
      <c r="F209" s="368"/>
      <c r="G209" s="401"/>
      <c r="H209" s="262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2"/>
      <c r="Z209" s="262"/>
      <c r="AA209" s="262"/>
      <c r="AB209" s="262"/>
      <c r="AC209" s="262"/>
      <c r="AD209" s="262"/>
      <c r="AE209" s="262"/>
      <c r="AF209" s="262"/>
      <c r="AG209" s="262"/>
      <c r="AH209" s="262"/>
      <c r="AI209" s="262"/>
      <c r="AJ209" s="369"/>
      <c r="AP209" s="348"/>
      <c r="AQ209" s="348"/>
    </row>
    <row r="210" spans="1:43" ht="24" customHeight="1">
      <c r="A210" s="262"/>
      <c r="B210" s="346"/>
      <c r="C210" s="258"/>
      <c r="D210" s="258"/>
      <c r="E210" s="258"/>
      <c r="F210" s="368"/>
      <c r="G210" s="401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2"/>
      <c r="Z210" s="262"/>
      <c r="AA210" s="262"/>
      <c r="AB210" s="262"/>
      <c r="AC210" s="262"/>
      <c r="AD210" s="262"/>
      <c r="AE210" s="262"/>
      <c r="AF210" s="262"/>
      <c r="AG210" s="262"/>
      <c r="AH210" s="262"/>
      <c r="AI210" s="262"/>
      <c r="AJ210" s="369"/>
      <c r="AP210" s="348"/>
      <c r="AQ210" s="348"/>
    </row>
    <row r="211" spans="1:43" ht="24" customHeight="1">
      <c r="A211" s="262"/>
      <c r="B211" s="378" t="s">
        <v>1130</v>
      </c>
      <c r="C211" s="258"/>
      <c r="D211" s="258"/>
      <c r="E211" s="265"/>
      <c r="F211" s="368"/>
      <c r="G211" s="401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2"/>
      <c r="AC211" s="262"/>
      <c r="AD211" s="262"/>
      <c r="AE211" s="262"/>
      <c r="AF211" s="262"/>
      <c r="AG211" s="262"/>
      <c r="AH211" s="262"/>
      <c r="AI211" s="262"/>
      <c r="AJ211" s="369"/>
      <c r="AP211" s="348"/>
      <c r="AQ211" s="348"/>
    </row>
    <row r="212" spans="1:43" ht="24" customHeight="1" thickBot="1">
      <c r="A212" s="262"/>
      <c r="B212" s="378"/>
      <c r="C212" s="258"/>
      <c r="D212" s="258"/>
      <c r="E212" s="265"/>
      <c r="F212" s="368"/>
      <c r="G212" s="401"/>
      <c r="H212" s="262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  <c r="AC212" s="262"/>
      <c r="AD212" s="262"/>
      <c r="AE212" s="262"/>
      <c r="AF212" s="262"/>
      <c r="AG212" s="262"/>
      <c r="AH212" s="262"/>
      <c r="AI212" s="262"/>
      <c r="AJ212" s="369"/>
      <c r="AP212" s="348"/>
      <c r="AQ212" s="348"/>
    </row>
    <row r="213" spans="1:43" ht="24" customHeight="1" thickBot="1">
      <c r="A213" s="262"/>
      <c r="B213" s="346"/>
      <c r="C213" s="258"/>
      <c r="D213" s="258"/>
      <c r="E213" s="354" t="s">
        <v>21</v>
      </c>
      <c r="F213" s="368"/>
      <c r="G213" s="401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  <c r="AC213" s="262"/>
      <c r="AD213" s="262"/>
      <c r="AE213" s="262"/>
      <c r="AF213" s="262"/>
      <c r="AG213" s="262"/>
      <c r="AH213" s="262"/>
      <c r="AI213" s="262"/>
      <c r="AJ213" s="369"/>
      <c r="AP213" s="348"/>
      <c r="AQ213" s="348"/>
    </row>
    <row r="214" spans="1:43" ht="24" customHeight="1">
      <c r="A214" s="339"/>
      <c r="B214" s="350" t="s">
        <v>21</v>
      </c>
      <c r="C214" s="338">
        <v>512101100</v>
      </c>
      <c r="D214" s="338">
        <v>39</v>
      </c>
      <c r="E214" s="379" t="s">
        <v>1853</v>
      </c>
      <c r="F214" s="397">
        <v>460279.79</v>
      </c>
      <c r="G214" s="402"/>
      <c r="H214" s="339">
        <v>301684.99999999994</v>
      </c>
      <c r="I214" s="339">
        <v>4273.46</v>
      </c>
      <c r="J214" s="339">
        <v>4273.46</v>
      </c>
      <c r="K214" s="339">
        <v>4273.46</v>
      </c>
      <c r="L214" s="339">
        <v>4273.46</v>
      </c>
      <c r="M214" s="339">
        <v>4273.46</v>
      </c>
      <c r="N214" s="339">
        <v>4273.46</v>
      </c>
      <c r="O214" s="339">
        <v>4273.46</v>
      </c>
      <c r="P214" s="339">
        <v>4273.46</v>
      </c>
      <c r="Q214" s="339">
        <v>4273.46</v>
      </c>
      <c r="R214" s="339">
        <v>4273.46</v>
      </c>
      <c r="S214" s="339">
        <v>4273.46</v>
      </c>
      <c r="T214" s="339">
        <v>4273.46</v>
      </c>
      <c r="U214" s="339">
        <v>4273.46</v>
      </c>
      <c r="V214" s="339">
        <v>4273.46</v>
      </c>
      <c r="W214" s="339">
        <v>4273.46</v>
      </c>
      <c r="X214" s="339">
        <v>4273.46</v>
      </c>
      <c r="Y214" s="339">
        <v>4273.46</v>
      </c>
      <c r="Z214" s="451">
        <v>4273.46</v>
      </c>
      <c r="AA214" s="451">
        <v>4273.46</v>
      </c>
      <c r="AB214" s="451">
        <v>4273.46</v>
      </c>
      <c r="AC214" s="451">
        <v>4273.46</v>
      </c>
      <c r="AD214" s="451">
        <v>4273.46</v>
      </c>
      <c r="AE214" s="451">
        <v>4273.46</v>
      </c>
      <c r="AF214" s="451">
        <v>4273.46</v>
      </c>
      <c r="AG214" s="451">
        <v>4273.46</v>
      </c>
      <c r="AH214" s="451">
        <v>4273.46</v>
      </c>
      <c r="AI214" s="451">
        <v>4273.46</v>
      </c>
      <c r="AJ214" s="366">
        <v>417068.42000000051</v>
      </c>
      <c r="AK214" s="339">
        <v>43211.369999999471</v>
      </c>
      <c r="AL214" s="353">
        <v>4273.46</v>
      </c>
      <c r="AM214" s="436" t="s">
        <v>426</v>
      </c>
      <c r="AN214" s="436"/>
      <c r="AP214" s="348"/>
      <c r="AQ214" s="348"/>
    </row>
    <row r="215" spans="1:43" ht="24" customHeight="1">
      <c r="A215" s="339"/>
      <c r="B215" s="350" t="s">
        <v>21</v>
      </c>
      <c r="C215" s="338">
        <v>512101100</v>
      </c>
      <c r="D215" s="338">
        <v>40</v>
      </c>
      <c r="E215" s="380" t="s">
        <v>1854</v>
      </c>
      <c r="F215" s="397">
        <v>28263</v>
      </c>
      <c r="G215" s="402"/>
      <c r="H215" s="339">
        <v>13458.399999999998</v>
      </c>
      <c r="I215" s="339">
        <v>336.46</v>
      </c>
      <c r="J215" s="339">
        <v>336.46</v>
      </c>
      <c r="K215" s="339">
        <v>336.46</v>
      </c>
      <c r="L215" s="339">
        <v>336.46</v>
      </c>
      <c r="M215" s="339">
        <v>336.46</v>
      </c>
      <c r="N215" s="339">
        <v>336.46</v>
      </c>
      <c r="O215" s="339">
        <v>336.46</v>
      </c>
      <c r="P215" s="339">
        <v>336.46</v>
      </c>
      <c r="Q215" s="339">
        <v>336.46</v>
      </c>
      <c r="R215" s="339">
        <v>336.46</v>
      </c>
      <c r="S215" s="339">
        <v>336.46</v>
      </c>
      <c r="T215" s="339">
        <v>336.46</v>
      </c>
      <c r="U215" s="339">
        <v>336.46</v>
      </c>
      <c r="V215" s="339">
        <v>336.46</v>
      </c>
      <c r="W215" s="339">
        <v>336.46</v>
      </c>
      <c r="X215" s="339">
        <v>336.46</v>
      </c>
      <c r="Y215" s="339">
        <v>336.46</v>
      </c>
      <c r="Z215" s="451">
        <v>336.46</v>
      </c>
      <c r="AA215" s="451">
        <v>336.46</v>
      </c>
      <c r="AB215" s="451">
        <v>336.46</v>
      </c>
      <c r="AC215" s="451">
        <v>336.46</v>
      </c>
      <c r="AD215" s="451">
        <v>336.46</v>
      </c>
      <c r="AE215" s="451">
        <v>336.46</v>
      </c>
      <c r="AF215" s="451">
        <v>336.46</v>
      </c>
      <c r="AG215" s="451">
        <v>336.46</v>
      </c>
      <c r="AH215" s="451">
        <v>336.46</v>
      </c>
      <c r="AI215" s="451">
        <v>336.46</v>
      </c>
      <c r="AJ215" s="366">
        <v>22542.819999999974</v>
      </c>
      <c r="AK215" s="339">
        <v>5720.1800000000258</v>
      </c>
      <c r="AL215" s="353">
        <v>336.46428571428572</v>
      </c>
      <c r="AM215" s="436" t="s">
        <v>427</v>
      </c>
      <c r="AN215" s="436"/>
      <c r="AP215" s="348"/>
      <c r="AQ215" s="348"/>
    </row>
    <row r="216" spans="1:43" ht="24" customHeight="1">
      <c r="A216" s="371"/>
      <c r="B216" s="350"/>
      <c r="C216" s="338"/>
      <c r="D216" s="356"/>
      <c r="E216" s="343" t="s">
        <v>378</v>
      </c>
      <c r="F216" s="344">
        <v>488542.79</v>
      </c>
      <c r="G216" s="371"/>
      <c r="H216" s="371">
        <v>315143.39999999997</v>
      </c>
      <c r="I216" s="371">
        <v>4609.92</v>
      </c>
      <c r="J216" s="371">
        <v>4609.92</v>
      </c>
      <c r="K216" s="371">
        <v>4609.92</v>
      </c>
      <c r="L216" s="371">
        <v>4609.92</v>
      </c>
      <c r="M216" s="371">
        <v>4609.92</v>
      </c>
      <c r="N216" s="371">
        <v>4609.92</v>
      </c>
      <c r="O216" s="371">
        <v>4609.92</v>
      </c>
      <c r="P216" s="371">
        <v>4609.92</v>
      </c>
      <c r="Q216" s="371">
        <v>4609.92</v>
      </c>
      <c r="R216" s="371">
        <v>4609.92</v>
      </c>
      <c r="S216" s="371">
        <v>4609.92</v>
      </c>
      <c r="T216" s="371">
        <v>4609.92</v>
      </c>
      <c r="U216" s="371">
        <v>4609.92</v>
      </c>
      <c r="V216" s="371">
        <v>4609.92</v>
      </c>
      <c r="W216" s="371">
        <v>4609.92</v>
      </c>
      <c r="X216" s="371">
        <v>4609.92</v>
      </c>
      <c r="Y216" s="371">
        <v>4609.92</v>
      </c>
      <c r="Z216" s="371">
        <v>4609.92</v>
      </c>
      <c r="AA216" s="371">
        <v>4609.92</v>
      </c>
      <c r="AB216" s="371">
        <v>4609.92</v>
      </c>
      <c r="AC216" s="371">
        <v>4609.92</v>
      </c>
      <c r="AD216" s="371">
        <v>4609.92</v>
      </c>
      <c r="AE216" s="371">
        <v>4609.92</v>
      </c>
      <c r="AF216" s="371">
        <v>4609.92</v>
      </c>
      <c r="AG216" s="371">
        <v>4609.92</v>
      </c>
      <c r="AH216" s="371">
        <v>4609.92</v>
      </c>
      <c r="AI216" s="371">
        <v>4609.92</v>
      </c>
      <c r="AJ216" s="371">
        <v>439611.24000000046</v>
      </c>
      <c r="AK216" s="371">
        <v>48931.549999999494</v>
      </c>
      <c r="AL216" s="353">
        <v>90420.830000000016</v>
      </c>
      <c r="AM216" s="436"/>
      <c r="AN216" s="436"/>
      <c r="AP216" s="348"/>
      <c r="AQ216" s="348"/>
    </row>
    <row r="217" spans="1:43" ht="24" customHeight="1">
      <c r="A217" s="262"/>
      <c r="B217" s="346"/>
      <c r="C217" s="258"/>
      <c r="D217" s="258"/>
      <c r="E217" s="381"/>
      <c r="F217" s="347"/>
      <c r="G217" s="401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2"/>
      <c r="Z217" s="262"/>
      <c r="AA217" s="262"/>
      <c r="AB217" s="262"/>
      <c r="AC217" s="262"/>
      <c r="AD217" s="262"/>
      <c r="AE217" s="262"/>
      <c r="AF217" s="262"/>
      <c r="AG217" s="262"/>
      <c r="AH217" s="262"/>
      <c r="AI217" s="262"/>
      <c r="AJ217" s="348"/>
      <c r="AM217" s="436"/>
      <c r="AN217" s="436"/>
      <c r="AP217" s="348"/>
      <c r="AQ217" s="348"/>
    </row>
    <row r="218" spans="1:43" ht="24" customHeight="1" thickBot="1">
      <c r="A218" s="262"/>
      <c r="B218" s="346"/>
      <c r="C218" s="258"/>
      <c r="D218" s="258"/>
      <c r="E218" s="381"/>
      <c r="F218" s="347"/>
      <c r="G218" s="401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  <c r="AC218" s="262"/>
      <c r="AD218" s="262"/>
      <c r="AE218" s="262"/>
      <c r="AF218" s="262"/>
      <c r="AG218" s="262"/>
      <c r="AH218" s="262"/>
      <c r="AI218" s="262"/>
      <c r="AJ218" s="348"/>
      <c r="AM218" s="436"/>
      <c r="AN218" s="436"/>
      <c r="AP218" s="348"/>
      <c r="AQ218" s="348"/>
    </row>
    <row r="219" spans="1:43" ht="24" customHeight="1" thickBot="1">
      <c r="A219" s="262"/>
      <c r="B219" s="346"/>
      <c r="C219" s="258"/>
      <c r="D219" s="258"/>
      <c r="E219" s="354" t="s">
        <v>31</v>
      </c>
      <c r="F219" s="368"/>
      <c r="G219" s="401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262"/>
      <c r="AA219" s="262"/>
      <c r="AB219" s="262"/>
      <c r="AC219" s="262"/>
      <c r="AD219" s="262"/>
      <c r="AE219" s="262"/>
      <c r="AF219" s="262"/>
      <c r="AG219" s="262"/>
      <c r="AH219" s="262"/>
      <c r="AI219" s="262"/>
      <c r="AJ219" s="369"/>
      <c r="AP219" s="348"/>
      <c r="AQ219" s="348"/>
    </row>
    <row r="220" spans="1:43" ht="24" customHeight="1">
      <c r="A220" s="339"/>
      <c r="B220" s="350" t="s">
        <v>31</v>
      </c>
      <c r="C220" s="338">
        <v>512101100</v>
      </c>
      <c r="D220" s="338">
        <v>41</v>
      </c>
      <c r="E220" s="379" t="s">
        <v>1855</v>
      </c>
      <c r="F220" s="397">
        <v>13772.87</v>
      </c>
      <c r="G220" s="402"/>
      <c r="H220" s="339">
        <v>10329.770000000004</v>
      </c>
      <c r="I220" s="339">
        <v>229.55</v>
      </c>
      <c r="J220" s="339">
        <v>229.55</v>
      </c>
      <c r="K220" s="339">
        <v>229.55</v>
      </c>
      <c r="L220" s="339">
        <v>229.55</v>
      </c>
      <c r="M220" s="339">
        <v>229.55</v>
      </c>
      <c r="N220" s="339">
        <v>229.55</v>
      </c>
      <c r="O220" s="339">
        <v>229.55</v>
      </c>
      <c r="P220" s="339">
        <v>229.55</v>
      </c>
      <c r="Q220" s="339">
        <v>229.55</v>
      </c>
      <c r="R220" s="339">
        <v>229.55</v>
      </c>
      <c r="S220" s="339">
        <v>229.55</v>
      </c>
      <c r="T220" s="339">
        <v>230.55</v>
      </c>
      <c r="U220" s="339">
        <v>230.55</v>
      </c>
      <c r="V220" s="339">
        <v>230.55</v>
      </c>
      <c r="W220" s="339">
        <v>226.4</v>
      </c>
      <c r="X220" s="339"/>
      <c r="Y220" s="339"/>
      <c r="Z220" s="451"/>
      <c r="AA220" s="435"/>
      <c r="AB220" s="435"/>
      <c r="AC220" s="435"/>
      <c r="AD220" s="435"/>
      <c r="AE220" s="435"/>
      <c r="AF220" s="435"/>
      <c r="AG220" s="435"/>
      <c r="AH220" s="435"/>
      <c r="AI220" s="435"/>
      <c r="AJ220" s="382">
        <v>13772.869999999994</v>
      </c>
      <c r="AK220" s="339">
        <v>0</v>
      </c>
      <c r="AL220" s="353">
        <v>229.54783333333336</v>
      </c>
      <c r="AM220" s="436" t="s">
        <v>428</v>
      </c>
      <c r="AN220" s="436"/>
      <c r="AP220" s="348"/>
      <c r="AQ220" s="348"/>
    </row>
    <row r="221" spans="1:43" ht="24" customHeight="1">
      <c r="A221" s="371"/>
      <c r="B221" s="350"/>
      <c r="C221" s="338"/>
      <c r="D221" s="356"/>
      <c r="E221" s="343" t="s">
        <v>378</v>
      </c>
      <c r="F221" s="344">
        <v>13772.87</v>
      </c>
      <c r="G221" s="371"/>
      <c r="H221" s="371">
        <v>10329.770000000004</v>
      </c>
      <c r="I221" s="371">
        <v>229.55</v>
      </c>
      <c r="J221" s="371">
        <v>229.55</v>
      </c>
      <c r="K221" s="371">
        <v>229.55</v>
      </c>
      <c r="L221" s="371">
        <v>229.55</v>
      </c>
      <c r="M221" s="371">
        <v>229.55</v>
      </c>
      <c r="N221" s="371">
        <v>229.55</v>
      </c>
      <c r="O221" s="371">
        <v>229.55</v>
      </c>
      <c r="P221" s="371">
        <v>229.55</v>
      </c>
      <c r="Q221" s="371">
        <v>229.55</v>
      </c>
      <c r="R221" s="371">
        <v>229.55</v>
      </c>
      <c r="S221" s="371">
        <v>229.55</v>
      </c>
      <c r="T221" s="371">
        <v>230.55</v>
      </c>
      <c r="U221" s="371">
        <v>230.55</v>
      </c>
      <c r="V221" s="371">
        <v>230.55</v>
      </c>
      <c r="W221" s="371">
        <v>226.4</v>
      </c>
      <c r="X221" s="371">
        <v>0</v>
      </c>
      <c r="Y221" s="371">
        <v>0</v>
      </c>
      <c r="Z221" s="371">
        <v>0</v>
      </c>
      <c r="AA221" s="371"/>
      <c r="AB221" s="371"/>
      <c r="AC221" s="371"/>
      <c r="AD221" s="371"/>
      <c r="AE221" s="371"/>
      <c r="AF221" s="371"/>
      <c r="AG221" s="371"/>
      <c r="AH221" s="371"/>
      <c r="AI221" s="371"/>
      <c r="AJ221" s="371">
        <v>13772.869999999994</v>
      </c>
      <c r="AK221" s="371">
        <v>0</v>
      </c>
      <c r="AL221" s="353">
        <v>0</v>
      </c>
      <c r="AM221" s="436"/>
      <c r="AN221" s="436"/>
      <c r="AP221" s="348"/>
      <c r="AQ221" s="348"/>
    </row>
    <row r="222" spans="1:43" ht="24" customHeight="1">
      <c r="A222" s="373"/>
      <c r="B222" s="346"/>
      <c r="C222" s="258"/>
      <c r="D222" s="258"/>
      <c r="E222" s="386"/>
      <c r="F222" s="347"/>
      <c r="G222" s="401"/>
      <c r="H222" s="373"/>
      <c r="I222" s="373"/>
      <c r="J222" s="373"/>
      <c r="K222" s="373"/>
      <c r="L222" s="373"/>
      <c r="M222" s="373"/>
      <c r="N222" s="373"/>
      <c r="O222" s="373"/>
      <c r="P222" s="373"/>
      <c r="Q222" s="373"/>
      <c r="R222" s="373"/>
      <c r="S222" s="373"/>
      <c r="T222" s="373"/>
      <c r="U222" s="373"/>
      <c r="V222" s="373"/>
      <c r="W222" s="373"/>
      <c r="X222" s="373"/>
      <c r="Y222" s="373"/>
      <c r="Z222" s="373"/>
      <c r="AA222" s="373"/>
      <c r="AB222" s="373"/>
      <c r="AC222" s="373"/>
      <c r="AD222" s="373"/>
      <c r="AE222" s="373"/>
      <c r="AF222" s="373"/>
      <c r="AG222" s="373"/>
      <c r="AH222" s="373"/>
      <c r="AI222" s="373"/>
      <c r="AJ222" s="373"/>
      <c r="AL222" s="385"/>
      <c r="AM222" s="386"/>
      <c r="AN222" s="386"/>
      <c r="AP222" s="348"/>
      <c r="AQ222" s="348"/>
    </row>
    <row r="223" spans="1:43" ht="24" customHeight="1">
      <c r="A223" s="373"/>
      <c r="B223" s="346"/>
      <c r="C223" s="258"/>
      <c r="D223" s="258"/>
      <c r="E223" s="386"/>
      <c r="F223" s="347"/>
      <c r="G223" s="401"/>
      <c r="H223" s="373"/>
      <c r="I223" s="373"/>
      <c r="J223" s="373"/>
      <c r="K223" s="373"/>
      <c r="L223" s="373"/>
      <c r="M223" s="373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  <c r="AC223" s="373"/>
      <c r="AD223" s="373"/>
      <c r="AE223" s="373"/>
      <c r="AF223" s="373"/>
      <c r="AG223" s="373"/>
      <c r="AH223" s="373"/>
      <c r="AI223" s="373"/>
      <c r="AJ223" s="373"/>
      <c r="AL223" s="385"/>
      <c r="AM223" s="386"/>
      <c r="AN223" s="386"/>
      <c r="AP223" s="348"/>
      <c r="AQ223" s="348"/>
    </row>
    <row r="224" spans="1:43" ht="24" customHeight="1" thickBot="1">
      <c r="A224" s="373"/>
      <c r="B224" s="346"/>
      <c r="C224" s="258"/>
      <c r="D224" s="258"/>
      <c r="E224" s="386"/>
      <c r="F224" s="347"/>
      <c r="G224" s="401"/>
      <c r="H224" s="373"/>
      <c r="I224" s="373"/>
      <c r="J224" s="373"/>
      <c r="K224" s="373"/>
      <c r="L224" s="373"/>
      <c r="M224" s="373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  <c r="AC224" s="373"/>
      <c r="AD224" s="373"/>
      <c r="AE224" s="373"/>
      <c r="AF224" s="373"/>
      <c r="AG224" s="373"/>
      <c r="AH224" s="373"/>
      <c r="AI224" s="373"/>
      <c r="AJ224" s="373"/>
      <c r="AL224" s="385"/>
      <c r="AM224" s="386"/>
      <c r="AN224" s="386"/>
      <c r="AP224" s="348"/>
      <c r="AQ224" s="348"/>
    </row>
    <row r="225" spans="1:43" ht="24" customHeight="1" thickBot="1">
      <c r="A225" s="262"/>
      <c r="B225" s="346"/>
      <c r="D225" s="258">
        <v>37</v>
      </c>
      <c r="E225" s="354" t="s">
        <v>1131</v>
      </c>
      <c r="F225" s="383"/>
      <c r="G225" s="401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  <c r="AC225" s="262"/>
      <c r="AD225" s="262"/>
      <c r="AE225" s="262"/>
      <c r="AF225" s="262"/>
      <c r="AG225" s="262"/>
      <c r="AH225" s="262"/>
      <c r="AI225" s="262"/>
      <c r="AJ225" s="348"/>
      <c r="AP225" s="348"/>
      <c r="AQ225" s="348"/>
    </row>
    <row r="226" spans="1:43" ht="24" customHeight="1">
      <c r="A226" s="384"/>
      <c r="B226" s="350" t="s">
        <v>24</v>
      </c>
      <c r="C226" s="338">
        <v>512101100</v>
      </c>
      <c r="D226" s="338"/>
      <c r="E226" s="487" t="s">
        <v>430</v>
      </c>
      <c r="F226" s="397">
        <v>17500</v>
      </c>
      <c r="G226" s="402"/>
      <c r="H226" s="339"/>
      <c r="I226" s="339"/>
      <c r="J226" s="339"/>
      <c r="K226" s="339"/>
      <c r="L226" s="339"/>
      <c r="M226" s="339"/>
      <c r="N226" s="339"/>
      <c r="O226" s="339"/>
      <c r="P226" s="339"/>
      <c r="Q226" s="384"/>
      <c r="R226" s="384"/>
      <c r="S226" s="384"/>
      <c r="T226" s="384"/>
      <c r="U226" s="384"/>
      <c r="V226" s="384"/>
      <c r="W226" s="384"/>
      <c r="X226" s="384"/>
      <c r="Y226" s="384"/>
      <c r="Z226" s="384"/>
      <c r="AA226" s="384"/>
      <c r="AB226" s="384"/>
      <c r="AC226" s="384"/>
      <c r="AD226" s="384"/>
      <c r="AE226" s="384"/>
      <c r="AF226" s="384"/>
      <c r="AG226" s="384"/>
      <c r="AH226" s="384"/>
      <c r="AI226" s="384"/>
      <c r="AJ226" s="382"/>
      <c r="AK226" s="339"/>
      <c r="AP226" s="348"/>
      <c r="AQ226" s="348"/>
    </row>
    <row r="227" spans="1:43" ht="24" customHeight="1">
      <c r="A227" s="384"/>
      <c r="B227" s="350" t="s">
        <v>24</v>
      </c>
      <c r="C227" s="338">
        <v>512101100</v>
      </c>
      <c r="D227" s="338"/>
      <c r="E227" s="488" t="s">
        <v>431</v>
      </c>
      <c r="F227" s="397">
        <v>1875.08</v>
      </c>
      <c r="G227" s="402"/>
      <c r="H227" s="339"/>
      <c r="I227" s="339"/>
      <c r="J227" s="339"/>
      <c r="K227" s="339"/>
      <c r="L227" s="339"/>
      <c r="M227" s="339"/>
      <c r="N227" s="339"/>
      <c r="O227" s="339"/>
      <c r="P227" s="339"/>
      <c r="Q227" s="384"/>
      <c r="R227" s="384"/>
      <c r="S227" s="384"/>
      <c r="T227" s="384"/>
      <c r="U227" s="384"/>
      <c r="V227" s="384"/>
      <c r="W227" s="384"/>
      <c r="X227" s="384"/>
      <c r="Y227" s="384"/>
      <c r="Z227" s="384"/>
      <c r="AA227" s="384"/>
      <c r="AB227" s="384"/>
      <c r="AC227" s="384"/>
      <c r="AD227" s="384"/>
      <c r="AE227" s="384"/>
      <c r="AF227" s="384"/>
      <c r="AG227" s="384"/>
      <c r="AH227" s="384"/>
      <c r="AI227" s="384"/>
      <c r="AJ227" s="382"/>
      <c r="AK227" s="339"/>
      <c r="AP227" s="348"/>
      <c r="AQ227" s="348"/>
    </row>
    <row r="228" spans="1:43" ht="24" customHeight="1">
      <c r="A228" s="384"/>
      <c r="B228" s="350" t="s">
        <v>24</v>
      </c>
      <c r="C228" s="338">
        <v>512101100</v>
      </c>
      <c r="D228" s="338"/>
      <c r="E228" s="488" t="s">
        <v>432</v>
      </c>
      <c r="F228" s="397">
        <v>5000</v>
      </c>
      <c r="G228" s="402"/>
      <c r="H228" s="339"/>
      <c r="I228" s="339"/>
      <c r="J228" s="339"/>
      <c r="K228" s="339"/>
      <c r="L228" s="339"/>
      <c r="M228" s="339"/>
      <c r="N228" s="339"/>
      <c r="O228" s="339"/>
      <c r="P228" s="339"/>
      <c r="Q228" s="384"/>
      <c r="R228" s="384"/>
      <c r="S228" s="384"/>
      <c r="T228" s="384"/>
      <c r="U228" s="384"/>
      <c r="V228" s="384"/>
      <c r="W228" s="384"/>
      <c r="X228" s="384"/>
      <c r="Y228" s="384"/>
      <c r="Z228" s="384"/>
      <c r="AA228" s="384"/>
      <c r="AB228" s="384"/>
      <c r="AC228" s="384"/>
      <c r="AD228" s="384"/>
      <c r="AE228" s="384"/>
      <c r="AF228" s="384"/>
      <c r="AG228" s="384"/>
      <c r="AH228" s="384"/>
      <c r="AI228" s="384"/>
      <c r="AJ228" s="382"/>
      <c r="AK228" s="339"/>
      <c r="AL228" s="385"/>
      <c r="AM228" s="386"/>
      <c r="AN228" s="386"/>
      <c r="AP228" s="348"/>
      <c r="AQ228" s="348"/>
    </row>
    <row r="229" spans="1:43" ht="24" customHeight="1">
      <c r="A229" s="384"/>
      <c r="B229" s="350" t="s">
        <v>24</v>
      </c>
      <c r="C229" s="338">
        <v>512101100</v>
      </c>
      <c r="D229" s="338"/>
      <c r="E229" s="488" t="s">
        <v>433</v>
      </c>
      <c r="F229" s="397">
        <v>25000</v>
      </c>
      <c r="G229" s="402"/>
      <c r="H229" s="339"/>
      <c r="I229" s="339"/>
      <c r="J229" s="339"/>
      <c r="K229" s="339"/>
      <c r="L229" s="339"/>
      <c r="M229" s="339"/>
      <c r="N229" s="339"/>
      <c r="O229" s="339"/>
      <c r="P229" s="339"/>
      <c r="Q229" s="384"/>
      <c r="R229" s="384"/>
      <c r="S229" s="384"/>
      <c r="T229" s="384"/>
      <c r="U229" s="384"/>
      <c r="V229" s="384"/>
      <c r="W229" s="384"/>
      <c r="X229" s="384"/>
      <c r="Y229" s="384"/>
      <c r="Z229" s="384"/>
      <c r="AA229" s="384"/>
      <c r="AB229" s="384"/>
      <c r="AC229" s="384"/>
      <c r="AD229" s="384"/>
      <c r="AE229" s="384"/>
      <c r="AF229" s="384"/>
      <c r="AG229" s="384"/>
      <c r="AH229" s="384"/>
      <c r="AI229" s="384"/>
      <c r="AJ229" s="382"/>
      <c r="AK229" s="339"/>
      <c r="AL229" s="385"/>
      <c r="AM229" s="386"/>
      <c r="AN229" s="386"/>
      <c r="AP229" s="348"/>
      <c r="AQ229" s="348"/>
    </row>
    <row r="230" spans="1:43" ht="24" customHeight="1">
      <c r="A230" s="384"/>
      <c r="B230" s="350" t="s">
        <v>24</v>
      </c>
      <c r="C230" s="338">
        <v>512101100</v>
      </c>
      <c r="D230" s="338"/>
      <c r="E230" s="488" t="s">
        <v>434</v>
      </c>
      <c r="F230" s="397">
        <v>8278.25</v>
      </c>
      <c r="G230" s="402"/>
      <c r="H230" s="339"/>
      <c r="I230" s="339"/>
      <c r="J230" s="339"/>
      <c r="K230" s="339"/>
      <c r="L230" s="339"/>
      <c r="M230" s="339"/>
      <c r="N230" s="339"/>
      <c r="O230" s="339"/>
      <c r="P230" s="339"/>
      <c r="Q230" s="384"/>
      <c r="R230" s="384"/>
      <c r="S230" s="384"/>
      <c r="T230" s="384"/>
      <c r="U230" s="384"/>
      <c r="V230" s="384"/>
      <c r="W230" s="384"/>
      <c r="X230" s="384"/>
      <c r="Y230" s="384"/>
      <c r="Z230" s="384"/>
      <c r="AA230" s="384"/>
      <c r="AB230" s="384"/>
      <c r="AC230" s="384"/>
      <c r="AD230" s="384"/>
      <c r="AE230" s="384"/>
      <c r="AF230" s="384"/>
      <c r="AG230" s="384"/>
      <c r="AH230" s="384"/>
      <c r="AI230" s="384"/>
      <c r="AJ230" s="382"/>
      <c r="AK230" s="339"/>
      <c r="AL230" s="385"/>
      <c r="AM230" s="386"/>
      <c r="AN230" s="386"/>
      <c r="AP230" s="348"/>
      <c r="AQ230" s="348"/>
    </row>
    <row r="231" spans="1:43" ht="24" customHeight="1">
      <c r="A231" s="384"/>
      <c r="B231" s="350" t="s">
        <v>24</v>
      </c>
      <c r="C231" s="338">
        <v>512101100</v>
      </c>
      <c r="D231" s="338"/>
      <c r="E231" s="488" t="s">
        <v>435</v>
      </c>
      <c r="F231" s="397">
        <v>9600.2000000000007</v>
      </c>
      <c r="G231" s="402"/>
      <c r="H231" s="339"/>
      <c r="I231" s="339"/>
      <c r="J231" s="339"/>
      <c r="K231" s="339"/>
      <c r="L231" s="339"/>
      <c r="M231" s="339"/>
      <c r="N231" s="339"/>
      <c r="O231" s="339"/>
      <c r="P231" s="339"/>
      <c r="Q231" s="384"/>
      <c r="R231" s="384"/>
      <c r="S231" s="384"/>
      <c r="T231" s="384"/>
      <c r="U231" s="384"/>
      <c r="V231" s="384"/>
      <c r="W231" s="384"/>
      <c r="X231" s="384"/>
      <c r="Y231" s="384"/>
      <c r="Z231" s="384"/>
      <c r="AA231" s="384"/>
      <c r="AB231" s="384"/>
      <c r="AC231" s="384"/>
      <c r="AD231" s="384"/>
      <c r="AE231" s="384"/>
      <c r="AF231" s="384"/>
      <c r="AG231" s="384"/>
      <c r="AH231" s="384"/>
      <c r="AI231" s="384"/>
      <c r="AJ231" s="382"/>
      <c r="AK231" s="339"/>
      <c r="AL231" s="385"/>
      <c r="AM231" s="386"/>
      <c r="AN231" s="386"/>
      <c r="AP231" s="348"/>
      <c r="AQ231" s="348"/>
    </row>
    <row r="232" spans="1:43" ht="24" customHeight="1">
      <c r="A232" s="384"/>
      <c r="B232" s="350" t="s">
        <v>24</v>
      </c>
      <c r="C232" s="338">
        <v>512101100</v>
      </c>
      <c r="D232" s="338"/>
      <c r="E232" s="488" t="s">
        <v>436</v>
      </c>
      <c r="F232" s="397">
        <v>56250</v>
      </c>
      <c r="G232" s="402"/>
      <c r="H232" s="339"/>
      <c r="I232" s="339"/>
      <c r="J232" s="339"/>
      <c r="K232" s="339"/>
      <c r="L232" s="339"/>
      <c r="M232" s="339"/>
      <c r="N232" s="339"/>
      <c r="O232" s="339"/>
      <c r="P232" s="339"/>
      <c r="Q232" s="384"/>
      <c r="R232" s="384"/>
      <c r="S232" s="384"/>
      <c r="T232" s="384"/>
      <c r="U232" s="384"/>
      <c r="V232" s="384"/>
      <c r="W232" s="384"/>
      <c r="X232" s="384"/>
      <c r="Y232" s="384"/>
      <c r="Z232" s="384"/>
      <c r="AA232" s="384"/>
      <c r="AB232" s="384"/>
      <c r="AC232" s="384"/>
      <c r="AD232" s="384"/>
      <c r="AE232" s="384"/>
      <c r="AF232" s="384"/>
      <c r="AG232" s="384"/>
      <c r="AH232" s="384"/>
      <c r="AI232" s="384"/>
      <c r="AJ232" s="382"/>
      <c r="AK232" s="339"/>
      <c r="AL232" s="385"/>
      <c r="AM232" s="386"/>
      <c r="AN232" s="386"/>
      <c r="AP232" s="348"/>
      <c r="AQ232" s="348"/>
    </row>
    <row r="233" spans="1:43" ht="24" customHeight="1">
      <c r="A233" s="384"/>
      <c r="B233" s="350" t="s">
        <v>24</v>
      </c>
      <c r="C233" s="338">
        <v>512101100</v>
      </c>
      <c r="D233" s="338"/>
      <c r="E233" s="488" t="s">
        <v>437</v>
      </c>
      <c r="F233" s="397">
        <v>30229.52</v>
      </c>
      <c r="G233" s="402"/>
      <c r="H233" s="339"/>
      <c r="I233" s="339"/>
      <c r="J233" s="339"/>
      <c r="K233" s="339"/>
      <c r="L233" s="339"/>
      <c r="M233" s="339"/>
      <c r="N233" s="339"/>
      <c r="O233" s="339"/>
      <c r="P233" s="339"/>
      <c r="Q233" s="384"/>
      <c r="R233" s="384"/>
      <c r="S233" s="384"/>
      <c r="T233" s="384"/>
      <c r="U233" s="384"/>
      <c r="V233" s="384"/>
      <c r="W233" s="384"/>
      <c r="X233" s="384"/>
      <c r="Y233" s="384"/>
      <c r="Z233" s="384"/>
      <c r="AA233" s="384"/>
      <c r="AB233" s="384"/>
      <c r="AC233" s="384"/>
      <c r="AD233" s="384"/>
      <c r="AE233" s="384"/>
      <c r="AF233" s="384"/>
      <c r="AG233" s="384"/>
      <c r="AH233" s="384"/>
      <c r="AI233" s="384"/>
      <c r="AJ233" s="382"/>
      <c r="AK233" s="339"/>
      <c r="AL233" s="385"/>
      <c r="AM233" s="489"/>
      <c r="AN233" s="489"/>
      <c r="AP233" s="348"/>
      <c r="AQ233" s="348"/>
    </row>
    <row r="234" spans="1:43" ht="24" customHeight="1">
      <c r="A234" s="384"/>
      <c r="B234" s="350" t="s">
        <v>24</v>
      </c>
      <c r="C234" s="338">
        <v>512101100</v>
      </c>
      <c r="D234" s="338"/>
      <c r="E234" s="488" t="s">
        <v>438</v>
      </c>
      <c r="F234" s="397">
        <v>3750</v>
      </c>
      <c r="G234" s="402"/>
      <c r="H234" s="339"/>
      <c r="I234" s="339"/>
      <c r="J234" s="339"/>
      <c r="K234" s="339"/>
      <c r="L234" s="339"/>
      <c r="M234" s="339"/>
      <c r="N234" s="339"/>
      <c r="O234" s="339"/>
      <c r="P234" s="339"/>
      <c r="Q234" s="384"/>
      <c r="R234" s="384"/>
      <c r="S234" s="384"/>
      <c r="T234" s="384"/>
      <c r="U234" s="384"/>
      <c r="V234" s="384"/>
      <c r="W234" s="384"/>
      <c r="X234" s="384"/>
      <c r="Y234" s="384"/>
      <c r="Z234" s="384"/>
      <c r="AA234" s="384"/>
      <c r="AB234" s="384"/>
      <c r="AC234" s="384"/>
      <c r="AD234" s="384"/>
      <c r="AE234" s="384"/>
      <c r="AF234" s="384"/>
      <c r="AG234" s="384"/>
      <c r="AH234" s="384"/>
      <c r="AI234" s="384"/>
      <c r="AJ234" s="382"/>
      <c r="AK234" s="339"/>
      <c r="AL234" s="385"/>
      <c r="AM234" s="489"/>
      <c r="AN234" s="489"/>
      <c r="AP234" s="348"/>
      <c r="AQ234" s="348"/>
    </row>
    <row r="235" spans="1:43" ht="24" customHeight="1">
      <c r="A235" s="384"/>
      <c r="B235" s="350" t="s">
        <v>24</v>
      </c>
      <c r="C235" s="338">
        <v>512101100</v>
      </c>
      <c r="D235" s="338"/>
      <c r="E235" s="488" t="s">
        <v>439</v>
      </c>
      <c r="F235" s="397">
        <v>194.53</v>
      </c>
      <c r="G235" s="402"/>
      <c r="H235" s="339"/>
      <c r="I235" s="339"/>
      <c r="J235" s="339"/>
      <c r="K235" s="339"/>
      <c r="L235" s="339"/>
      <c r="M235" s="339"/>
      <c r="N235" s="339"/>
      <c r="O235" s="339"/>
      <c r="P235" s="339"/>
      <c r="Q235" s="384"/>
      <c r="R235" s="384"/>
      <c r="S235" s="384"/>
      <c r="T235" s="384"/>
      <c r="U235" s="384"/>
      <c r="V235" s="384"/>
      <c r="W235" s="384"/>
      <c r="X235" s="384"/>
      <c r="Y235" s="384"/>
      <c r="Z235" s="384"/>
      <c r="AA235" s="384"/>
      <c r="AB235" s="384"/>
      <c r="AC235" s="384"/>
      <c r="AD235" s="384"/>
      <c r="AE235" s="384"/>
      <c r="AF235" s="384"/>
      <c r="AG235" s="384"/>
      <c r="AH235" s="384"/>
      <c r="AI235" s="384"/>
      <c r="AJ235" s="382"/>
      <c r="AK235" s="339"/>
      <c r="AL235" s="385"/>
      <c r="AM235" s="489"/>
      <c r="AN235" s="489"/>
      <c r="AP235" s="348"/>
      <c r="AQ235" s="348"/>
    </row>
    <row r="236" spans="1:43" ht="24" customHeight="1">
      <c r="A236" s="384"/>
      <c r="B236" s="350" t="s">
        <v>24</v>
      </c>
      <c r="C236" s="338">
        <v>512101100</v>
      </c>
      <c r="D236" s="338"/>
      <c r="E236" s="488" t="s">
        <v>440</v>
      </c>
      <c r="F236" s="397">
        <v>4551.13</v>
      </c>
      <c r="G236" s="402"/>
      <c r="H236" s="339"/>
      <c r="I236" s="339"/>
      <c r="J236" s="339"/>
      <c r="K236" s="339"/>
      <c r="L236" s="339"/>
      <c r="M236" s="339"/>
      <c r="N236" s="339"/>
      <c r="O236" s="339"/>
      <c r="P236" s="339"/>
      <c r="Q236" s="384"/>
      <c r="R236" s="384"/>
      <c r="S236" s="384"/>
      <c r="T236" s="384"/>
      <c r="U236" s="384"/>
      <c r="V236" s="384"/>
      <c r="W236" s="384"/>
      <c r="X236" s="384"/>
      <c r="Y236" s="384"/>
      <c r="Z236" s="384"/>
      <c r="AA236" s="384"/>
      <c r="AB236" s="384"/>
      <c r="AC236" s="384"/>
      <c r="AD236" s="384"/>
      <c r="AE236" s="384"/>
      <c r="AF236" s="384"/>
      <c r="AG236" s="384"/>
      <c r="AH236" s="384"/>
      <c r="AI236" s="384"/>
      <c r="AJ236" s="382"/>
      <c r="AK236" s="339"/>
      <c r="AL236" s="385"/>
      <c r="AM236" s="489"/>
      <c r="AN236" s="489"/>
      <c r="AP236" s="348"/>
      <c r="AQ236" s="348"/>
    </row>
    <row r="237" spans="1:43" ht="24" customHeight="1">
      <c r="A237" s="384"/>
      <c r="B237" s="350" t="s">
        <v>24</v>
      </c>
      <c r="C237" s="338">
        <v>512101100</v>
      </c>
      <c r="D237" s="338"/>
      <c r="E237" s="488" t="s">
        <v>441</v>
      </c>
      <c r="F237" s="397">
        <v>500</v>
      </c>
      <c r="G237" s="402"/>
      <c r="H237" s="339"/>
      <c r="I237" s="339"/>
      <c r="J237" s="339"/>
      <c r="K237" s="339"/>
      <c r="L237" s="339"/>
      <c r="M237" s="339"/>
      <c r="N237" s="339"/>
      <c r="O237" s="339"/>
      <c r="P237" s="339"/>
      <c r="Q237" s="384"/>
      <c r="R237" s="384"/>
      <c r="S237" s="384"/>
      <c r="T237" s="384"/>
      <c r="U237" s="384"/>
      <c r="V237" s="384"/>
      <c r="W237" s="384"/>
      <c r="X237" s="384"/>
      <c r="Y237" s="384"/>
      <c r="Z237" s="384"/>
      <c r="AA237" s="384"/>
      <c r="AB237" s="384"/>
      <c r="AC237" s="384"/>
      <c r="AD237" s="384"/>
      <c r="AE237" s="384"/>
      <c r="AF237" s="384"/>
      <c r="AG237" s="384"/>
      <c r="AH237" s="384"/>
      <c r="AI237" s="384"/>
      <c r="AJ237" s="382"/>
      <c r="AK237" s="339"/>
      <c r="AL237" s="385"/>
      <c r="AM237" s="489"/>
      <c r="AN237" s="489"/>
      <c r="AP237" s="348"/>
      <c r="AQ237" s="348"/>
    </row>
    <row r="238" spans="1:43" ht="24" customHeight="1">
      <c r="A238" s="339"/>
      <c r="B238" s="350" t="s">
        <v>24</v>
      </c>
      <c r="C238" s="338">
        <v>512101100</v>
      </c>
      <c r="D238" s="338"/>
      <c r="E238" s="488" t="s">
        <v>442</v>
      </c>
      <c r="F238" s="397">
        <v>11079.5</v>
      </c>
      <c r="G238" s="402"/>
      <c r="H238" s="339">
        <v>146052.06000000008</v>
      </c>
      <c r="I238" s="339">
        <v>1914.73</v>
      </c>
      <c r="J238" s="339">
        <v>1914.73</v>
      </c>
      <c r="K238" s="339">
        <v>1914.73</v>
      </c>
      <c r="L238" s="339">
        <v>1914.73</v>
      </c>
      <c r="M238" s="339">
        <v>1914.73</v>
      </c>
      <c r="N238" s="339">
        <v>1914.73</v>
      </c>
      <c r="O238" s="339">
        <v>1914.73</v>
      </c>
      <c r="P238" s="339">
        <v>1914.73</v>
      </c>
      <c r="Q238" s="339">
        <v>1914.73</v>
      </c>
      <c r="R238" s="339">
        <v>1914.73</v>
      </c>
      <c r="S238" s="339">
        <v>1914.73</v>
      </c>
      <c r="T238" s="339">
        <v>1914.73</v>
      </c>
      <c r="U238" s="339">
        <v>1914.73</v>
      </c>
      <c r="V238" s="339">
        <v>1914.73</v>
      </c>
      <c r="W238" s="339">
        <v>949.93</v>
      </c>
      <c r="X238" s="384"/>
      <c r="Y238" s="384"/>
      <c r="Z238" s="384"/>
      <c r="AA238" s="384"/>
      <c r="AB238" s="384"/>
      <c r="AC238" s="384"/>
      <c r="AD238" s="384"/>
      <c r="AE238" s="384"/>
      <c r="AF238" s="384"/>
      <c r="AG238" s="384"/>
      <c r="AH238" s="384"/>
      <c r="AI238" s="384"/>
      <c r="AJ238" s="382">
        <v>173808.21000000022</v>
      </c>
      <c r="AK238" s="339">
        <v>-2.3283064365386963E-10</v>
      </c>
      <c r="AL238" s="353">
        <v>1914.73</v>
      </c>
      <c r="AM238" s="489"/>
      <c r="AN238" s="489"/>
      <c r="AP238" s="348"/>
      <c r="AQ238" s="348"/>
    </row>
    <row r="239" spans="1:43" ht="24" customHeight="1">
      <c r="A239" s="339"/>
      <c r="B239" s="350" t="s">
        <v>24</v>
      </c>
      <c r="C239" s="338">
        <v>512101100</v>
      </c>
      <c r="D239" s="338">
        <v>908</v>
      </c>
      <c r="E239" s="488" t="s">
        <v>443</v>
      </c>
      <c r="F239" s="397">
        <v>15000</v>
      </c>
      <c r="G239" s="402" t="s">
        <v>387</v>
      </c>
      <c r="H239" s="339"/>
      <c r="I239" s="339"/>
      <c r="J239" s="339"/>
      <c r="K239" s="339"/>
      <c r="L239" s="339"/>
      <c r="M239" s="339"/>
      <c r="N239" s="339">
        <v>416.67</v>
      </c>
      <c r="O239" s="339">
        <v>416.67</v>
      </c>
      <c r="P239" s="339">
        <v>416.67</v>
      </c>
      <c r="Q239" s="339">
        <v>416.67</v>
      </c>
      <c r="R239" s="339">
        <v>416.67</v>
      </c>
      <c r="S239" s="339">
        <v>416.67</v>
      </c>
      <c r="T239" s="339">
        <v>416.67</v>
      </c>
      <c r="U239" s="339">
        <v>416.67</v>
      </c>
      <c r="V239" s="339">
        <v>416.67</v>
      </c>
      <c r="W239" s="339">
        <v>416.67</v>
      </c>
      <c r="X239" s="339">
        <v>416.67</v>
      </c>
      <c r="Y239" s="339">
        <v>416.67</v>
      </c>
      <c r="Z239" s="451">
        <v>416.67</v>
      </c>
      <c r="AA239" s="451">
        <v>416.67</v>
      </c>
      <c r="AB239" s="451">
        <v>416.67</v>
      </c>
      <c r="AC239" s="451">
        <v>416.67</v>
      </c>
      <c r="AD239" s="451">
        <v>416.67</v>
      </c>
      <c r="AE239" s="451">
        <v>416.67</v>
      </c>
      <c r="AF239" s="451">
        <v>416.67</v>
      </c>
      <c r="AG239" s="451">
        <v>416.67</v>
      </c>
      <c r="AH239" s="451">
        <v>416.67</v>
      </c>
      <c r="AI239" s="451">
        <v>416.67</v>
      </c>
      <c r="AJ239" s="366">
        <v>9166.74</v>
      </c>
      <c r="AK239" s="339">
        <v>5833.26</v>
      </c>
      <c r="AL239" s="353">
        <v>416.66666666666669</v>
      </c>
      <c r="AM239" s="436"/>
      <c r="AN239" s="436"/>
      <c r="AP239" s="348"/>
      <c r="AQ239" s="348"/>
    </row>
    <row r="240" spans="1:43" ht="24" customHeight="1">
      <c r="A240" s="358"/>
      <c r="B240" s="350"/>
      <c r="C240" s="338"/>
      <c r="D240" s="338"/>
      <c r="E240" s="343" t="s">
        <v>378</v>
      </c>
      <c r="F240" s="344">
        <v>188808.21</v>
      </c>
      <c r="G240" s="371"/>
      <c r="H240" s="371">
        <v>146052.06000000008</v>
      </c>
      <c r="I240" s="371">
        <v>1914.73</v>
      </c>
      <c r="J240" s="371">
        <v>1914.73</v>
      </c>
      <c r="K240" s="371">
        <v>1914.73</v>
      </c>
      <c r="L240" s="371">
        <v>1914.73</v>
      </c>
      <c r="M240" s="371">
        <v>1914.73</v>
      </c>
      <c r="N240" s="371">
        <v>2331.4</v>
      </c>
      <c r="O240" s="371">
        <v>2331.4</v>
      </c>
      <c r="P240" s="371">
        <v>2331.4</v>
      </c>
      <c r="Q240" s="371">
        <v>2331.4</v>
      </c>
      <c r="R240" s="371">
        <v>2331.4</v>
      </c>
      <c r="S240" s="371">
        <v>2331.4</v>
      </c>
      <c r="T240" s="371">
        <v>2331.4</v>
      </c>
      <c r="U240" s="371">
        <v>2331.4</v>
      </c>
      <c r="V240" s="371">
        <v>2331.4</v>
      </c>
      <c r="W240" s="371">
        <v>1366.6</v>
      </c>
      <c r="X240" s="371">
        <v>416.67</v>
      </c>
      <c r="Y240" s="371">
        <v>416.67</v>
      </c>
      <c r="Z240" s="371">
        <v>416.67</v>
      </c>
      <c r="AA240" s="371">
        <v>416.67</v>
      </c>
      <c r="AB240" s="371">
        <v>416.67</v>
      </c>
      <c r="AC240" s="371">
        <v>416.67</v>
      </c>
      <c r="AD240" s="371">
        <v>416.67</v>
      </c>
      <c r="AE240" s="371">
        <v>416.67</v>
      </c>
      <c r="AF240" s="371">
        <v>416.67</v>
      </c>
      <c r="AG240" s="371">
        <v>416.67</v>
      </c>
      <c r="AH240" s="371">
        <v>416.67</v>
      </c>
      <c r="AI240" s="371">
        <v>416.67</v>
      </c>
      <c r="AJ240" s="371">
        <v>9166.74</v>
      </c>
      <c r="AK240" s="371">
        <v>5833.2599999997674</v>
      </c>
      <c r="AL240" s="353">
        <v>9583.2899999997753</v>
      </c>
      <c r="AM240" s="436" t="s">
        <v>399</v>
      </c>
      <c r="AN240" s="436"/>
      <c r="AP240" s="348"/>
      <c r="AQ240" s="348"/>
    </row>
    <row r="241" spans="1:43" ht="24" customHeight="1">
      <c r="A241" s="262"/>
      <c r="B241" s="346"/>
      <c r="C241" s="258"/>
      <c r="D241" s="258"/>
      <c r="E241" s="381"/>
      <c r="F241" s="347"/>
      <c r="G241" s="401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348"/>
      <c r="AL241" s="372"/>
      <c r="AM241" s="373"/>
      <c r="AN241" s="373"/>
      <c r="AP241" s="348"/>
      <c r="AQ241" s="348"/>
    </row>
    <row r="242" spans="1:43" ht="24" customHeight="1" thickBot="1">
      <c r="A242" s="262"/>
      <c r="B242" s="346"/>
      <c r="C242" s="258"/>
      <c r="D242" s="258"/>
      <c r="E242" s="381"/>
      <c r="F242" s="347"/>
      <c r="G242" s="401"/>
      <c r="H242" s="262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  <c r="AC242" s="262"/>
      <c r="AD242" s="262"/>
      <c r="AE242" s="262"/>
      <c r="AF242" s="262"/>
      <c r="AG242" s="262"/>
      <c r="AH242" s="262"/>
      <c r="AI242" s="262"/>
      <c r="AJ242" s="348"/>
      <c r="AL242" s="372"/>
      <c r="AM242" s="373"/>
      <c r="AN242" s="373"/>
      <c r="AP242" s="348"/>
      <c r="AQ242" s="348"/>
    </row>
    <row r="243" spans="1:43" ht="24" customHeight="1" thickBot="1">
      <c r="A243" s="262"/>
      <c r="B243" s="346"/>
      <c r="C243" s="258"/>
      <c r="D243" s="258">
        <v>38</v>
      </c>
      <c r="E243" s="354" t="s">
        <v>1132</v>
      </c>
      <c r="G243" s="401"/>
      <c r="H243" s="262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  <c r="AC243" s="262"/>
      <c r="AD243" s="262"/>
      <c r="AE243" s="262"/>
      <c r="AF243" s="262"/>
      <c r="AG243" s="262"/>
      <c r="AH243" s="262"/>
      <c r="AI243" s="262"/>
      <c r="AJ243" s="348"/>
      <c r="AL243" s="372"/>
      <c r="AM243" s="373"/>
      <c r="AN243" s="373"/>
      <c r="AP243" s="348"/>
      <c r="AQ243" s="348"/>
    </row>
    <row r="244" spans="1:43" ht="24" customHeight="1">
      <c r="A244" s="384"/>
      <c r="B244" s="350" t="s">
        <v>27</v>
      </c>
      <c r="C244" s="338">
        <v>512101100</v>
      </c>
      <c r="D244" s="338"/>
      <c r="E244" s="487" t="s">
        <v>444</v>
      </c>
      <c r="F244" s="397">
        <v>3330</v>
      </c>
      <c r="G244" s="402"/>
      <c r="H244" s="339"/>
      <c r="I244" s="339"/>
      <c r="J244" s="339"/>
      <c r="K244" s="339"/>
      <c r="L244" s="339"/>
      <c r="M244" s="339"/>
      <c r="N244" s="339"/>
      <c r="O244" s="339"/>
      <c r="P244" s="339"/>
      <c r="Q244" s="384"/>
      <c r="R244" s="384"/>
      <c r="S244" s="384"/>
      <c r="T244" s="384"/>
      <c r="U244" s="384"/>
      <c r="V244" s="384"/>
      <c r="W244" s="384"/>
      <c r="X244" s="384"/>
      <c r="Y244" s="384"/>
      <c r="Z244" s="384"/>
      <c r="AA244" s="384"/>
      <c r="AB244" s="384"/>
      <c r="AC244" s="384"/>
      <c r="AD244" s="384"/>
      <c r="AE244" s="384"/>
      <c r="AF244" s="384"/>
      <c r="AG244" s="384"/>
      <c r="AH244" s="384"/>
      <c r="AI244" s="384"/>
      <c r="AJ244" s="382"/>
      <c r="AK244" s="339"/>
      <c r="AL244" s="372"/>
      <c r="AM244" s="373"/>
      <c r="AN244" s="373"/>
      <c r="AP244" s="348"/>
      <c r="AQ244" s="348"/>
    </row>
    <row r="245" spans="1:43" ht="24" customHeight="1">
      <c r="A245" s="490"/>
      <c r="B245" s="350" t="s">
        <v>27</v>
      </c>
      <c r="C245" s="338">
        <v>512101100</v>
      </c>
      <c r="D245" s="338"/>
      <c r="E245" s="453" t="s">
        <v>446</v>
      </c>
      <c r="F245" s="397">
        <v>25000</v>
      </c>
      <c r="G245" s="491"/>
      <c r="H245" s="490"/>
      <c r="I245" s="490"/>
      <c r="J245" s="490"/>
      <c r="K245" s="490"/>
      <c r="L245" s="490"/>
      <c r="M245" s="490"/>
      <c r="N245" s="490"/>
      <c r="O245" s="490"/>
      <c r="P245" s="490"/>
      <c r="Q245" s="490"/>
      <c r="R245" s="490"/>
      <c r="S245" s="490"/>
      <c r="T245" s="490"/>
      <c r="U245" s="492"/>
      <c r="V245" s="492"/>
      <c r="W245" s="492"/>
      <c r="X245" s="492"/>
      <c r="Y245" s="492"/>
      <c r="Z245" s="492"/>
      <c r="AA245" s="492"/>
      <c r="AB245" s="492"/>
      <c r="AC245" s="492"/>
      <c r="AD245" s="492"/>
      <c r="AE245" s="492"/>
      <c r="AF245" s="492"/>
      <c r="AG245" s="492"/>
      <c r="AH245" s="492"/>
      <c r="AI245" s="492"/>
      <c r="AJ245" s="384"/>
      <c r="AK245" s="339"/>
      <c r="AM245" s="373"/>
      <c r="AN245" s="373"/>
      <c r="AP245" s="348"/>
      <c r="AQ245" s="348"/>
    </row>
    <row r="246" spans="1:43" ht="24" customHeight="1">
      <c r="A246" s="339"/>
      <c r="B246" s="350" t="s">
        <v>27</v>
      </c>
      <c r="C246" s="338">
        <v>512101100</v>
      </c>
      <c r="D246" s="338"/>
      <c r="E246" s="453" t="s">
        <v>445</v>
      </c>
      <c r="F246" s="397">
        <v>310000</v>
      </c>
      <c r="G246" s="402"/>
      <c r="H246" s="339">
        <v>175430.22000000003</v>
      </c>
      <c r="I246" s="339">
        <v>4176.91</v>
      </c>
      <c r="J246" s="339">
        <v>4176.91</v>
      </c>
      <c r="K246" s="339">
        <v>4176.91</v>
      </c>
      <c r="L246" s="339">
        <v>4176.91</v>
      </c>
      <c r="M246" s="339">
        <v>4176.91</v>
      </c>
      <c r="N246" s="339">
        <v>4176.91</v>
      </c>
      <c r="O246" s="339">
        <v>4176.91</v>
      </c>
      <c r="P246" s="339">
        <v>4176.91</v>
      </c>
      <c r="Q246" s="339">
        <v>4176.91</v>
      </c>
      <c r="R246" s="339">
        <v>4176.91</v>
      </c>
      <c r="S246" s="339">
        <v>4176.91</v>
      </c>
      <c r="T246" s="339">
        <v>4176.91</v>
      </c>
      <c r="U246" s="339">
        <v>4176.91</v>
      </c>
      <c r="V246" s="339">
        <v>4176.91</v>
      </c>
      <c r="W246" s="339">
        <v>4176.91</v>
      </c>
      <c r="X246" s="339">
        <v>4176.91</v>
      </c>
      <c r="Y246" s="339">
        <v>4176.91</v>
      </c>
      <c r="Z246" s="451">
        <v>4176.91</v>
      </c>
      <c r="AA246" s="451">
        <v>4176.91</v>
      </c>
      <c r="AB246" s="451">
        <v>4176.91</v>
      </c>
      <c r="AC246" s="451">
        <v>4176.91</v>
      </c>
      <c r="AD246" s="451">
        <v>4176.91</v>
      </c>
      <c r="AE246" s="451">
        <v>4176.91</v>
      </c>
      <c r="AF246" s="451">
        <v>4176.91</v>
      </c>
      <c r="AG246" s="451">
        <v>4176.91</v>
      </c>
      <c r="AH246" s="451">
        <v>4176.91</v>
      </c>
      <c r="AI246" s="451">
        <v>4176.91</v>
      </c>
      <c r="AJ246" s="366">
        <v>288206.78999999992</v>
      </c>
      <c r="AK246" s="339">
        <v>50123.210000000079</v>
      </c>
      <c r="AL246" s="385">
        <v>4176.91</v>
      </c>
      <c r="AM246" s="386"/>
      <c r="AN246" s="386"/>
      <c r="AP246" s="348"/>
      <c r="AQ246" s="348"/>
    </row>
    <row r="247" spans="1:43" ht="24" customHeight="1">
      <c r="A247" s="339"/>
      <c r="B247" s="350" t="s">
        <v>27</v>
      </c>
      <c r="C247" s="338">
        <v>529107100</v>
      </c>
      <c r="D247" s="356">
        <v>938</v>
      </c>
      <c r="E247" s="433" t="s">
        <v>1244</v>
      </c>
      <c r="F247" s="397">
        <v>5000</v>
      </c>
      <c r="G247" s="402" t="s">
        <v>1119</v>
      </c>
      <c r="H247" s="339"/>
      <c r="I247" s="339"/>
      <c r="J247" s="339"/>
      <c r="K247" s="339"/>
      <c r="L247" s="339"/>
      <c r="M247" s="339"/>
      <c r="N247" s="339"/>
      <c r="O247" s="339">
        <v>119.05</v>
      </c>
      <c r="P247" s="339">
        <v>119.05</v>
      </c>
      <c r="Q247" s="339">
        <v>119.05</v>
      </c>
      <c r="R247" s="339">
        <v>119.05</v>
      </c>
      <c r="S247" s="339">
        <v>119.05</v>
      </c>
      <c r="T247" s="339">
        <v>119.05</v>
      </c>
      <c r="U247" s="339">
        <v>119.05</v>
      </c>
      <c r="V247" s="339">
        <v>119.05</v>
      </c>
      <c r="W247" s="339">
        <v>119.05</v>
      </c>
      <c r="X247" s="339">
        <v>119.05</v>
      </c>
      <c r="Y247" s="339">
        <v>119.05</v>
      </c>
      <c r="Z247" s="451">
        <v>119.05</v>
      </c>
      <c r="AA247" s="451">
        <v>119.05</v>
      </c>
      <c r="AB247" s="451">
        <v>119.05</v>
      </c>
      <c r="AC247" s="451">
        <v>119.05</v>
      </c>
      <c r="AD247" s="451">
        <v>119.05</v>
      </c>
      <c r="AE247" s="451">
        <v>119.05</v>
      </c>
      <c r="AF247" s="451">
        <v>119.05</v>
      </c>
      <c r="AG247" s="451">
        <v>119.05</v>
      </c>
      <c r="AH247" s="451">
        <v>119.05</v>
      </c>
      <c r="AI247" s="451">
        <v>119.05</v>
      </c>
      <c r="AJ247" s="366">
        <v>2500.0500000000002</v>
      </c>
      <c r="AK247" s="339">
        <v>2499.9499999999998</v>
      </c>
      <c r="AL247" s="353">
        <v>119.04761904761905</v>
      </c>
      <c r="AM247" s="436"/>
      <c r="AN247" s="436"/>
      <c r="AP247" s="348"/>
      <c r="AQ247" s="348"/>
    </row>
    <row r="248" spans="1:43" ht="24" customHeight="1">
      <c r="A248" s="339"/>
      <c r="B248" s="350" t="s">
        <v>27</v>
      </c>
      <c r="C248" s="338">
        <v>529107100</v>
      </c>
      <c r="D248" s="356">
        <v>1148</v>
      </c>
      <c r="E248" s="468" t="s">
        <v>1245</v>
      </c>
      <c r="F248" s="397">
        <v>62500</v>
      </c>
      <c r="G248" s="402" t="s">
        <v>1236</v>
      </c>
      <c r="H248" s="339"/>
      <c r="I248" s="339"/>
      <c r="J248" s="339"/>
      <c r="K248" s="339"/>
      <c r="L248" s="339"/>
      <c r="M248" s="339"/>
      <c r="N248" s="339"/>
      <c r="O248" s="339"/>
      <c r="P248" s="339"/>
      <c r="Q248" s="339"/>
      <c r="R248" s="339"/>
      <c r="S248" s="339"/>
      <c r="T248" s="339"/>
      <c r="U248" s="339"/>
      <c r="V248" s="339"/>
      <c r="W248" s="339"/>
      <c r="X248" s="384">
        <v>1488.1</v>
      </c>
      <c r="Y248" s="384">
        <v>1488.1</v>
      </c>
      <c r="Z248" s="435">
        <v>1488.1</v>
      </c>
      <c r="AA248" s="435">
        <v>1488.1</v>
      </c>
      <c r="AB248" s="435">
        <v>1488.1</v>
      </c>
      <c r="AC248" s="435">
        <v>1488.1</v>
      </c>
      <c r="AD248" s="435">
        <v>1488.1</v>
      </c>
      <c r="AE248" s="435">
        <v>1488.1</v>
      </c>
      <c r="AF248" s="435">
        <v>1488.1</v>
      </c>
      <c r="AG248" s="435">
        <v>1488.1</v>
      </c>
      <c r="AH248" s="435">
        <v>1488.1</v>
      </c>
      <c r="AI248" s="435">
        <v>1488.1</v>
      </c>
      <c r="AJ248" s="366">
        <v>17857.2</v>
      </c>
      <c r="AK248" s="339">
        <v>44642.8</v>
      </c>
      <c r="AL248" s="353">
        <v>1488.0952380952381</v>
      </c>
      <c r="AM248" s="436"/>
      <c r="AN248" s="436"/>
      <c r="AP248" s="348"/>
      <c r="AQ248" s="348"/>
    </row>
    <row r="249" spans="1:43" ht="24" customHeight="1">
      <c r="A249" s="339"/>
      <c r="B249" s="350" t="s">
        <v>27</v>
      </c>
      <c r="C249" s="338">
        <v>512101100</v>
      </c>
      <c r="D249" s="338">
        <v>1335</v>
      </c>
      <c r="E249" s="433" t="s">
        <v>1452</v>
      </c>
      <c r="F249" s="397">
        <v>25000</v>
      </c>
      <c r="G249" s="402" t="s">
        <v>1403</v>
      </c>
      <c r="H249" s="339"/>
      <c r="I249" s="339"/>
      <c r="J249" s="339"/>
      <c r="K249" s="339"/>
      <c r="L249" s="339"/>
      <c r="M249" s="339"/>
      <c r="N249" s="339"/>
      <c r="O249" s="339"/>
      <c r="P249" s="339"/>
      <c r="Q249" s="339"/>
      <c r="R249" s="339"/>
      <c r="S249" s="339"/>
      <c r="T249" s="339"/>
      <c r="U249" s="339"/>
      <c r="V249" s="339"/>
      <c r="W249" s="339"/>
      <c r="X249" s="384"/>
      <c r="Y249" s="384"/>
      <c r="Z249" s="435"/>
      <c r="AA249" s="435"/>
      <c r="AB249" s="435">
        <v>265.95999999999998</v>
      </c>
      <c r="AC249" s="435">
        <v>265.95999999999998</v>
      </c>
      <c r="AD249" s="435">
        <v>265.95999999999998</v>
      </c>
      <c r="AE249" s="435">
        <v>265.95999999999998</v>
      </c>
      <c r="AF249" s="435">
        <v>265.95999999999998</v>
      </c>
      <c r="AG249" s="435">
        <v>265.95999999999998</v>
      </c>
      <c r="AH249" s="435">
        <v>265.95999999999998</v>
      </c>
      <c r="AI249" s="435">
        <v>265.95999999999998</v>
      </c>
      <c r="AJ249" s="366">
        <v>2127.6799999999998</v>
      </c>
      <c r="AK249" s="339">
        <v>22872.32</v>
      </c>
      <c r="AL249" s="353">
        <v>265.95744680851061</v>
      </c>
      <c r="AM249" s="436"/>
      <c r="AN249" s="436"/>
      <c r="AP249" s="348"/>
      <c r="AQ249" s="348"/>
    </row>
    <row r="250" spans="1:43" ht="24" customHeight="1">
      <c r="A250" s="339"/>
      <c r="B250" s="350" t="s">
        <v>27</v>
      </c>
      <c r="C250" s="338">
        <v>512101100</v>
      </c>
      <c r="D250" s="356">
        <v>1318</v>
      </c>
      <c r="E250" s="433" t="s">
        <v>1410</v>
      </c>
      <c r="F250" s="397">
        <v>75000</v>
      </c>
      <c r="G250" s="402" t="s">
        <v>1402</v>
      </c>
      <c r="H250" s="339"/>
      <c r="I250" s="339"/>
      <c r="J250" s="339"/>
      <c r="K250" s="339"/>
      <c r="L250" s="339"/>
      <c r="M250" s="339"/>
      <c r="N250" s="339"/>
      <c r="O250" s="339"/>
      <c r="P250" s="339"/>
      <c r="Q250" s="339"/>
      <c r="R250" s="339"/>
      <c r="S250" s="339"/>
      <c r="T250" s="339"/>
      <c r="U250" s="339"/>
      <c r="V250" s="339"/>
      <c r="W250" s="339"/>
      <c r="X250" s="384"/>
      <c r="Y250" s="384"/>
      <c r="Z250" s="435"/>
      <c r="AA250" s="435">
        <v>0</v>
      </c>
      <c r="AB250" s="435">
        <v>797.87</v>
      </c>
      <c r="AC250" s="435">
        <v>797.87</v>
      </c>
      <c r="AD250" s="435">
        <v>797.87</v>
      </c>
      <c r="AE250" s="435">
        <v>797.87</v>
      </c>
      <c r="AF250" s="435">
        <v>797.87</v>
      </c>
      <c r="AG250" s="435">
        <v>797.87</v>
      </c>
      <c r="AH250" s="435">
        <v>797.87</v>
      </c>
      <c r="AI250" s="435">
        <v>797.87</v>
      </c>
      <c r="AJ250" s="366">
        <v>6382.96</v>
      </c>
      <c r="AK250" s="339">
        <v>68617.039999999994</v>
      </c>
      <c r="AL250" s="353">
        <v>797.87234042553189</v>
      </c>
      <c r="AM250" s="436"/>
      <c r="AN250" s="436"/>
      <c r="AP250" s="348"/>
      <c r="AQ250" s="348"/>
    </row>
    <row r="251" spans="1:43" ht="24" customHeight="1">
      <c r="A251" s="339"/>
      <c r="B251" s="350" t="s">
        <v>27</v>
      </c>
      <c r="C251" s="338">
        <v>512101100</v>
      </c>
      <c r="D251" s="356">
        <v>1319</v>
      </c>
      <c r="E251" s="433" t="s">
        <v>1411</v>
      </c>
      <c r="F251" s="397">
        <v>113265.72</v>
      </c>
      <c r="G251" s="402" t="s">
        <v>1412</v>
      </c>
      <c r="H251" s="339"/>
      <c r="I251" s="339"/>
      <c r="J251" s="339"/>
      <c r="K251" s="339"/>
      <c r="L251" s="339"/>
      <c r="M251" s="339"/>
      <c r="N251" s="339"/>
      <c r="O251" s="339"/>
      <c r="P251" s="339"/>
      <c r="Q251" s="339"/>
      <c r="R251" s="339"/>
      <c r="S251" s="339"/>
      <c r="T251" s="339"/>
      <c r="U251" s="339"/>
      <c r="V251" s="339"/>
      <c r="W251" s="339"/>
      <c r="X251" s="384"/>
      <c r="Y251" s="384"/>
      <c r="Z251" s="435"/>
      <c r="AA251" s="435">
        <v>0</v>
      </c>
      <c r="AB251" s="435">
        <v>1204.95</v>
      </c>
      <c r="AC251" s="435">
        <v>1204.95</v>
      </c>
      <c r="AD251" s="435">
        <v>1204.95</v>
      </c>
      <c r="AE251" s="435">
        <v>1204.95</v>
      </c>
      <c r="AF251" s="435">
        <v>1204.95</v>
      </c>
      <c r="AG251" s="435">
        <v>1204.95</v>
      </c>
      <c r="AH251" s="435">
        <v>1204.95</v>
      </c>
      <c r="AI251" s="435">
        <v>1204.95</v>
      </c>
      <c r="AJ251" s="366">
        <v>9639.6</v>
      </c>
      <c r="AK251" s="339">
        <v>103626.12</v>
      </c>
      <c r="AL251" s="353">
        <v>1204.9544680851063</v>
      </c>
      <c r="AM251" s="436"/>
      <c r="AN251" s="436"/>
      <c r="AP251" s="348"/>
      <c r="AQ251" s="348"/>
    </row>
    <row r="252" spans="1:43" ht="24" customHeight="1">
      <c r="A252" s="339"/>
      <c r="B252" s="350" t="s">
        <v>27</v>
      </c>
      <c r="C252" s="338">
        <v>512101100</v>
      </c>
      <c r="D252" s="356">
        <v>1320</v>
      </c>
      <c r="E252" s="263" t="s">
        <v>1453</v>
      </c>
      <c r="F252" s="397">
        <v>13372.9</v>
      </c>
      <c r="G252" s="402" t="s">
        <v>1436</v>
      </c>
      <c r="H252" s="339"/>
      <c r="I252" s="339"/>
      <c r="J252" s="339"/>
      <c r="K252" s="339"/>
      <c r="L252" s="339"/>
      <c r="M252" s="339"/>
      <c r="N252" s="339"/>
      <c r="O252" s="339"/>
      <c r="P252" s="339"/>
      <c r="Q252" s="339"/>
      <c r="R252" s="339"/>
      <c r="S252" s="339"/>
      <c r="T252" s="339"/>
      <c r="U252" s="339"/>
      <c r="V252" s="339"/>
      <c r="W252" s="339"/>
      <c r="X252" s="384"/>
      <c r="Y252" s="384"/>
      <c r="Z252" s="435"/>
      <c r="AA252" s="435"/>
      <c r="AB252" s="435">
        <v>142.26</v>
      </c>
      <c r="AC252" s="435">
        <v>142.26</v>
      </c>
      <c r="AD252" s="435">
        <v>142.26</v>
      </c>
      <c r="AE252" s="435">
        <v>142.26</v>
      </c>
      <c r="AF252" s="435">
        <v>142.26</v>
      </c>
      <c r="AG252" s="435">
        <v>142.26</v>
      </c>
      <c r="AH252" s="435">
        <v>142.26</v>
      </c>
      <c r="AI252" s="435">
        <v>142.26</v>
      </c>
      <c r="AJ252" s="366">
        <v>1138.08</v>
      </c>
      <c r="AK252" s="339">
        <v>12234.82</v>
      </c>
      <c r="AL252" s="353">
        <v>142.26489361702127</v>
      </c>
      <c r="AM252" s="436"/>
      <c r="AN252" s="436"/>
      <c r="AP252" s="348"/>
      <c r="AQ252" s="348"/>
    </row>
    <row r="253" spans="1:43" ht="24" customHeight="1">
      <c r="A253" s="358"/>
      <c r="B253" s="350"/>
      <c r="C253" s="338"/>
      <c r="D253" s="338"/>
      <c r="E253" s="343" t="s">
        <v>378</v>
      </c>
      <c r="F253" s="367">
        <v>604138.62</v>
      </c>
      <c r="G253" s="358"/>
      <c r="H253" s="358">
        <v>175430.22000000003</v>
      </c>
      <c r="I253" s="358">
        <v>4176.91</v>
      </c>
      <c r="J253" s="358">
        <v>4176.91</v>
      </c>
      <c r="K253" s="358">
        <v>4176.91</v>
      </c>
      <c r="L253" s="358">
        <v>4176.91</v>
      </c>
      <c r="M253" s="358">
        <v>4176.91</v>
      </c>
      <c r="N253" s="358">
        <v>4176.91</v>
      </c>
      <c r="O253" s="358">
        <v>4295.96</v>
      </c>
      <c r="P253" s="358">
        <v>4295.96</v>
      </c>
      <c r="Q253" s="358">
        <v>4295.96</v>
      </c>
      <c r="R253" s="358">
        <v>4295.96</v>
      </c>
      <c r="S253" s="358">
        <v>4295.96</v>
      </c>
      <c r="T253" s="358">
        <v>4295.96</v>
      </c>
      <c r="U253" s="358">
        <v>4295.96</v>
      </c>
      <c r="V253" s="358">
        <v>4295.96</v>
      </c>
      <c r="W253" s="358">
        <v>4295.96</v>
      </c>
      <c r="X253" s="358">
        <v>5784.0599999999995</v>
      </c>
      <c r="Y253" s="358">
        <v>5784.0599999999995</v>
      </c>
      <c r="Z253" s="358">
        <v>5784.0599999999995</v>
      </c>
      <c r="AA253" s="358">
        <v>5784.0599999999995</v>
      </c>
      <c r="AB253" s="358">
        <v>8195.0999999999985</v>
      </c>
      <c r="AC253" s="358">
        <v>8195.0999999999985</v>
      </c>
      <c r="AD253" s="358">
        <v>8195.0999999999985</v>
      </c>
      <c r="AE253" s="358">
        <v>8195.0999999999985</v>
      </c>
      <c r="AF253" s="358">
        <v>8195.0999999999985</v>
      </c>
      <c r="AG253" s="358">
        <v>8195.0999999999985</v>
      </c>
      <c r="AH253" s="358">
        <v>8195.0999999999985</v>
      </c>
      <c r="AI253" s="358">
        <v>8195.0999999999985</v>
      </c>
      <c r="AJ253" s="358">
        <v>327852.35999999993</v>
      </c>
      <c r="AK253" s="358">
        <v>304616.26000000007</v>
      </c>
      <c r="AL253" s="353">
        <v>149322.49999999991</v>
      </c>
      <c r="AM253" s="436" t="s">
        <v>447</v>
      </c>
      <c r="AN253" s="436"/>
      <c r="AP253" s="348"/>
      <c r="AQ253" s="348"/>
    </row>
    <row r="254" spans="1:43" ht="24" customHeight="1">
      <c r="A254" s="373"/>
      <c r="B254" s="346"/>
      <c r="C254" s="258"/>
      <c r="D254" s="258"/>
      <c r="E254" s="386"/>
      <c r="F254" s="347"/>
      <c r="G254" s="401"/>
      <c r="H254" s="373"/>
      <c r="I254" s="373"/>
      <c r="J254" s="373"/>
      <c r="K254" s="373"/>
      <c r="L254" s="373"/>
      <c r="M254" s="373"/>
      <c r="N254" s="373"/>
      <c r="O254" s="373"/>
      <c r="P254" s="373"/>
      <c r="Q254" s="373"/>
      <c r="R254" s="373"/>
      <c r="S254" s="373"/>
      <c r="T254" s="373"/>
      <c r="U254" s="373"/>
      <c r="V254" s="373"/>
      <c r="W254" s="373"/>
      <c r="X254" s="373"/>
      <c r="Y254" s="373"/>
      <c r="Z254" s="373"/>
      <c r="AA254" s="373"/>
      <c r="AB254" s="373"/>
      <c r="AC254" s="373"/>
      <c r="AD254" s="373"/>
      <c r="AE254" s="373"/>
      <c r="AF254" s="373"/>
      <c r="AG254" s="373"/>
      <c r="AH254" s="373"/>
      <c r="AI254" s="373"/>
      <c r="AJ254" s="373"/>
      <c r="AL254" s="385"/>
      <c r="AM254" s="386"/>
      <c r="AN254" s="386"/>
      <c r="AP254" s="348"/>
      <c r="AQ254" s="348"/>
    </row>
    <row r="255" spans="1:43" ht="24" customHeight="1" thickBot="1">
      <c r="A255" s="373"/>
      <c r="B255" s="346"/>
      <c r="C255" s="258"/>
      <c r="D255" s="258"/>
      <c r="E255" s="386"/>
      <c r="F255" s="347"/>
      <c r="G255" s="401"/>
      <c r="H255" s="373"/>
      <c r="I255" s="373"/>
      <c r="J255" s="373"/>
      <c r="K255" s="373"/>
      <c r="L255" s="373"/>
      <c r="M255" s="373"/>
      <c r="N255" s="373"/>
      <c r="O255" s="373"/>
      <c r="P255" s="373"/>
      <c r="Q255" s="373"/>
      <c r="R255" s="373"/>
      <c r="S255" s="373"/>
      <c r="T255" s="373"/>
      <c r="U255" s="373"/>
      <c r="V255" s="373"/>
      <c r="W255" s="373"/>
      <c r="X255" s="373"/>
      <c r="Y255" s="373"/>
      <c r="Z255" s="373"/>
      <c r="AA255" s="373"/>
      <c r="AB255" s="373"/>
      <c r="AC255" s="373"/>
      <c r="AD255" s="373"/>
      <c r="AE255" s="373"/>
      <c r="AF255" s="373"/>
      <c r="AG255" s="373"/>
      <c r="AH255" s="373"/>
      <c r="AI255" s="373"/>
      <c r="AJ255" s="373"/>
      <c r="AL255" s="385"/>
      <c r="AM255" s="386"/>
      <c r="AN255" s="386"/>
      <c r="AP255" s="348"/>
      <c r="AQ255" s="348"/>
    </row>
    <row r="256" spans="1:43" ht="24" customHeight="1" thickBot="1">
      <c r="A256" s="373"/>
      <c r="B256" s="346"/>
      <c r="C256" s="258"/>
      <c r="D256" s="258"/>
      <c r="E256" s="354" t="s">
        <v>43</v>
      </c>
      <c r="F256" s="347"/>
      <c r="G256" s="401"/>
      <c r="H256" s="373"/>
      <c r="I256" s="373"/>
      <c r="J256" s="373"/>
      <c r="K256" s="373"/>
      <c r="L256" s="373"/>
      <c r="M256" s="373"/>
      <c r="N256" s="373"/>
      <c r="O256" s="373"/>
      <c r="P256" s="373"/>
      <c r="Q256" s="373"/>
      <c r="R256" s="373"/>
      <c r="S256" s="373"/>
      <c r="T256" s="373"/>
      <c r="U256" s="373"/>
      <c r="V256" s="373"/>
      <c r="W256" s="373"/>
      <c r="X256" s="373"/>
      <c r="Y256" s="373"/>
      <c r="Z256" s="373"/>
      <c r="AA256" s="373"/>
      <c r="AB256" s="373"/>
      <c r="AC256" s="373"/>
      <c r="AD256" s="373"/>
      <c r="AE256" s="373"/>
      <c r="AF256" s="373"/>
      <c r="AG256" s="373"/>
      <c r="AH256" s="373"/>
      <c r="AI256" s="373"/>
      <c r="AJ256" s="373"/>
      <c r="AL256" s="385"/>
      <c r="AM256" s="386"/>
      <c r="AN256" s="386"/>
      <c r="AP256" s="348"/>
      <c r="AQ256" s="348"/>
    </row>
    <row r="257" spans="1:43" ht="24" customHeight="1">
      <c r="A257" s="339"/>
      <c r="B257" s="350" t="s">
        <v>43</v>
      </c>
      <c r="C257" s="338">
        <v>512101100</v>
      </c>
      <c r="D257" s="356">
        <v>31</v>
      </c>
      <c r="E257" s="480" t="s">
        <v>1856</v>
      </c>
      <c r="F257" s="397">
        <v>30000</v>
      </c>
      <c r="G257" s="402"/>
      <c r="H257" s="339">
        <v>15500</v>
      </c>
      <c r="I257" s="339">
        <v>500</v>
      </c>
      <c r="J257" s="339">
        <v>500</v>
      </c>
      <c r="K257" s="339">
        <v>500</v>
      </c>
      <c r="L257" s="339">
        <v>500</v>
      </c>
      <c r="M257" s="339">
        <v>500</v>
      </c>
      <c r="N257" s="339">
        <v>500</v>
      </c>
      <c r="O257" s="339">
        <v>500</v>
      </c>
      <c r="P257" s="339">
        <v>500</v>
      </c>
      <c r="Q257" s="339">
        <v>500</v>
      </c>
      <c r="R257" s="339">
        <v>500</v>
      </c>
      <c r="S257" s="339">
        <v>500</v>
      </c>
      <c r="T257" s="339">
        <v>500</v>
      </c>
      <c r="U257" s="339">
        <v>500</v>
      </c>
      <c r="V257" s="339">
        <v>500</v>
      </c>
      <c r="W257" s="339">
        <v>500</v>
      </c>
      <c r="X257" s="339">
        <v>500</v>
      </c>
      <c r="Y257" s="339">
        <v>500</v>
      </c>
      <c r="Z257" s="451">
        <v>500</v>
      </c>
      <c r="AA257" s="451">
        <v>500</v>
      </c>
      <c r="AB257" s="451">
        <v>500</v>
      </c>
      <c r="AC257" s="451">
        <v>500</v>
      </c>
      <c r="AD257" s="451">
        <v>500</v>
      </c>
      <c r="AE257" s="451">
        <v>500</v>
      </c>
      <c r="AF257" s="451">
        <v>500</v>
      </c>
      <c r="AG257" s="451">
        <v>500</v>
      </c>
      <c r="AH257" s="451">
        <v>500</v>
      </c>
      <c r="AI257" s="451">
        <v>500</v>
      </c>
      <c r="AJ257" s="366">
        <v>29000</v>
      </c>
      <c r="AK257" s="339">
        <v>1000</v>
      </c>
      <c r="AL257" s="353">
        <v>500</v>
      </c>
      <c r="AM257" s="436" t="s">
        <v>416</v>
      </c>
      <c r="AN257" s="436"/>
      <c r="AP257" s="348"/>
      <c r="AQ257" s="348"/>
    </row>
    <row r="258" spans="1:43" ht="24" customHeight="1">
      <c r="A258" s="339"/>
      <c r="B258" s="350" t="s">
        <v>43</v>
      </c>
      <c r="C258" s="338">
        <v>512101100</v>
      </c>
      <c r="D258" s="356">
        <v>201</v>
      </c>
      <c r="E258" s="488" t="s">
        <v>1856</v>
      </c>
      <c r="F258" s="397">
        <v>5093.9799999999996</v>
      </c>
      <c r="G258" s="402">
        <v>42768</v>
      </c>
      <c r="H258" s="339">
        <v>2088.1699999999996</v>
      </c>
      <c r="I258" s="339">
        <v>90.79</v>
      </c>
      <c r="J258" s="339">
        <v>90.79</v>
      </c>
      <c r="K258" s="339">
        <v>90.79</v>
      </c>
      <c r="L258" s="339">
        <v>90.79</v>
      </c>
      <c r="M258" s="339">
        <v>90.79</v>
      </c>
      <c r="N258" s="339">
        <v>90.79</v>
      </c>
      <c r="O258" s="339">
        <v>90.79</v>
      </c>
      <c r="P258" s="339">
        <v>90.79</v>
      </c>
      <c r="Q258" s="339">
        <v>90.79</v>
      </c>
      <c r="R258" s="339">
        <v>90.79</v>
      </c>
      <c r="S258" s="339">
        <v>90.79</v>
      </c>
      <c r="T258" s="339">
        <v>90.79</v>
      </c>
      <c r="U258" s="339">
        <v>90.79</v>
      </c>
      <c r="V258" s="339">
        <v>90.79</v>
      </c>
      <c r="W258" s="339">
        <v>90.79</v>
      </c>
      <c r="X258" s="339">
        <v>90.79</v>
      </c>
      <c r="Y258" s="339">
        <v>90.79</v>
      </c>
      <c r="Z258" s="451">
        <v>90.79</v>
      </c>
      <c r="AA258" s="451">
        <v>90.79</v>
      </c>
      <c r="AB258" s="451">
        <v>90.79</v>
      </c>
      <c r="AC258" s="451">
        <v>90.79</v>
      </c>
      <c r="AD258" s="451">
        <v>90.79</v>
      </c>
      <c r="AE258" s="451">
        <v>90.79</v>
      </c>
      <c r="AF258" s="451">
        <v>90.79</v>
      </c>
      <c r="AG258" s="451">
        <v>90.79</v>
      </c>
      <c r="AH258" s="451">
        <v>90.79</v>
      </c>
      <c r="AI258" s="451">
        <v>90.79</v>
      </c>
      <c r="AJ258" s="366">
        <v>4539.4999999999991</v>
      </c>
      <c r="AK258" s="339">
        <v>554.48000000000047</v>
      </c>
      <c r="AL258" s="353">
        <v>90.79</v>
      </c>
      <c r="AM258" s="436" t="s">
        <v>416</v>
      </c>
      <c r="AN258" s="436"/>
      <c r="AP258" s="348"/>
      <c r="AQ258" s="348"/>
    </row>
    <row r="259" spans="1:43" ht="24" customHeight="1">
      <c r="A259" s="371"/>
      <c r="B259" s="350"/>
      <c r="C259" s="338"/>
      <c r="D259" s="356"/>
      <c r="E259" s="343" t="s">
        <v>378</v>
      </c>
      <c r="F259" s="344">
        <v>35093.979999999996</v>
      </c>
      <c r="G259" s="371"/>
      <c r="H259" s="371">
        <v>17588.169999999998</v>
      </c>
      <c r="I259" s="371">
        <v>590.79</v>
      </c>
      <c r="J259" s="371">
        <v>590.79</v>
      </c>
      <c r="K259" s="371">
        <v>590.79</v>
      </c>
      <c r="L259" s="371">
        <v>590.79</v>
      </c>
      <c r="M259" s="371">
        <v>590.79</v>
      </c>
      <c r="N259" s="371">
        <v>590.79</v>
      </c>
      <c r="O259" s="371">
        <v>590.79</v>
      </c>
      <c r="P259" s="371">
        <v>590.79</v>
      </c>
      <c r="Q259" s="371">
        <v>590.79</v>
      </c>
      <c r="R259" s="371">
        <v>590.79</v>
      </c>
      <c r="S259" s="371">
        <v>590.79</v>
      </c>
      <c r="T259" s="371">
        <v>590.79</v>
      </c>
      <c r="U259" s="371">
        <v>590.79</v>
      </c>
      <c r="V259" s="371">
        <v>590.79</v>
      </c>
      <c r="W259" s="371">
        <v>590.79</v>
      </c>
      <c r="X259" s="371">
        <v>590.79</v>
      </c>
      <c r="Y259" s="371">
        <v>590.79</v>
      </c>
      <c r="Z259" s="371">
        <v>590.79</v>
      </c>
      <c r="AA259" s="371">
        <v>590.79</v>
      </c>
      <c r="AB259" s="371">
        <v>590.79</v>
      </c>
      <c r="AC259" s="371">
        <v>590.79</v>
      </c>
      <c r="AD259" s="371">
        <v>590.79</v>
      </c>
      <c r="AE259" s="371">
        <v>590.79</v>
      </c>
      <c r="AF259" s="371">
        <v>590.79</v>
      </c>
      <c r="AG259" s="371">
        <v>590.79</v>
      </c>
      <c r="AH259" s="371">
        <v>590.79</v>
      </c>
      <c r="AI259" s="371">
        <v>590.79</v>
      </c>
      <c r="AJ259" s="371">
        <v>33539.5</v>
      </c>
      <c r="AK259" s="371">
        <v>1554.4800000000005</v>
      </c>
      <c r="AL259" s="353">
        <v>6871.5899999999965</v>
      </c>
      <c r="AM259" s="436"/>
      <c r="AN259" s="436"/>
      <c r="AP259" s="348"/>
      <c r="AQ259" s="348"/>
    </row>
    <row r="260" spans="1:43" ht="24" customHeight="1">
      <c r="A260" s="262"/>
      <c r="B260" s="346"/>
      <c r="C260" s="258"/>
      <c r="D260" s="264"/>
      <c r="E260" s="493"/>
      <c r="F260" s="347"/>
      <c r="G260" s="401"/>
      <c r="H260" s="262"/>
      <c r="I260" s="262"/>
      <c r="J260" s="262"/>
      <c r="K260" s="262"/>
      <c r="L260" s="262"/>
      <c r="M260" s="262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  <c r="Y260" s="262"/>
      <c r="Z260" s="262"/>
      <c r="AA260" s="262"/>
      <c r="AB260" s="262"/>
      <c r="AC260" s="262"/>
      <c r="AD260" s="262"/>
      <c r="AE260" s="262"/>
      <c r="AF260" s="262"/>
      <c r="AG260" s="262"/>
      <c r="AH260" s="262"/>
      <c r="AI260" s="262"/>
      <c r="AJ260" s="348"/>
      <c r="AM260" s="436"/>
      <c r="AN260" s="436"/>
      <c r="AP260" s="348"/>
      <c r="AQ260" s="348"/>
    </row>
    <row r="261" spans="1:43" ht="24" customHeight="1" thickBot="1">
      <c r="A261" s="262"/>
      <c r="B261" s="346"/>
      <c r="C261" s="258"/>
      <c r="D261" s="264"/>
      <c r="E261" s="493"/>
      <c r="F261" s="347"/>
      <c r="G261" s="401"/>
      <c r="H261" s="262"/>
      <c r="I261" s="262"/>
      <c r="J261" s="262"/>
      <c r="K261" s="262"/>
      <c r="L261" s="262"/>
      <c r="M261" s="262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  <c r="Y261" s="262"/>
      <c r="Z261" s="262"/>
      <c r="AA261" s="262"/>
      <c r="AB261" s="262"/>
      <c r="AC261" s="262"/>
      <c r="AD261" s="262"/>
      <c r="AE261" s="262"/>
      <c r="AF261" s="262"/>
      <c r="AG261" s="262"/>
      <c r="AH261" s="262"/>
      <c r="AI261" s="262"/>
      <c r="AJ261" s="348"/>
      <c r="AM261" s="436"/>
      <c r="AN261" s="436"/>
      <c r="AP261" s="348"/>
      <c r="AQ261" s="348"/>
    </row>
    <row r="262" spans="1:43" ht="24" customHeight="1" thickBot="1">
      <c r="A262" s="262"/>
      <c r="B262" s="346"/>
      <c r="C262" s="258"/>
      <c r="D262" s="264"/>
      <c r="E262" s="354" t="s">
        <v>503</v>
      </c>
      <c r="F262" s="347"/>
      <c r="G262" s="401"/>
      <c r="H262" s="262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62"/>
      <c r="Z262" s="262"/>
      <c r="AA262" s="262"/>
      <c r="AB262" s="262"/>
      <c r="AC262" s="262"/>
      <c r="AD262" s="262"/>
      <c r="AE262" s="262"/>
      <c r="AF262" s="262"/>
      <c r="AG262" s="262"/>
      <c r="AH262" s="262"/>
      <c r="AI262" s="262"/>
      <c r="AJ262" s="348"/>
      <c r="AM262" s="436"/>
      <c r="AN262" s="436"/>
      <c r="AP262" s="348"/>
      <c r="AQ262" s="348"/>
    </row>
    <row r="263" spans="1:43" ht="25.5" customHeight="1">
      <c r="A263" s="262"/>
      <c r="B263" s="350" t="s">
        <v>503</v>
      </c>
      <c r="C263" s="338">
        <v>512101100</v>
      </c>
      <c r="D263" s="338">
        <v>1447</v>
      </c>
      <c r="E263" s="494" t="s">
        <v>1615</v>
      </c>
      <c r="F263" s="397">
        <v>12500</v>
      </c>
      <c r="G263" s="402">
        <v>43961</v>
      </c>
      <c r="H263" s="339"/>
      <c r="I263" s="339"/>
      <c r="J263" s="339"/>
      <c r="K263" s="339"/>
      <c r="L263" s="339"/>
      <c r="M263" s="339"/>
      <c r="N263" s="339"/>
      <c r="O263" s="339"/>
      <c r="P263" s="339"/>
      <c r="Q263" s="339"/>
      <c r="R263" s="339"/>
      <c r="S263" s="339"/>
      <c r="T263" s="339"/>
      <c r="U263" s="339"/>
      <c r="V263" s="339"/>
      <c r="W263" s="339"/>
      <c r="X263" s="339"/>
      <c r="Y263" s="339"/>
      <c r="Z263" s="451"/>
      <c r="AA263" s="451"/>
      <c r="AB263" s="451"/>
      <c r="AC263" s="451"/>
      <c r="AD263" s="451">
        <v>1041.67</v>
      </c>
      <c r="AE263" s="451">
        <v>1041.67</v>
      </c>
      <c r="AF263" s="451">
        <v>1041.67</v>
      </c>
      <c r="AG263" s="451">
        <v>1041.67</v>
      </c>
      <c r="AH263" s="451">
        <v>1041.67</v>
      </c>
      <c r="AI263" s="451">
        <v>1041.67</v>
      </c>
      <c r="AJ263" s="351">
        <v>6250.02</v>
      </c>
      <c r="AK263" s="339">
        <v>6249.98</v>
      </c>
      <c r="AL263" s="353">
        <v>1041.6666666666667</v>
      </c>
      <c r="AM263" s="436"/>
      <c r="AN263" s="436"/>
      <c r="AP263" s="348"/>
      <c r="AQ263" s="348"/>
    </row>
    <row r="264" spans="1:43" ht="27" customHeight="1">
      <c r="A264" s="262"/>
      <c r="B264" s="350" t="s">
        <v>503</v>
      </c>
      <c r="C264" s="338">
        <v>512101100</v>
      </c>
      <c r="D264" s="338">
        <v>1448</v>
      </c>
      <c r="E264" s="494" t="s">
        <v>1616</v>
      </c>
      <c r="F264" s="397">
        <v>17500</v>
      </c>
      <c r="G264" s="402" t="s">
        <v>1617</v>
      </c>
      <c r="H264" s="339"/>
      <c r="I264" s="339"/>
      <c r="J264" s="339"/>
      <c r="K264" s="339"/>
      <c r="L264" s="339"/>
      <c r="M264" s="339"/>
      <c r="N264" s="339"/>
      <c r="O264" s="339"/>
      <c r="P264" s="339"/>
      <c r="Q264" s="339"/>
      <c r="R264" s="339"/>
      <c r="S264" s="339"/>
      <c r="T264" s="339"/>
      <c r="U264" s="339"/>
      <c r="V264" s="339"/>
      <c r="W264" s="339"/>
      <c r="X264" s="339"/>
      <c r="Y264" s="339"/>
      <c r="Z264" s="451"/>
      <c r="AA264" s="451"/>
      <c r="AB264" s="451"/>
      <c r="AC264" s="451"/>
      <c r="AD264" s="451">
        <v>486.11</v>
      </c>
      <c r="AE264" s="451">
        <v>486.11</v>
      </c>
      <c r="AF264" s="451">
        <v>486.11</v>
      </c>
      <c r="AG264" s="451">
        <v>486.11</v>
      </c>
      <c r="AH264" s="451">
        <v>486.11</v>
      </c>
      <c r="AI264" s="451">
        <v>486.11</v>
      </c>
      <c r="AJ264" s="351">
        <v>2916.6600000000003</v>
      </c>
      <c r="AK264" s="339">
        <v>14583.34</v>
      </c>
      <c r="AL264" s="353">
        <v>486.11111111111109</v>
      </c>
      <c r="AM264" s="436"/>
      <c r="AN264" s="436"/>
      <c r="AP264" s="348"/>
      <c r="AQ264" s="348"/>
    </row>
    <row r="265" spans="1:43" ht="27" customHeight="1">
      <c r="A265" s="262"/>
      <c r="B265" s="350" t="s">
        <v>503</v>
      </c>
      <c r="C265" s="338">
        <v>512101100</v>
      </c>
      <c r="D265" s="338"/>
      <c r="E265" s="494" t="s">
        <v>1618</v>
      </c>
      <c r="F265" s="397">
        <v>175000</v>
      </c>
      <c r="G265" s="402" t="s">
        <v>1619</v>
      </c>
      <c r="H265" s="339"/>
      <c r="I265" s="339"/>
      <c r="J265" s="339"/>
      <c r="K265" s="339"/>
      <c r="L265" s="339"/>
      <c r="M265" s="339"/>
      <c r="N265" s="339"/>
      <c r="O265" s="339"/>
      <c r="P265" s="339"/>
      <c r="Q265" s="339"/>
      <c r="R265" s="339"/>
      <c r="S265" s="339"/>
      <c r="T265" s="339"/>
      <c r="U265" s="339"/>
      <c r="V265" s="339"/>
      <c r="W265" s="339"/>
      <c r="X265" s="339"/>
      <c r="Y265" s="339"/>
      <c r="Z265" s="451"/>
      <c r="AA265" s="451"/>
      <c r="AB265" s="451"/>
      <c r="AC265" s="451"/>
      <c r="AD265" s="451">
        <v>4861.1099999999997</v>
      </c>
      <c r="AE265" s="451">
        <v>4861.1099999999997</v>
      </c>
      <c r="AF265" s="451">
        <v>4861.1099999999997</v>
      </c>
      <c r="AG265" s="451">
        <v>4861.1099999999997</v>
      </c>
      <c r="AH265" s="451">
        <v>4861.1099999999997</v>
      </c>
      <c r="AI265" s="451">
        <v>4861.1099999999997</v>
      </c>
      <c r="AJ265" s="351">
        <v>29166.66</v>
      </c>
      <c r="AK265" s="339">
        <v>145833.34</v>
      </c>
      <c r="AL265" s="353">
        <v>4861.1111111111113</v>
      </c>
      <c r="AM265" s="436"/>
      <c r="AN265" s="436"/>
      <c r="AP265" s="348"/>
      <c r="AQ265" s="348"/>
    </row>
    <row r="266" spans="1:43" s="468" customFormat="1" ht="24" customHeight="1">
      <c r="A266" s="262"/>
      <c r="B266" s="350" t="s">
        <v>503</v>
      </c>
      <c r="C266" s="338">
        <v>530135100</v>
      </c>
      <c r="D266" s="338">
        <v>1457</v>
      </c>
      <c r="E266" s="362" t="s">
        <v>1620</v>
      </c>
      <c r="F266" s="495">
        <v>15000</v>
      </c>
      <c r="G266" s="402" t="s">
        <v>1589</v>
      </c>
      <c r="H266" s="339"/>
      <c r="I266" s="339"/>
      <c r="J266" s="339"/>
      <c r="K266" s="339"/>
      <c r="L266" s="339"/>
      <c r="M266" s="339"/>
      <c r="N266" s="339"/>
      <c r="O266" s="339"/>
      <c r="P266" s="339"/>
      <c r="Q266" s="339"/>
      <c r="R266" s="339"/>
      <c r="S266" s="339"/>
      <c r="T266" s="339"/>
      <c r="U266" s="339"/>
      <c r="V266" s="339"/>
      <c r="W266" s="339"/>
      <c r="X266" s="339"/>
      <c r="Y266" s="339"/>
      <c r="Z266" s="451"/>
      <c r="AA266" s="451"/>
      <c r="AB266" s="451"/>
      <c r="AC266" s="451"/>
      <c r="AD266" s="451"/>
      <c r="AE266" s="451"/>
      <c r="AF266" s="451"/>
      <c r="AG266" s="451">
        <v>416.67</v>
      </c>
      <c r="AH266" s="451">
        <v>416.67</v>
      </c>
      <c r="AI266" s="451">
        <v>416.67</v>
      </c>
      <c r="AJ266" s="351">
        <v>1250.01</v>
      </c>
      <c r="AK266" s="339">
        <v>13749.99</v>
      </c>
      <c r="AL266" s="353">
        <v>416.66666666666669</v>
      </c>
      <c r="AM266" s="436"/>
      <c r="AN266" s="436"/>
      <c r="AP266" s="348"/>
      <c r="AQ266" s="348"/>
    </row>
    <row r="267" spans="1:43" s="468" customFormat="1" ht="24" customHeight="1">
      <c r="A267" s="262"/>
      <c r="B267" s="350" t="s">
        <v>503</v>
      </c>
      <c r="C267" s="338">
        <v>512101100</v>
      </c>
      <c r="D267" s="338">
        <v>1458</v>
      </c>
      <c r="E267" s="362" t="s">
        <v>1621</v>
      </c>
      <c r="F267" s="347">
        <v>150000</v>
      </c>
      <c r="G267" s="401" t="s">
        <v>1563</v>
      </c>
      <c r="H267" s="262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  <c r="Y267" s="262"/>
      <c r="Z267" s="496"/>
      <c r="AA267" s="496"/>
      <c r="AB267" s="496"/>
      <c r="AC267" s="496"/>
      <c r="AD267" s="496"/>
      <c r="AE267" s="496"/>
      <c r="AF267" s="496"/>
      <c r="AG267" s="496">
        <v>4166.67</v>
      </c>
      <c r="AH267" s="496">
        <v>4166.67</v>
      </c>
      <c r="AI267" s="496">
        <v>4166.67</v>
      </c>
      <c r="AJ267" s="351">
        <v>12500.01</v>
      </c>
      <c r="AK267" s="339">
        <v>137499.99</v>
      </c>
      <c r="AL267" s="353">
        <v>4166.666666666667</v>
      </c>
      <c r="AM267" s="436"/>
      <c r="AN267" s="436"/>
      <c r="AP267" s="348"/>
      <c r="AQ267" s="348"/>
    </row>
    <row r="268" spans="1:43" ht="24" customHeight="1">
      <c r="A268" s="371"/>
      <c r="B268" s="350"/>
      <c r="C268" s="338"/>
      <c r="D268" s="356"/>
      <c r="E268" s="343" t="s">
        <v>378</v>
      </c>
      <c r="F268" s="344">
        <v>370000</v>
      </c>
      <c r="G268" s="387"/>
      <c r="H268" s="371">
        <v>0</v>
      </c>
      <c r="I268" s="371">
        <v>0</v>
      </c>
      <c r="J268" s="371">
        <v>0</v>
      </c>
      <c r="K268" s="371">
        <v>0</v>
      </c>
      <c r="L268" s="371">
        <v>0</v>
      </c>
      <c r="M268" s="371">
        <v>0</v>
      </c>
      <c r="N268" s="371">
        <v>0</v>
      </c>
      <c r="O268" s="371">
        <v>0</v>
      </c>
      <c r="P268" s="371">
        <v>0</v>
      </c>
      <c r="Q268" s="371">
        <v>0</v>
      </c>
      <c r="R268" s="371">
        <v>0</v>
      </c>
      <c r="S268" s="371">
        <v>0</v>
      </c>
      <c r="T268" s="371">
        <v>0</v>
      </c>
      <c r="U268" s="371"/>
      <c r="V268" s="371"/>
      <c r="W268" s="371"/>
      <c r="X268" s="371"/>
      <c r="Y268" s="371"/>
      <c r="Z268" s="371"/>
      <c r="AA268" s="371"/>
      <c r="AB268" s="371"/>
      <c r="AC268" s="371"/>
      <c r="AD268" s="371"/>
      <c r="AE268" s="371"/>
      <c r="AF268" s="371"/>
      <c r="AG268" s="371">
        <v>10972.23</v>
      </c>
      <c r="AH268" s="371">
        <v>10972.23</v>
      </c>
      <c r="AI268" s="371">
        <v>10972.23</v>
      </c>
      <c r="AJ268" s="371">
        <v>52083.360000000001</v>
      </c>
      <c r="AK268" s="371">
        <v>317916.64</v>
      </c>
      <c r="AL268" s="353">
        <v>0</v>
      </c>
      <c r="AM268" s="436"/>
      <c r="AN268" s="436"/>
      <c r="AP268" s="348"/>
      <c r="AQ268" s="348"/>
    </row>
    <row r="269" spans="1:43" ht="24" customHeight="1">
      <c r="A269" s="262"/>
      <c r="B269" s="346"/>
      <c r="C269" s="258"/>
      <c r="D269" s="264"/>
      <c r="E269" s="493"/>
      <c r="F269" s="347"/>
      <c r="G269" s="365"/>
      <c r="H269" s="262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  <c r="AC269" s="262"/>
      <c r="AD269" s="262"/>
      <c r="AE269" s="262"/>
      <c r="AF269" s="262"/>
      <c r="AG269" s="262"/>
      <c r="AH269" s="262"/>
      <c r="AI269" s="262"/>
      <c r="AJ269" s="348"/>
      <c r="AM269" s="436"/>
      <c r="AN269" s="436"/>
      <c r="AP269" s="348"/>
      <c r="AQ269" s="348"/>
    </row>
    <row r="270" spans="1:43" ht="24" customHeight="1" thickBot="1">
      <c r="A270" s="262"/>
      <c r="B270" s="346"/>
      <c r="C270" s="258"/>
      <c r="D270" s="264"/>
      <c r="E270" s="493"/>
      <c r="F270" s="347"/>
      <c r="G270" s="365"/>
      <c r="H270" s="262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  <c r="AC270" s="262"/>
      <c r="AD270" s="262"/>
      <c r="AE270" s="262"/>
      <c r="AF270" s="262"/>
      <c r="AG270" s="262"/>
      <c r="AH270" s="262"/>
      <c r="AI270" s="262"/>
      <c r="AJ270" s="348"/>
      <c r="AM270" s="436"/>
      <c r="AN270" s="436"/>
      <c r="AP270" s="348"/>
      <c r="AQ270" s="348"/>
    </row>
    <row r="271" spans="1:43" ht="24" customHeight="1" thickBot="1">
      <c r="A271" s="262"/>
      <c r="B271" s="346"/>
      <c r="C271" s="258"/>
      <c r="D271" s="264"/>
      <c r="E271" s="354" t="s">
        <v>28</v>
      </c>
      <c r="F271" s="347"/>
      <c r="G271" s="365"/>
      <c r="H271" s="262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  <c r="AC271" s="262"/>
      <c r="AD271" s="262"/>
      <c r="AE271" s="262"/>
      <c r="AF271" s="262"/>
      <c r="AG271" s="262"/>
      <c r="AH271" s="262"/>
      <c r="AI271" s="262"/>
      <c r="AJ271" s="348"/>
      <c r="AM271" s="436"/>
      <c r="AN271" s="436"/>
      <c r="AP271" s="348"/>
      <c r="AQ271" s="348"/>
    </row>
    <row r="272" spans="1:43" ht="24" customHeight="1">
      <c r="A272" s="339"/>
      <c r="B272" s="350" t="s">
        <v>28</v>
      </c>
      <c r="C272" s="338">
        <v>512101100</v>
      </c>
      <c r="D272" s="356">
        <v>81</v>
      </c>
      <c r="E272" s="480" t="s">
        <v>1857</v>
      </c>
      <c r="F272" s="397">
        <v>25000</v>
      </c>
      <c r="G272" s="402" t="s">
        <v>448</v>
      </c>
      <c r="H272" s="339">
        <v>11250.09</v>
      </c>
      <c r="I272" s="339">
        <v>416.67</v>
      </c>
      <c r="J272" s="339">
        <v>416.67</v>
      </c>
      <c r="K272" s="339">
        <v>416.67</v>
      </c>
      <c r="L272" s="339">
        <v>416.67</v>
      </c>
      <c r="M272" s="339">
        <v>416.67</v>
      </c>
      <c r="N272" s="339">
        <v>416.67</v>
      </c>
      <c r="O272" s="339">
        <v>416.67</v>
      </c>
      <c r="P272" s="339">
        <v>416.67</v>
      </c>
      <c r="Q272" s="339">
        <v>416.67</v>
      </c>
      <c r="R272" s="339">
        <v>416.67</v>
      </c>
      <c r="S272" s="339">
        <v>416.67</v>
      </c>
      <c r="T272" s="339">
        <v>416.67</v>
      </c>
      <c r="U272" s="339">
        <v>416.67</v>
      </c>
      <c r="V272" s="339">
        <v>416.67</v>
      </c>
      <c r="W272" s="339">
        <v>416.67</v>
      </c>
      <c r="X272" s="339">
        <v>416.67</v>
      </c>
      <c r="Y272" s="339">
        <v>416.67</v>
      </c>
      <c r="Z272" s="497"/>
      <c r="AA272" s="435">
        <v>833.34</v>
      </c>
      <c r="AB272" s="435">
        <v>416.67</v>
      </c>
      <c r="AC272" s="435">
        <v>416.67</v>
      </c>
      <c r="AD272" s="435">
        <v>416.67</v>
      </c>
      <c r="AE272" s="435">
        <v>416.67</v>
      </c>
      <c r="AF272" s="435">
        <v>416.67</v>
      </c>
      <c r="AG272" s="435">
        <v>416.67</v>
      </c>
      <c r="AH272" s="435">
        <v>416.67</v>
      </c>
      <c r="AI272" s="435">
        <v>416.67</v>
      </c>
      <c r="AJ272" s="366">
        <v>22500.179999999978</v>
      </c>
      <c r="AK272" s="339">
        <v>2499.8200000000215</v>
      </c>
      <c r="AL272" s="353">
        <v>416.66666666666669</v>
      </c>
      <c r="AM272" s="436" t="s">
        <v>428</v>
      </c>
      <c r="AN272" s="436"/>
      <c r="AP272" s="348"/>
      <c r="AQ272" s="348"/>
    </row>
    <row r="273" spans="1:43" ht="24" customHeight="1">
      <c r="A273" s="339"/>
      <c r="B273" s="350" t="s">
        <v>28</v>
      </c>
      <c r="C273" s="338">
        <v>512101100</v>
      </c>
      <c r="D273" s="356">
        <v>654</v>
      </c>
      <c r="E273" s="488" t="s">
        <v>1133</v>
      </c>
      <c r="F273" s="397">
        <v>15000</v>
      </c>
      <c r="G273" s="402" t="s">
        <v>410</v>
      </c>
      <c r="H273" s="339">
        <v>250</v>
      </c>
      <c r="I273" s="339">
        <v>250</v>
      </c>
      <c r="J273" s="339">
        <v>250</v>
      </c>
      <c r="K273" s="339">
        <v>250</v>
      </c>
      <c r="L273" s="339">
        <v>250</v>
      </c>
      <c r="M273" s="339">
        <v>250</v>
      </c>
      <c r="N273" s="339">
        <v>250</v>
      </c>
      <c r="O273" s="339">
        <v>250</v>
      </c>
      <c r="P273" s="339">
        <v>250</v>
      </c>
      <c r="Q273" s="339">
        <v>250</v>
      </c>
      <c r="R273" s="339">
        <v>250</v>
      </c>
      <c r="S273" s="339">
        <v>250</v>
      </c>
      <c r="T273" s="339">
        <v>250</v>
      </c>
      <c r="U273" s="339">
        <v>250</v>
      </c>
      <c r="V273" s="339">
        <v>250</v>
      </c>
      <c r="W273" s="339">
        <v>250</v>
      </c>
      <c r="X273" s="339">
        <v>250</v>
      </c>
      <c r="Y273" s="339">
        <v>250</v>
      </c>
      <c r="Z273" s="497"/>
      <c r="AA273" s="435">
        <v>500</v>
      </c>
      <c r="AB273" s="435">
        <v>250</v>
      </c>
      <c r="AC273" s="435">
        <v>250</v>
      </c>
      <c r="AD273" s="435">
        <v>250</v>
      </c>
      <c r="AE273" s="435">
        <v>250</v>
      </c>
      <c r="AF273" s="435">
        <v>250</v>
      </c>
      <c r="AG273" s="435">
        <v>250</v>
      </c>
      <c r="AH273" s="435">
        <v>250</v>
      </c>
      <c r="AI273" s="435">
        <v>250</v>
      </c>
      <c r="AJ273" s="366">
        <v>7000</v>
      </c>
      <c r="AK273" s="339">
        <v>8000</v>
      </c>
      <c r="AL273" s="353">
        <v>250</v>
      </c>
      <c r="AM273" s="436" t="s">
        <v>384</v>
      </c>
      <c r="AN273" s="436"/>
      <c r="AP273" s="348"/>
      <c r="AQ273" s="348"/>
    </row>
    <row r="274" spans="1:43" ht="24" customHeight="1">
      <c r="A274" s="339"/>
      <c r="B274" s="350" t="s">
        <v>28</v>
      </c>
      <c r="C274" s="338">
        <v>512101100</v>
      </c>
      <c r="D274" s="356">
        <v>1420</v>
      </c>
      <c r="E274" s="488" t="s">
        <v>1614</v>
      </c>
      <c r="F274" s="397">
        <v>15000</v>
      </c>
      <c r="G274" s="402">
        <v>44147</v>
      </c>
      <c r="H274" s="339"/>
      <c r="I274" s="339"/>
      <c r="J274" s="339"/>
      <c r="K274" s="339"/>
      <c r="L274" s="339"/>
      <c r="M274" s="339"/>
      <c r="N274" s="339"/>
      <c r="O274" s="339"/>
      <c r="P274" s="339"/>
      <c r="Q274" s="339"/>
      <c r="R274" s="339"/>
      <c r="S274" s="339"/>
      <c r="T274" s="339"/>
      <c r="U274" s="339"/>
      <c r="V274" s="339"/>
      <c r="W274" s="339"/>
      <c r="X274" s="339"/>
      <c r="Y274" s="339"/>
      <c r="Z274" s="497"/>
      <c r="AA274" s="435"/>
      <c r="AB274" s="435"/>
      <c r="AC274" s="435"/>
      <c r="AD274" s="435"/>
      <c r="AE274" s="435"/>
      <c r="AF274" s="435">
        <v>250</v>
      </c>
      <c r="AG274" s="435">
        <v>250</v>
      </c>
      <c r="AH274" s="435">
        <v>250</v>
      </c>
      <c r="AI274" s="435">
        <v>250</v>
      </c>
      <c r="AJ274" s="366">
        <v>1000</v>
      </c>
      <c r="AK274" s="339">
        <v>14000</v>
      </c>
      <c r="AL274" s="353">
        <v>250</v>
      </c>
      <c r="AM274" s="436" t="s">
        <v>384</v>
      </c>
      <c r="AN274" s="436"/>
      <c r="AP274" s="348"/>
      <c r="AQ274" s="348"/>
    </row>
    <row r="275" spans="1:43" ht="24" customHeight="1">
      <c r="A275" s="371"/>
      <c r="B275" s="350"/>
      <c r="C275" s="338"/>
      <c r="D275" s="356"/>
      <c r="E275" s="343" t="s">
        <v>378</v>
      </c>
      <c r="F275" s="344">
        <v>55000</v>
      </c>
      <c r="G275" s="371"/>
      <c r="H275" s="371">
        <v>11500.09</v>
      </c>
      <c r="I275" s="371">
        <v>666.67000000000007</v>
      </c>
      <c r="J275" s="371">
        <v>666.67000000000007</v>
      </c>
      <c r="K275" s="371">
        <v>666.67000000000007</v>
      </c>
      <c r="L275" s="371">
        <v>666.67000000000007</v>
      </c>
      <c r="M275" s="371">
        <v>666.67000000000007</v>
      </c>
      <c r="N275" s="371">
        <v>666.67000000000007</v>
      </c>
      <c r="O275" s="371">
        <v>666.67000000000007</v>
      </c>
      <c r="P275" s="371">
        <v>666.67000000000007</v>
      </c>
      <c r="Q275" s="371">
        <v>666.67000000000007</v>
      </c>
      <c r="R275" s="371">
        <v>666.67000000000007</v>
      </c>
      <c r="S275" s="371">
        <v>666.67000000000007</v>
      </c>
      <c r="T275" s="371">
        <v>666.67000000000007</v>
      </c>
      <c r="U275" s="371">
        <v>666.67000000000007</v>
      </c>
      <c r="V275" s="371">
        <v>666.67000000000007</v>
      </c>
      <c r="W275" s="371">
        <v>666.67000000000007</v>
      </c>
      <c r="X275" s="371">
        <v>666.67000000000007</v>
      </c>
      <c r="Y275" s="371">
        <v>666.67000000000007</v>
      </c>
      <c r="Z275" s="371">
        <v>0</v>
      </c>
      <c r="AA275" s="371">
        <v>1333.3400000000001</v>
      </c>
      <c r="AB275" s="371">
        <v>666.67000000000007</v>
      </c>
      <c r="AC275" s="371">
        <v>666.67000000000007</v>
      </c>
      <c r="AD275" s="371">
        <v>666.67000000000007</v>
      </c>
      <c r="AE275" s="371">
        <v>666.67000000000007</v>
      </c>
      <c r="AF275" s="371">
        <v>916.67000000000007</v>
      </c>
      <c r="AG275" s="371">
        <v>916.67000000000007</v>
      </c>
      <c r="AH275" s="371">
        <v>916.67000000000007</v>
      </c>
      <c r="AI275" s="371">
        <v>916.67000000000007</v>
      </c>
      <c r="AJ275" s="371">
        <v>30500.179999999978</v>
      </c>
      <c r="AK275" s="371">
        <v>24499.820000000022</v>
      </c>
      <c r="AL275" s="353">
        <v>17166.52</v>
      </c>
      <c r="AM275" s="436"/>
      <c r="AN275" s="436"/>
      <c r="AP275" s="348"/>
      <c r="AQ275" s="348"/>
    </row>
    <row r="276" spans="1:43" ht="24" customHeight="1">
      <c r="A276" s="262"/>
      <c r="B276" s="346"/>
      <c r="C276" s="258"/>
      <c r="D276" s="264"/>
      <c r="E276" s="493"/>
      <c r="F276" s="347"/>
      <c r="G276" s="401"/>
      <c r="H276" s="262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  <c r="AC276" s="262"/>
      <c r="AD276" s="262"/>
      <c r="AE276" s="262"/>
      <c r="AF276" s="262"/>
      <c r="AG276" s="262"/>
      <c r="AH276" s="262"/>
      <c r="AI276" s="262"/>
      <c r="AJ276" s="348"/>
      <c r="AM276" s="436"/>
      <c r="AN276" s="436"/>
      <c r="AP276" s="348"/>
      <c r="AQ276" s="348"/>
    </row>
    <row r="277" spans="1:43" ht="24" customHeight="1">
      <c r="A277" s="262"/>
      <c r="B277" s="346"/>
      <c r="C277" s="258"/>
      <c r="D277" s="264"/>
      <c r="E277" s="493"/>
      <c r="F277" s="347"/>
      <c r="G277" s="401"/>
      <c r="H277" s="262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262"/>
      <c r="AB277" s="262"/>
      <c r="AC277" s="262"/>
      <c r="AD277" s="262"/>
      <c r="AE277" s="262"/>
      <c r="AF277" s="262"/>
      <c r="AG277" s="262"/>
      <c r="AH277" s="262"/>
      <c r="AI277" s="262"/>
      <c r="AJ277" s="348"/>
      <c r="AM277" s="436"/>
      <c r="AN277" s="436"/>
      <c r="AP277" s="348"/>
      <c r="AQ277" s="348"/>
    </row>
    <row r="278" spans="1:43" ht="24" customHeight="1">
      <c r="A278" s="262"/>
      <c r="B278" s="346"/>
      <c r="C278" s="258"/>
      <c r="D278" s="264"/>
      <c r="E278" s="493"/>
      <c r="F278" s="347"/>
      <c r="G278" s="401"/>
      <c r="H278" s="262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  <c r="AC278" s="262"/>
      <c r="AD278" s="262"/>
      <c r="AE278" s="262"/>
      <c r="AF278" s="262"/>
      <c r="AG278" s="262"/>
      <c r="AH278" s="262"/>
      <c r="AI278" s="262"/>
      <c r="AJ278" s="348"/>
      <c r="AM278" s="436"/>
      <c r="AN278" s="436"/>
      <c r="AP278" s="348"/>
      <c r="AQ278" s="348"/>
    </row>
    <row r="279" spans="1:43" ht="24" customHeight="1" thickBot="1">
      <c r="A279" s="262"/>
      <c r="B279" s="346"/>
      <c r="C279" s="258"/>
      <c r="D279" s="264"/>
      <c r="E279" s="493"/>
      <c r="F279" s="347"/>
      <c r="G279" s="401"/>
      <c r="H279" s="262"/>
      <c r="I279" s="262"/>
      <c r="J279" s="262"/>
      <c r="K279" s="262"/>
      <c r="L279" s="262"/>
      <c r="M279" s="262"/>
      <c r="N279" s="262"/>
      <c r="O279" s="262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  <c r="AC279" s="262"/>
      <c r="AD279" s="262"/>
      <c r="AE279" s="262"/>
      <c r="AF279" s="262"/>
      <c r="AG279" s="262"/>
      <c r="AH279" s="262"/>
      <c r="AI279" s="262"/>
      <c r="AJ279" s="348"/>
      <c r="AM279" s="436"/>
      <c r="AN279" s="436"/>
      <c r="AP279" s="348"/>
      <c r="AQ279" s="348"/>
    </row>
    <row r="280" spans="1:43" ht="24" customHeight="1" thickBot="1">
      <c r="A280" s="262"/>
      <c r="B280" s="346"/>
      <c r="C280" s="258"/>
      <c r="D280" s="264"/>
      <c r="E280" s="354" t="s">
        <v>45</v>
      </c>
      <c r="F280" s="347"/>
      <c r="G280" s="401"/>
      <c r="H280" s="262"/>
      <c r="I280" s="262"/>
      <c r="J280" s="262"/>
      <c r="K280" s="262"/>
      <c r="L280" s="262"/>
      <c r="M280" s="262"/>
      <c r="N280" s="262"/>
      <c r="O280" s="262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  <c r="AC280" s="262"/>
      <c r="AD280" s="262"/>
      <c r="AE280" s="262"/>
      <c r="AF280" s="262"/>
      <c r="AG280" s="262"/>
      <c r="AH280" s="262"/>
      <c r="AI280" s="262"/>
      <c r="AJ280" s="348"/>
      <c r="AM280" s="436"/>
      <c r="AN280" s="436"/>
      <c r="AP280" s="348"/>
      <c r="AQ280" s="348"/>
    </row>
    <row r="281" spans="1:43" ht="24" customHeight="1">
      <c r="A281" s="339"/>
      <c r="B281" s="350" t="s">
        <v>45</v>
      </c>
      <c r="C281" s="338">
        <v>512101100</v>
      </c>
      <c r="D281" s="338">
        <v>909</v>
      </c>
      <c r="E281" s="433" t="s">
        <v>449</v>
      </c>
      <c r="F281" s="397">
        <v>4690.7</v>
      </c>
      <c r="G281" s="402" t="s">
        <v>391</v>
      </c>
      <c r="H281" s="339"/>
      <c r="I281" s="339"/>
      <c r="J281" s="339"/>
      <c r="K281" s="339"/>
      <c r="L281" s="339"/>
      <c r="M281" s="339"/>
      <c r="N281" s="339">
        <v>195.45</v>
      </c>
      <c r="O281" s="339">
        <v>195.45</v>
      </c>
      <c r="P281" s="339">
        <v>195.45</v>
      </c>
      <c r="Q281" s="339">
        <v>195.45</v>
      </c>
      <c r="R281" s="339">
        <v>195.45</v>
      </c>
      <c r="S281" s="339">
        <v>195.45</v>
      </c>
      <c r="T281" s="339">
        <v>195.45</v>
      </c>
      <c r="U281" s="339">
        <v>195.45</v>
      </c>
      <c r="V281" s="339">
        <v>195.45</v>
      </c>
      <c r="W281" s="339">
        <v>195.45</v>
      </c>
      <c r="X281" s="339">
        <v>195.45</v>
      </c>
      <c r="Y281" s="339">
        <v>195.45</v>
      </c>
      <c r="Z281" s="451">
        <v>195.45</v>
      </c>
      <c r="AA281" s="451">
        <v>195.45</v>
      </c>
      <c r="AB281" s="451">
        <v>195.45</v>
      </c>
      <c r="AC281" s="451">
        <v>195.45</v>
      </c>
      <c r="AD281" s="451">
        <v>195.45</v>
      </c>
      <c r="AE281" s="451">
        <v>195.45</v>
      </c>
      <c r="AF281" s="451">
        <v>195.45</v>
      </c>
      <c r="AG281" s="451">
        <v>195.45</v>
      </c>
      <c r="AH281" s="451">
        <v>195.45</v>
      </c>
      <c r="AI281" s="451">
        <v>195.45</v>
      </c>
      <c r="AJ281" s="366">
        <v>4299.8999999999987</v>
      </c>
      <c r="AK281" s="339">
        <v>390.80000000000109</v>
      </c>
      <c r="AL281" s="353">
        <v>195.44583333333333</v>
      </c>
      <c r="AM281" s="436"/>
      <c r="AN281" s="436"/>
      <c r="AP281" s="348"/>
      <c r="AQ281" s="348"/>
    </row>
    <row r="282" spans="1:43" ht="24" customHeight="1">
      <c r="A282" s="339"/>
      <c r="B282" s="350" t="s">
        <v>45</v>
      </c>
      <c r="C282" s="338">
        <v>512101100</v>
      </c>
      <c r="D282" s="338">
        <v>1212</v>
      </c>
      <c r="E282" s="433" t="s">
        <v>1321</v>
      </c>
      <c r="F282" s="397">
        <v>3015</v>
      </c>
      <c r="G282" s="402" t="s">
        <v>1322</v>
      </c>
      <c r="H282" s="339"/>
      <c r="I282" s="339"/>
      <c r="J282" s="339"/>
      <c r="K282" s="339"/>
      <c r="L282" s="339"/>
      <c r="M282" s="339"/>
      <c r="N282" s="339"/>
      <c r="O282" s="339"/>
      <c r="P282" s="339"/>
      <c r="Q282" s="339"/>
      <c r="R282" s="339"/>
      <c r="S282" s="339"/>
      <c r="T282" s="339"/>
      <c r="U282" s="339"/>
      <c r="V282" s="339"/>
      <c r="W282" s="339"/>
      <c r="X282" s="339"/>
      <c r="Y282" s="339">
        <v>251.25</v>
      </c>
      <c r="Z282" s="451">
        <v>251.25</v>
      </c>
      <c r="AA282" s="451">
        <v>251.25</v>
      </c>
      <c r="AB282" s="451">
        <v>251.25</v>
      </c>
      <c r="AC282" s="451">
        <v>251.25</v>
      </c>
      <c r="AD282" s="451">
        <v>251.25</v>
      </c>
      <c r="AE282" s="451">
        <v>251.25</v>
      </c>
      <c r="AF282" s="451">
        <v>251.25</v>
      </c>
      <c r="AG282" s="451">
        <v>251.25</v>
      </c>
      <c r="AH282" s="451">
        <v>251.25</v>
      </c>
      <c r="AI282" s="451">
        <v>251.25</v>
      </c>
      <c r="AJ282" s="366">
        <v>2763.75</v>
      </c>
      <c r="AK282" s="339">
        <v>251.25</v>
      </c>
      <c r="AL282" s="353">
        <v>251.25</v>
      </c>
      <c r="AM282" s="436"/>
      <c r="AN282" s="436"/>
      <c r="AP282" s="348"/>
      <c r="AQ282" s="348"/>
    </row>
    <row r="283" spans="1:43" ht="24" customHeight="1">
      <c r="A283" s="388"/>
      <c r="B283" s="346"/>
      <c r="C283" s="258"/>
      <c r="D283" s="264"/>
      <c r="E283" s="389" t="s">
        <v>378</v>
      </c>
      <c r="F283" s="390">
        <v>7705.7</v>
      </c>
      <c r="G283" s="391"/>
      <c r="H283" s="388">
        <v>0</v>
      </c>
      <c r="I283" s="388">
        <v>0</v>
      </c>
      <c r="J283" s="388">
        <v>0</v>
      </c>
      <c r="K283" s="388">
        <v>0</v>
      </c>
      <c r="L283" s="388">
        <v>0</v>
      </c>
      <c r="M283" s="388">
        <v>0</v>
      </c>
      <c r="N283" s="388">
        <v>195.45</v>
      </c>
      <c r="O283" s="388">
        <v>195.45</v>
      </c>
      <c r="P283" s="388">
        <v>195.45</v>
      </c>
      <c r="Q283" s="388">
        <v>195.45</v>
      </c>
      <c r="R283" s="388">
        <v>195.45</v>
      </c>
      <c r="S283" s="388">
        <v>195.45</v>
      </c>
      <c r="T283" s="388">
        <v>195.45</v>
      </c>
      <c r="U283" s="388">
        <v>195.45</v>
      </c>
      <c r="V283" s="388">
        <v>195.45</v>
      </c>
      <c r="W283" s="388">
        <v>195.45</v>
      </c>
      <c r="X283" s="388">
        <v>195.45</v>
      </c>
      <c r="Y283" s="388">
        <v>446.7</v>
      </c>
      <c r="Z283" s="388">
        <v>446.7</v>
      </c>
      <c r="AA283" s="388">
        <v>446.7</v>
      </c>
      <c r="AB283" s="388">
        <v>446.7</v>
      </c>
      <c r="AC283" s="388">
        <v>446.7</v>
      </c>
      <c r="AD283" s="388">
        <v>446.7</v>
      </c>
      <c r="AE283" s="388">
        <v>446.7</v>
      </c>
      <c r="AF283" s="388">
        <v>446.7</v>
      </c>
      <c r="AG283" s="388">
        <v>446.7</v>
      </c>
      <c r="AH283" s="388">
        <v>446.7</v>
      </c>
      <c r="AI283" s="388">
        <v>446.7</v>
      </c>
      <c r="AJ283" s="388">
        <v>7063.6499999999987</v>
      </c>
      <c r="AK283" s="388">
        <v>642.05000000000109</v>
      </c>
      <c r="AL283" s="353">
        <v>6607.6399999999994</v>
      </c>
      <c r="AM283" s="436"/>
      <c r="AN283" s="436"/>
      <c r="AP283" s="348"/>
      <c r="AQ283" s="348"/>
    </row>
    <row r="284" spans="1:43" ht="24" customHeight="1">
      <c r="A284" s="262"/>
      <c r="B284" s="346"/>
      <c r="C284" s="258"/>
      <c r="D284" s="258"/>
      <c r="E284" s="493"/>
      <c r="F284" s="347"/>
      <c r="G284" s="401"/>
      <c r="H284" s="262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  <c r="AC284" s="262"/>
      <c r="AD284" s="262"/>
      <c r="AE284" s="262"/>
      <c r="AF284" s="262"/>
      <c r="AG284" s="262"/>
      <c r="AH284" s="262"/>
      <c r="AI284" s="262"/>
      <c r="AJ284" s="348"/>
      <c r="AM284" s="436"/>
      <c r="AN284" s="436"/>
      <c r="AP284" s="348"/>
      <c r="AQ284" s="348"/>
    </row>
    <row r="285" spans="1:43" ht="24" customHeight="1">
      <c r="A285" s="262"/>
      <c r="B285" s="346"/>
      <c r="C285" s="258"/>
      <c r="D285" s="258"/>
      <c r="E285" s="493"/>
      <c r="F285" s="347"/>
      <c r="G285" s="401"/>
      <c r="H285" s="262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62"/>
      <c r="Z285" s="262"/>
      <c r="AA285" s="262"/>
      <c r="AB285" s="262"/>
      <c r="AC285" s="262"/>
      <c r="AD285" s="262"/>
      <c r="AE285" s="262"/>
      <c r="AF285" s="262"/>
      <c r="AG285" s="262"/>
      <c r="AH285" s="262"/>
      <c r="AI285" s="262"/>
      <c r="AJ285" s="348"/>
      <c r="AM285" s="436"/>
      <c r="AN285" s="436"/>
      <c r="AP285" s="348"/>
      <c r="AQ285" s="348"/>
    </row>
    <row r="286" spans="1:43" ht="24" customHeight="1" thickBot="1">
      <c r="A286" s="262"/>
      <c r="B286" s="346"/>
      <c r="C286" s="258"/>
      <c r="D286" s="258"/>
      <c r="E286" s="493"/>
      <c r="F286" s="347"/>
      <c r="G286" s="401"/>
      <c r="H286" s="262"/>
      <c r="I286" s="262"/>
      <c r="J286" s="262"/>
      <c r="K286" s="262"/>
      <c r="L286" s="262"/>
      <c r="M286" s="262"/>
      <c r="N286" s="262"/>
      <c r="O286" s="262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  <c r="AC286" s="262"/>
      <c r="AD286" s="262"/>
      <c r="AE286" s="262"/>
      <c r="AF286" s="262"/>
      <c r="AG286" s="262"/>
      <c r="AH286" s="262"/>
      <c r="AI286" s="262"/>
      <c r="AJ286" s="348"/>
      <c r="AM286" s="436"/>
      <c r="AN286" s="436"/>
      <c r="AP286" s="348"/>
      <c r="AQ286" s="348"/>
    </row>
    <row r="287" spans="1:43" ht="24" customHeight="1">
      <c r="A287" s="262"/>
      <c r="B287" s="346"/>
      <c r="C287" s="258"/>
      <c r="D287" s="258"/>
      <c r="E287" s="349" t="s">
        <v>504</v>
      </c>
      <c r="F287" s="347"/>
      <c r="G287" s="401"/>
      <c r="H287" s="262"/>
      <c r="I287" s="262"/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  <c r="AC287" s="262"/>
      <c r="AD287" s="262"/>
      <c r="AE287" s="262"/>
      <c r="AF287" s="262"/>
      <c r="AG287" s="262"/>
      <c r="AH287" s="262"/>
      <c r="AI287" s="262"/>
      <c r="AJ287" s="348"/>
      <c r="AM287" s="436"/>
      <c r="AN287" s="436"/>
      <c r="AP287" s="348"/>
      <c r="AQ287" s="348"/>
    </row>
    <row r="288" spans="1:43" ht="24" customHeight="1">
      <c r="A288" s="384"/>
      <c r="B288" s="350"/>
      <c r="C288" s="338">
        <v>512101100</v>
      </c>
      <c r="D288" s="338">
        <v>1321</v>
      </c>
      <c r="E288" s="494" t="s">
        <v>1454</v>
      </c>
      <c r="F288" s="397">
        <v>72640</v>
      </c>
      <c r="G288" s="402" t="s">
        <v>1455</v>
      </c>
      <c r="H288" s="339"/>
      <c r="I288" s="339"/>
      <c r="J288" s="339"/>
      <c r="K288" s="339"/>
      <c r="L288" s="339"/>
      <c r="M288" s="339"/>
      <c r="N288" s="339"/>
      <c r="O288" s="339"/>
      <c r="P288" s="339"/>
      <c r="Q288" s="339"/>
      <c r="R288" s="339"/>
      <c r="S288" s="339"/>
      <c r="T288" s="339"/>
      <c r="U288" s="339"/>
      <c r="V288" s="339"/>
      <c r="W288" s="339"/>
      <c r="X288" s="339"/>
      <c r="Y288" s="339"/>
      <c r="Z288" s="451"/>
      <c r="AA288" s="451"/>
      <c r="AB288" s="451">
        <v>2017.78</v>
      </c>
      <c r="AC288" s="451">
        <v>2017.78</v>
      </c>
      <c r="AD288" s="451">
        <v>2017.78</v>
      </c>
      <c r="AE288" s="451">
        <v>2017.78</v>
      </c>
      <c r="AF288" s="451">
        <v>2017.78</v>
      </c>
      <c r="AG288" s="451">
        <v>2017.78</v>
      </c>
      <c r="AH288" s="451">
        <v>2017.78</v>
      </c>
      <c r="AI288" s="451">
        <v>2017.78</v>
      </c>
      <c r="AJ288" s="351">
        <v>16142.240000000002</v>
      </c>
      <c r="AK288" s="339">
        <v>56497.759999999995</v>
      </c>
      <c r="AL288" s="353">
        <v>2017.7777777777778</v>
      </c>
      <c r="AM288" s="436"/>
      <c r="AN288" s="436"/>
      <c r="AP288" s="348"/>
      <c r="AQ288" s="348"/>
    </row>
    <row r="289" spans="1:43" ht="24" customHeight="1">
      <c r="A289" s="388"/>
      <c r="B289" s="346"/>
      <c r="C289" s="258"/>
      <c r="D289" s="264"/>
      <c r="E289" s="389" t="s">
        <v>378</v>
      </c>
      <c r="F289" s="390">
        <v>72640</v>
      </c>
      <c r="G289" s="388"/>
      <c r="H289" s="388" t="e">
        <v>#REF!</v>
      </c>
      <c r="I289" s="388" t="e">
        <v>#REF!</v>
      </c>
      <c r="J289" s="388" t="e">
        <v>#REF!</v>
      </c>
      <c r="K289" s="388" t="e">
        <v>#REF!</v>
      </c>
      <c r="L289" s="388" t="e">
        <v>#REF!</v>
      </c>
      <c r="M289" s="388" t="e">
        <v>#REF!</v>
      </c>
      <c r="N289" s="388" t="e">
        <v>#REF!</v>
      </c>
      <c r="O289" s="388" t="e">
        <v>#REF!</v>
      </c>
      <c r="P289" s="388" t="e">
        <v>#REF!</v>
      </c>
      <c r="Q289" s="388" t="e">
        <v>#REF!</v>
      </c>
      <c r="R289" s="388" t="e">
        <v>#REF!</v>
      </c>
      <c r="S289" s="388" t="e">
        <v>#REF!</v>
      </c>
      <c r="T289" s="388" t="e">
        <v>#REF!</v>
      </c>
      <c r="U289" s="388" t="e">
        <v>#REF!</v>
      </c>
      <c r="V289" s="388" t="e">
        <v>#REF!</v>
      </c>
      <c r="W289" s="388" t="e">
        <v>#REF!</v>
      </c>
      <c r="X289" s="388" t="e">
        <v>#REF!</v>
      </c>
      <c r="Y289" s="388" t="e">
        <v>#REF!</v>
      </c>
      <c r="Z289" s="388" t="e">
        <v>#REF!</v>
      </c>
      <c r="AA289" s="388" t="e">
        <v>#REF!</v>
      </c>
      <c r="AB289" s="388">
        <v>2017.78</v>
      </c>
      <c r="AC289" s="388">
        <v>2017.78</v>
      </c>
      <c r="AD289" s="388">
        <v>2017.78</v>
      </c>
      <c r="AE289" s="388">
        <v>2017.78</v>
      </c>
      <c r="AF289" s="388">
        <v>2017.78</v>
      </c>
      <c r="AG289" s="388">
        <v>2017.78</v>
      </c>
      <c r="AH289" s="388">
        <v>2017.78</v>
      </c>
      <c r="AI289" s="388">
        <v>2017.78</v>
      </c>
      <c r="AJ289" s="388">
        <v>16142.240000000002</v>
      </c>
      <c r="AK289" s="388">
        <v>56497.759999999995</v>
      </c>
      <c r="AL289" s="353">
        <v>2081.2299999999996</v>
      </c>
      <c r="AM289" s="436"/>
      <c r="AN289" s="436"/>
      <c r="AP289" s="348"/>
      <c r="AQ289" s="348"/>
    </row>
    <row r="290" spans="1:43" ht="24" customHeight="1">
      <c r="A290" s="262"/>
      <c r="B290" s="346"/>
      <c r="C290" s="258"/>
      <c r="D290" s="258"/>
      <c r="E290" s="493"/>
      <c r="F290" s="347"/>
      <c r="G290" s="401"/>
      <c r="H290" s="262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  <c r="AC290" s="262"/>
      <c r="AD290" s="262"/>
      <c r="AE290" s="262"/>
      <c r="AF290" s="262"/>
      <c r="AG290" s="262"/>
      <c r="AH290" s="262"/>
      <c r="AI290" s="262"/>
      <c r="AJ290" s="348"/>
      <c r="AM290" s="436"/>
      <c r="AN290" s="436"/>
      <c r="AP290" s="348"/>
      <c r="AQ290" s="348"/>
    </row>
    <row r="291" spans="1:43" ht="24" customHeight="1" thickBot="1">
      <c r="A291" s="262"/>
      <c r="B291" s="346"/>
      <c r="C291" s="258"/>
      <c r="D291" s="258"/>
      <c r="E291" s="493"/>
      <c r="F291" s="347"/>
      <c r="G291" s="401"/>
      <c r="H291" s="262"/>
      <c r="I291" s="262"/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  <c r="AC291" s="262"/>
      <c r="AD291" s="262"/>
      <c r="AE291" s="262"/>
      <c r="AF291" s="262"/>
      <c r="AG291" s="262"/>
      <c r="AH291" s="262"/>
      <c r="AI291" s="262"/>
      <c r="AJ291" s="348"/>
      <c r="AM291" s="436"/>
      <c r="AN291" s="436"/>
      <c r="AP291" s="348"/>
      <c r="AQ291" s="348"/>
    </row>
    <row r="292" spans="1:43" ht="24" customHeight="1">
      <c r="A292" s="262"/>
      <c r="B292" s="346"/>
      <c r="C292" s="258"/>
      <c r="D292" s="258"/>
      <c r="E292" s="349" t="s">
        <v>1456</v>
      </c>
      <c r="F292" s="347"/>
      <c r="G292" s="401"/>
      <c r="H292" s="262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  <c r="AC292" s="262"/>
      <c r="AD292" s="262"/>
      <c r="AE292" s="262"/>
      <c r="AF292" s="262"/>
      <c r="AG292" s="262"/>
      <c r="AH292" s="262"/>
      <c r="AI292" s="262"/>
      <c r="AJ292" s="348"/>
      <c r="AM292" s="436"/>
      <c r="AN292" s="436"/>
      <c r="AP292" s="348"/>
      <c r="AQ292" s="348"/>
    </row>
    <row r="293" spans="1:43" ht="24" customHeight="1">
      <c r="A293" s="339"/>
      <c r="B293" s="350" t="s">
        <v>1843</v>
      </c>
      <c r="C293" s="338">
        <v>512101100</v>
      </c>
      <c r="D293" s="338">
        <v>1354</v>
      </c>
      <c r="E293" s="488" t="s">
        <v>1456</v>
      </c>
      <c r="F293" s="397">
        <v>1535</v>
      </c>
      <c r="G293" s="402" t="s">
        <v>1457</v>
      </c>
      <c r="H293" s="339">
        <v>5416.71</v>
      </c>
      <c r="I293" s="339">
        <v>416.67</v>
      </c>
      <c r="J293" s="339">
        <v>416.67</v>
      </c>
      <c r="K293" s="339">
        <v>416.67</v>
      </c>
      <c r="L293" s="339">
        <v>416.67</v>
      </c>
      <c r="M293" s="339">
        <v>416.67</v>
      </c>
      <c r="N293" s="339">
        <v>416.67</v>
      </c>
      <c r="O293" s="339">
        <v>416.67</v>
      </c>
      <c r="P293" s="339">
        <v>416.67</v>
      </c>
      <c r="Q293" s="339">
        <v>416.67</v>
      </c>
      <c r="R293" s="339">
        <v>416.67</v>
      </c>
      <c r="S293" s="339">
        <v>416.67</v>
      </c>
      <c r="T293" s="339">
        <v>416.67</v>
      </c>
      <c r="U293" s="339">
        <v>416.67</v>
      </c>
      <c r="V293" s="339">
        <v>416.67</v>
      </c>
      <c r="W293" s="339">
        <v>417.67</v>
      </c>
      <c r="X293" s="339"/>
      <c r="Y293" s="339"/>
      <c r="Z293" s="451"/>
      <c r="AA293" s="451"/>
      <c r="AB293" s="451">
        <v>127.98</v>
      </c>
      <c r="AC293" s="451">
        <v>127.98</v>
      </c>
      <c r="AD293" s="451">
        <v>127.98</v>
      </c>
      <c r="AE293" s="451">
        <v>127.98</v>
      </c>
      <c r="AF293" s="451">
        <v>127.98</v>
      </c>
      <c r="AG293" s="451">
        <v>127.98</v>
      </c>
      <c r="AH293" s="451">
        <v>127.98</v>
      </c>
      <c r="AI293" s="451">
        <v>127.98</v>
      </c>
      <c r="AJ293" s="351">
        <v>1023.84</v>
      </c>
      <c r="AK293" s="339">
        <v>511.15999999999997</v>
      </c>
      <c r="AL293" s="263">
        <v>127.91666666666667</v>
      </c>
      <c r="AM293" s="436"/>
      <c r="AN293" s="436"/>
      <c r="AP293" s="348"/>
      <c r="AQ293" s="348"/>
    </row>
    <row r="294" spans="1:43" ht="24" customHeight="1">
      <c r="A294" s="388"/>
      <c r="B294" s="346"/>
      <c r="C294" s="258"/>
      <c r="D294" s="264"/>
      <c r="E294" s="389" t="s">
        <v>378</v>
      </c>
      <c r="F294" s="390">
        <v>1535</v>
      </c>
      <c r="G294" s="388"/>
      <c r="H294" s="388">
        <v>5416.71</v>
      </c>
      <c r="I294" s="388">
        <v>416.67</v>
      </c>
      <c r="J294" s="388">
        <v>416.67</v>
      </c>
      <c r="K294" s="388">
        <v>416.67</v>
      </c>
      <c r="L294" s="388">
        <v>416.67</v>
      </c>
      <c r="M294" s="388">
        <v>416.67</v>
      </c>
      <c r="N294" s="388">
        <v>416.67</v>
      </c>
      <c r="O294" s="388">
        <v>416.67</v>
      </c>
      <c r="P294" s="388">
        <v>416.67</v>
      </c>
      <c r="Q294" s="388">
        <v>416.67</v>
      </c>
      <c r="R294" s="388">
        <v>416.67</v>
      </c>
      <c r="S294" s="388">
        <v>416.67</v>
      </c>
      <c r="T294" s="388">
        <v>416.67</v>
      </c>
      <c r="U294" s="388">
        <v>416.67</v>
      </c>
      <c r="V294" s="388">
        <v>416.67</v>
      </c>
      <c r="W294" s="388">
        <v>417.67</v>
      </c>
      <c r="X294" s="388">
        <v>0</v>
      </c>
      <c r="Y294" s="388">
        <v>0</v>
      </c>
      <c r="Z294" s="388">
        <v>0</v>
      </c>
      <c r="AA294" s="388">
        <v>0</v>
      </c>
      <c r="AB294" s="388">
        <v>127.98</v>
      </c>
      <c r="AC294" s="388">
        <v>127.98</v>
      </c>
      <c r="AD294" s="388">
        <v>127.98</v>
      </c>
      <c r="AE294" s="388">
        <v>127.98</v>
      </c>
      <c r="AF294" s="388">
        <v>127.98</v>
      </c>
      <c r="AG294" s="388">
        <v>127.98</v>
      </c>
      <c r="AH294" s="388">
        <v>127.98</v>
      </c>
      <c r="AI294" s="388">
        <v>127.98</v>
      </c>
      <c r="AJ294" s="388">
        <v>1023.84</v>
      </c>
      <c r="AK294" s="388">
        <v>511.15999999999997</v>
      </c>
      <c r="AM294" s="436"/>
      <c r="AN294" s="436"/>
      <c r="AP294" s="348"/>
      <c r="AQ294" s="348"/>
    </row>
    <row r="295" spans="1:43" ht="24" customHeight="1">
      <c r="A295" s="262"/>
      <c r="B295" s="346"/>
      <c r="C295" s="258"/>
      <c r="D295" s="258"/>
      <c r="E295" s="493"/>
      <c r="F295" s="347"/>
      <c r="G295" s="401"/>
      <c r="H295" s="262"/>
      <c r="I295" s="262"/>
      <c r="J295" s="262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  <c r="AC295" s="262"/>
      <c r="AD295" s="262"/>
      <c r="AE295" s="262"/>
      <c r="AF295" s="262"/>
      <c r="AG295" s="262"/>
      <c r="AH295" s="262"/>
      <c r="AI295" s="262"/>
      <c r="AJ295" s="348"/>
      <c r="AM295" s="436"/>
      <c r="AN295" s="436"/>
      <c r="AP295" s="348"/>
      <c r="AQ295" s="348"/>
    </row>
    <row r="296" spans="1:43" ht="24" customHeight="1">
      <c r="A296" s="262"/>
      <c r="B296" s="346"/>
      <c r="C296" s="258"/>
      <c r="D296" s="258"/>
      <c r="E296" s="493"/>
      <c r="F296" s="347"/>
      <c r="G296" s="401"/>
      <c r="H296" s="262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  <c r="AC296" s="262"/>
      <c r="AD296" s="262"/>
      <c r="AE296" s="262"/>
      <c r="AF296" s="262"/>
      <c r="AG296" s="262"/>
      <c r="AH296" s="262"/>
      <c r="AI296" s="262"/>
      <c r="AJ296" s="348"/>
      <c r="AM296" s="436"/>
      <c r="AN296" s="436"/>
      <c r="AP296" s="348"/>
      <c r="AQ296" s="348"/>
    </row>
    <row r="297" spans="1:43" ht="24" customHeight="1" thickBot="1">
      <c r="A297" s="262"/>
      <c r="B297" s="346"/>
      <c r="C297" s="258"/>
      <c r="D297" s="258"/>
      <c r="E297" s="493"/>
      <c r="F297" s="347"/>
      <c r="G297" s="401"/>
      <c r="H297" s="262"/>
      <c r="I297" s="262"/>
      <c r="J297" s="262"/>
      <c r="K297" s="262"/>
      <c r="L297" s="262"/>
      <c r="M297" s="262"/>
      <c r="N297" s="262"/>
      <c r="O297" s="262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  <c r="AC297" s="262"/>
      <c r="AD297" s="262"/>
      <c r="AE297" s="262"/>
      <c r="AF297" s="262"/>
      <c r="AG297" s="262"/>
      <c r="AH297" s="262"/>
      <c r="AI297" s="262"/>
      <c r="AJ297" s="348"/>
      <c r="AM297" s="436"/>
      <c r="AN297" s="436"/>
      <c r="AP297" s="348"/>
      <c r="AQ297" s="348"/>
    </row>
    <row r="298" spans="1:43" ht="24" customHeight="1" thickBot="1">
      <c r="E298" s="354" t="s">
        <v>508</v>
      </c>
      <c r="Z298" s="498"/>
      <c r="AA298" s="498"/>
      <c r="AB298" s="498"/>
      <c r="AC298" s="498"/>
      <c r="AD298" s="498"/>
      <c r="AE298" s="498"/>
      <c r="AF298" s="498"/>
      <c r="AG298" s="498"/>
      <c r="AH298" s="498"/>
      <c r="AI298" s="498"/>
      <c r="AP298" s="348"/>
      <c r="AQ298" s="348"/>
    </row>
    <row r="299" spans="1:43" ht="24" customHeight="1">
      <c r="A299" s="339"/>
      <c r="B299" s="350" t="s">
        <v>508</v>
      </c>
      <c r="C299" s="338">
        <v>512101100</v>
      </c>
      <c r="D299" s="338">
        <v>947</v>
      </c>
      <c r="E299" s="433" t="s">
        <v>452</v>
      </c>
      <c r="F299" s="397">
        <v>2343.75</v>
      </c>
      <c r="G299" s="450" t="s">
        <v>421</v>
      </c>
      <c r="H299" s="339"/>
      <c r="I299" s="339"/>
      <c r="J299" s="339"/>
      <c r="K299" s="339"/>
      <c r="L299" s="339"/>
      <c r="M299" s="339"/>
      <c r="N299" s="339">
        <v>97.66</v>
      </c>
      <c r="O299" s="339">
        <v>97.66</v>
      </c>
      <c r="P299" s="339">
        <v>97.66</v>
      </c>
      <c r="Q299" s="339">
        <v>97.66</v>
      </c>
      <c r="R299" s="339">
        <v>97.66</v>
      </c>
      <c r="S299" s="339">
        <v>97.66</v>
      </c>
      <c r="T299" s="339">
        <v>97.66</v>
      </c>
      <c r="U299" s="339">
        <v>97.66</v>
      </c>
      <c r="V299" s="339">
        <v>97.66</v>
      </c>
      <c r="W299" s="339">
        <v>97.66</v>
      </c>
      <c r="X299" s="339">
        <v>97.66</v>
      </c>
      <c r="Y299" s="339">
        <v>97.66</v>
      </c>
      <c r="Z299" s="451">
        <v>97.66</v>
      </c>
      <c r="AA299" s="451">
        <v>97.66</v>
      </c>
      <c r="AB299" s="451">
        <v>97.66</v>
      </c>
      <c r="AC299" s="451">
        <v>97.66</v>
      </c>
      <c r="AD299" s="451">
        <v>97.66</v>
      </c>
      <c r="AE299" s="451">
        <v>97.66</v>
      </c>
      <c r="AF299" s="451">
        <v>97.66</v>
      </c>
      <c r="AG299" s="451">
        <v>97.66</v>
      </c>
      <c r="AH299" s="451">
        <v>97.66</v>
      </c>
      <c r="AI299" s="451">
        <v>97.66</v>
      </c>
      <c r="AJ299" s="366">
        <v>2148.5200000000004</v>
      </c>
      <c r="AK299" s="339">
        <v>195.22999999999956</v>
      </c>
      <c r="AL299" s="353">
        <v>97.65625</v>
      </c>
      <c r="AM299" s="436" t="s">
        <v>400</v>
      </c>
      <c r="AN299" s="436"/>
      <c r="AP299" s="348"/>
      <c r="AQ299" s="348"/>
    </row>
    <row r="300" spans="1:43" ht="24" customHeight="1">
      <c r="A300" s="339"/>
      <c r="B300" s="350"/>
      <c r="C300" s="338">
        <v>512101100</v>
      </c>
      <c r="D300" s="338">
        <v>997</v>
      </c>
      <c r="E300" s="433" t="s">
        <v>452</v>
      </c>
      <c r="F300" s="397">
        <v>9625</v>
      </c>
      <c r="G300" s="450" t="s">
        <v>1114</v>
      </c>
      <c r="H300" s="339"/>
      <c r="I300" s="339"/>
      <c r="J300" s="339"/>
      <c r="K300" s="339"/>
      <c r="L300" s="339"/>
      <c r="M300" s="339"/>
      <c r="N300" s="339"/>
      <c r="O300" s="339"/>
      <c r="P300" s="339"/>
      <c r="Q300" s="339">
        <v>401.04</v>
      </c>
      <c r="R300" s="339">
        <v>401.04</v>
      </c>
      <c r="S300" s="339">
        <v>401.04</v>
      </c>
      <c r="T300" s="339">
        <v>401.04</v>
      </c>
      <c r="U300" s="339">
        <v>401.04</v>
      </c>
      <c r="V300" s="339">
        <v>401.04</v>
      </c>
      <c r="W300" s="339">
        <v>401.04</v>
      </c>
      <c r="X300" s="339">
        <v>401.04</v>
      </c>
      <c r="Y300" s="339">
        <v>401.04</v>
      </c>
      <c r="Z300" s="451">
        <v>401.04</v>
      </c>
      <c r="AA300" s="451">
        <v>401.04</v>
      </c>
      <c r="AB300" s="451">
        <v>401.04</v>
      </c>
      <c r="AC300" s="451">
        <v>401.04</v>
      </c>
      <c r="AD300" s="451">
        <v>401.04</v>
      </c>
      <c r="AE300" s="451">
        <v>401.04</v>
      </c>
      <c r="AF300" s="451">
        <v>401.04</v>
      </c>
      <c r="AG300" s="451">
        <v>401.04</v>
      </c>
      <c r="AH300" s="451">
        <v>401.04</v>
      </c>
      <c r="AI300" s="451">
        <v>401.04</v>
      </c>
      <c r="AJ300" s="366">
        <v>7619.76</v>
      </c>
      <c r="AK300" s="339">
        <v>2005.2399999999998</v>
      </c>
      <c r="AL300" s="353">
        <v>401.04166666666669</v>
      </c>
      <c r="AM300" s="436"/>
      <c r="AN300" s="436"/>
      <c r="AP300" s="348"/>
      <c r="AQ300" s="348"/>
    </row>
    <row r="301" spans="1:43" ht="24" customHeight="1">
      <c r="A301" s="339"/>
      <c r="B301" s="350"/>
      <c r="C301" s="338">
        <v>512101100</v>
      </c>
      <c r="D301" s="338">
        <v>1182</v>
      </c>
      <c r="E301" s="263" t="s">
        <v>1286</v>
      </c>
      <c r="F301" s="392">
        <v>2343.75</v>
      </c>
      <c r="G301" s="402" t="s">
        <v>1287</v>
      </c>
      <c r="H301" s="339"/>
      <c r="I301" s="339"/>
      <c r="J301" s="339"/>
      <c r="K301" s="339"/>
      <c r="L301" s="339"/>
      <c r="M301" s="339"/>
      <c r="N301" s="339"/>
      <c r="O301" s="339"/>
      <c r="P301" s="339"/>
      <c r="Q301" s="339"/>
      <c r="R301" s="339"/>
      <c r="S301" s="339"/>
      <c r="T301" s="339"/>
      <c r="U301" s="339"/>
      <c r="V301" s="339"/>
      <c r="W301" s="339"/>
      <c r="X301" s="339">
        <v>97.66</v>
      </c>
      <c r="Y301" s="339">
        <v>97.66</v>
      </c>
      <c r="Z301" s="451">
        <v>97.66</v>
      </c>
      <c r="AA301" s="451">
        <v>97.66</v>
      </c>
      <c r="AB301" s="451">
        <v>97.66</v>
      </c>
      <c r="AC301" s="451">
        <v>97.66</v>
      </c>
      <c r="AD301" s="451">
        <v>97.66</v>
      </c>
      <c r="AE301" s="451">
        <v>97.66</v>
      </c>
      <c r="AF301" s="451">
        <v>97.66</v>
      </c>
      <c r="AG301" s="451">
        <v>97.66</v>
      </c>
      <c r="AH301" s="451">
        <v>97.66</v>
      </c>
      <c r="AI301" s="451">
        <v>97.66</v>
      </c>
      <c r="AJ301" s="366">
        <v>1171.9199999999998</v>
      </c>
      <c r="AK301" s="339">
        <v>1171.8300000000002</v>
      </c>
      <c r="AL301" s="353">
        <v>97.65625</v>
      </c>
      <c r="AM301" s="436"/>
      <c r="AN301" s="436"/>
      <c r="AP301" s="348"/>
      <c r="AQ301" s="348"/>
    </row>
    <row r="302" spans="1:43" ht="24" customHeight="1">
      <c r="A302" s="358"/>
      <c r="B302" s="350"/>
      <c r="C302" s="338"/>
      <c r="D302" s="338"/>
      <c r="E302" s="343" t="s">
        <v>378</v>
      </c>
      <c r="F302" s="367">
        <v>14312.5</v>
      </c>
      <c r="G302" s="358"/>
      <c r="H302" s="358">
        <v>0</v>
      </c>
      <c r="I302" s="358">
        <v>0</v>
      </c>
      <c r="J302" s="358">
        <v>0</v>
      </c>
      <c r="K302" s="358">
        <v>0</v>
      </c>
      <c r="L302" s="358">
        <v>0</v>
      </c>
      <c r="M302" s="358">
        <v>0</v>
      </c>
      <c r="N302" s="358">
        <v>97.66</v>
      </c>
      <c r="O302" s="358">
        <v>97.66</v>
      </c>
      <c r="P302" s="358">
        <v>97.66</v>
      </c>
      <c r="Q302" s="358">
        <v>498.70000000000005</v>
      </c>
      <c r="R302" s="358">
        <v>498.70000000000005</v>
      </c>
      <c r="S302" s="358">
        <v>498.70000000000005</v>
      </c>
      <c r="T302" s="358">
        <v>498.70000000000005</v>
      </c>
      <c r="U302" s="358">
        <v>498.70000000000005</v>
      </c>
      <c r="V302" s="358">
        <v>498.70000000000005</v>
      </c>
      <c r="W302" s="358">
        <v>498.70000000000005</v>
      </c>
      <c r="X302" s="358">
        <v>596.36</v>
      </c>
      <c r="Y302" s="358">
        <v>596.36</v>
      </c>
      <c r="Z302" s="358">
        <v>596.36</v>
      </c>
      <c r="AA302" s="358">
        <v>596.36</v>
      </c>
      <c r="AB302" s="358">
        <v>596.36</v>
      </c>
      <c r="AC302" s="358">
        <v>596.36</v>
      </c>
      <c r="AD302" s="358">
        <v>596.36</v>
      </c>
      <c r="AE302" s="358">
        <v>596.36</v>
      </c>
      <c r="AF302" s="358">
        <v>596.36</v>
      </c>
      <c r="AG302" s="358">
        <v>596.36</v>
      </c>
      <c r="AH302" s="358">
        <v>596.36</v>
      </c>
      <c r="AI302" s="358">
        <v>596.36</v>
      </c>
      <c r="AJ302" s="358">
        <v>10940.2</v>
      </c>
      <c r="AK302" s="388">
        <v>3372.2999999999993</v>
      </c>
      <c r="AL302" s="353">
        <v>8739.5400000000009</v>
      </c>
      <c r="AM302" s="436"/>
      <c r="AN302" s="436"/>
      <c r="AP302" s="348"/>
      <c r="AQ302" s="348"/>
    </row>
    <row r="303" spans="1:43" ht="24" customHeight="1">
      <c r="Z303" s="498"/>
      <c r="AA303" s="498"/>
      <c r="AB303" s="498"/>
      <c r="AC303" s="498"/>
      <c r="AD303" s="498"/>
      <c r="AE303" s="498"/>
      <c r="AF303" s="498"/>
      <c r="AG303" s="498"/>
      <c r="AH303" s="498"/>
      <c r="AI303" s="498"/>
      <c r="AP303" s="348"/>
      <c r="AQ303" s="348"/>
    </row>
    <row r="304" spans="1:43" ht="24" customHeight="1" thickBot="1">
      <c r="Z304" s="498"/>
      <c r="AA304" s="498"/>
      <c r="AB304" s="498"/>
      <c r="AC304" s="498"/>
      <c r="AD304" s="498"/>
      <c r="AE304" s="498"/>
      <c r="AF304" s="498"/>
      <c r="AG304" s="498"/>
      <c r="AH304" s="498"/>
      <c r="AI304" s="498"/>
      <c r="AP304" s="348"/>
      <c r="AQ304" s="348"/>
    </row>
    <row r="305" spans="1:43" ht="24" customHeight="1" thickBot="1">
      <c r="A305" s="262"/>
      <c r="B305" s="346"/>
      <c r="C305" s="258"/>
      <c r="D305" s="258"/>
      <c r="E305" s="354" t="s">
        <v>1134</v>
      </c>
      <c r="F305" s="347"/>
      <c r="G305" s="401"/>
      <c r="H305" s="262"/>
      <c r="I305" s="262"/>
      <c r="J305" s="262"/>
      <c r="K305" s="262"/>
      <c r="L305" s="262"/>
      <c r="M305" s="262"/>
      <c r="N305" s="262"/>
      <c r="O305" s="262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  <c r="AC305" s="262"/>
      <c r="AD305" s="262"/>
      <c r="AE305" s="262"/>
      <c r="AF305" s="262"/>
      <c r="AG305" s="262"/>
      <c r="AH305" s="262"/>
      <c r="AI305" s="262"/>
      <c r="AJ305" s="348"/>
      <c r="AM305" s="436"/>
      <c r="AN305" s="436"/>
      <c r="AP305" s="348"/>
      <c r="AQ305" s="348"/>
    </row>
    <row r="306" spans="1:43" ht="24" customHeight="1">
      <c r="A306" s="339"/>
      <c r="B306" s="350" t="s">
        <v>501</v>
      </c>
      <c r="C306" s="338">
        <v>512103100</v>
      </c>
      <c r="D306" s="338">
        <v>796</v>
      </c>
      <c r="E306" s="488" t="s">
        <v>451</v>
      </c>
      <c r="F306" s="397">
        <v>4218.75</v>
      </c>
      <c r="G306" s="450">
        <v>43742</v>
      </c>
      <c r="H306" s="339"/>
      <c r="I306" s="339"/>
      <c r="J306" s="339"/>
      <c r="K306" s="339"/>
      <c r="L306" s="339">
        <v>175.78</v>
      </c>
      <c r="M306" s="339">
        <v>175.78</v>
      </c>
      <c r="N306" s="339">
        <v>175.78</v>
      </c>
      <c r="O306" s="339">
        <v>175.78</v>
      </c>
      <c r="P306" s="339">
        <v>175.78</v>
      </c>
      <c r="Q306" s="339">
        <v>175.78</v>
      </c>
      <c r="R306" s="339">
        <v>175.78</v>
      </c>
      <c r="S306" s="339">
        <v>175.78</v>
      </c>
      <c r="T306" s="339">
        <v>175.78</v>
      </c>
      <c r="U306" s="339">
        <v>175.78</v>
      </c>
      <c r="V306" s="339">
        <v>175.78</v>
      </c>
      <c r="W306" s="339">
        <v>175.78</v>
      </c>
      <c r="X306" s="339">
        <v>175.78</v>
      </c>
      <c r="Y306" s="339">
        <v>175.78</v>
      </c>
      <c r="Z306" s="451">
        <v>175.78</v>
      </c>
      <c r="AA306" s="451">
        <v>175.78</v>
      </c>
      <c r="AB306" s="451">
        <v>175.78</v>
      </c>
      <c r="AC306" s="451">
        <v>175.78</v>
      </c>
      <c r="AD306" s="451">
        <v>175.78</v>
      </c>
      <c r="AE306" s="451">
        <v>175.78</v>
      </c>
      <c r="AF306" s="451">
        <v>175.78</v>
      </c>
      <c r="AG306" s="451">
        <v>175.78</v>
      </c>
      <c r="AH306" s="451">
        <v>175.78</v>
      </c>
      <c r="AI306" s="451">
        <v>175.81</v>
      </c>
      <c r="AJ306" s="366">
        <v>4218.7500000000027</v>
      </c>
      <c r="AK306" s="339">
        <v>0</v>
      </c>
      <c r="AL306" s="353">
        <v>175.78125</v>
      </c>
      <c r="AM306" s="436" t="s">
        <v>400</v>
      </c>
      <c r="AN306" s="436"/>
      <c r="AP306" s="348"/>
      <c r="AQ306" s="348"/>
    </row>
    <row r="307" spans="1:43" ht="24" customHeight="1">
      <c r="A307" s="339"/>
      <c r="B307" s="350" t="s">
        <v>501</v>
      </c>
      <c r="C307" s="338">
        <v>512103100</v>
      </c>
      <c r="D307" s="338">
        <v>863</v>
      </c>
      <c r="E307" s="488" t="s">
        <v>451</v>
      </c>
      <c r="F307" s="397">
        <v>9296.26</v>
      </c>
      <c r="G307" s="450" t="s">
        <v>450</v>
      </c>
      <c r="H307" s="339"/>
      <c r="I307" s="339"/>
      <c r="J307" s="339"/>
      <c r="K307" s="339"/>
      <c r="L307" s="339"/>
      <c r="M307" s="339">
        <v>387.34</v>
      </c>
      <c r="N307" s="339">
        <v>387.34</v>
      </c>
      <c r="O307" s="339">
        <v>387.34</v>
      </c>
      <c r="P307" s="339">
        <v>387.34</v>
      </c>
      <c r="Q307" s="339">
        <v>387.34</v>
      </c>
      <c r="R307" s="339">
        <v>387.34</v>
      </c>
      <c r="S307" s="339">
        <v>387.34</v>
      </c>
      <c r="T307" s="339">
        <v>387.34</v>
      </c>
      <c r="U307" s="339">
        <v>387.34</v>
      </c>
      <c r="V307" s="339">
        <v>387.34</v>
      </c>
      <c r="W307" s="339">
        <v>387.34</v>
      </c>
      <c r="X307" s="339">
        <v>387.34</v>
      </c>
      <c r="Y307" s="339">
        <v>387.34</v>
      </c>
      <c r="Z307" s="451">
        <v>387.34</v>
      </c>
      <c r="AA307" s="451">
        <v>387.34</v>
      </c>
      <c r="AB307" s="451">
        <v>387.34</v>
      </c>
      <c r="AC307" s="451">
        <v>387.34</v>
      </c>
      <c r="AD307" s="451">
        <v>387.34</v>
      </c>
      <c r="AE307" s="451">
        <v>387.34</v>
      </c>
      <c r="AF307" s="451">
        <v>387.34</v>
      </c>
      <c r="AG307" s="451">
        <v>387.34</v>
      </c>
      <c r="AH307" s="451">
        <v>387.34</v>
      </c>
      <c r="AI307" s="451">
        <v>387.34</v>
      </c>
      <c r="AJ307" s="366">
        <v>8908.8200000000015</v>
      </c>
      <c r="AK307" s="339">
        <v>387.43999999999869</v>
      </c>
      <c r="AL307" s="353">
        <v>387.34416666666669</v>
      </c>
      <c r="AM307" s="436" t="s">
        <v>400</v>
      </c>
      <c r="AN307" s="436"/>
      <c r="AP307" s="348"/>
      <c r="AQ307" s="348"/>
    </row>
    <row r="308" spans="1:43" ht="24" customHeight="1">
      <c r="A308" s="339"/>
      <c r="B308" s="350" t="s">
        <v>501</v>
      </c>
      <c r="C308" s="338">
        <v>512103100</v>
      </c>
      <c r="D308" s="338">
        <v>948</v>
      </c>
      <c r="E308" s="433" t="s">
        <v>1135</v>
      </c>
      <c r="F308" s="397">
        <v>10884.400000000001</v>
      </c>
      <c r="G308" s="450">
        <v>43715</v>
      </c>
      <c r="H308" s="339"/>
      <c r="I308" s="339"/>
      <c r="J308" s="339"/>
      <c r="K308" s="339"/>
      <c r="L308" s="339"/>
      <c r="M308" s="339"/>
      <c r="N308" s="339"/>
      <c r="O308" s="339">
        <v>453.52</v>
      </c>
      <c r="P308" s="339">
        <v>453.52</v>
      </c>
      <c r="Q308" s="339">
        <v>453.52</v>
      </c>
      <c r="R308" s="339">
        <v>453.52</v>
      </c>
      <c r="S308" s="339">
        <v>453.52</v>
      </c>
      <c r="T308" s="339">
        <v>453.52</v>
      </c>
      <c r="U308" s="339">
        <v>453.52</v>
      </c>
      <c r="V308" s="339">
        <v>453.52</v>
      </c>
      <c r="W308" s="339">
        <v>453.52</v>
      </c>
      <c r="X308" s="339">
        <v>453.52</v>
      </c>
      <c r="Y308" s="339">
        <v>453.52</v>
      </c>
      <c r="Z308" s="451">
        <v>453.52</v>
      </c>
      <c r="AA308" s="451">
        <v>453.52</v>
      </c>
      <c r="AB308" s="451">
        <v>453.52</v>
      </c>
      <c r="AC308" s="451">
        <v>453.52</v>
      </c>
      <c r="AD308" s="451">
        <v>453.52</v>
      </c>
      <c r="AE308" s="451">
        <v>453.52</v>
      </c>
      <c r="AF308" s="451">
        <v>453.52</v>
      </c>
      <c r="AG308" s="451">
        <v>453.52</v>
      </c>
      <c r="AH308" s="451">
        <v>453.52</v>
      </c>
      <c r="AI308" s="451">
        <v>453.52</v>
      </c>
      <c r="AJ308" s="366">
        <v>9523.9200000000037</v>
      </c>
      <c r="AK308" s="339">
        <v>1360.4799999999977</v>
      </c>
      <c r="AL308" s="353">
        <v>453.51666666666671</v>
      </c>
      <c r="AM308" s="436"/>
      <c r="AN308" s="436"/>
      <c r="AP308" s="348"/>
      <c r="AQ308" s="348"/>
    </row>
    <row r="309" spans="1:43" ht="24" customHeight="1">
      <c r="A309" s="339"/>
      <c r="B309" s="350" t="s">
        <v>501</v>
      </c>
      <c r="C309" s="338">
        <v>512103100</v>
      </c>
      <c r="D309" s="338">
        <v>1355</v>
      </c>
      <c r="E309" s="467" t="s">
        <v>1367</v>
      </c>
      <c r="F309" s="340">
        <v>750</v>
      </c>
      <c r="G309" s="450" t="s">
        <v>1351</v>
      </c>
      <c r="H309" s="339"/>
      <c r="I309" s="339"/>
      <c r="J309" s="339"/>
      <c r="K309" s="339"/>
      <c r="L309" s="339"/>
      <c r="M309" s="339"/>
      <c r="N309" s="339"/>
      <c r="O309" s="339"/>
      <c r="P309" s="339"/>
      <c r="Q309" s="339"/>
      <c r="R309" s="339"/>
      <c r="S309" s="339"/>
      <c r="T309" s="339"/>
      <c r="U309" s="339"/>
      <c r="V309" s="339"/>
      <c r="W309" s="339"/>
      <c r="X309" s="339"/>
      <c r="Y309" s="339"/>
      <c r="Z309" s="451">
        <v>62.5</v>
      </c>
      <c r="AA309" s="451">
        <v>62.5</v>
      </c>
      <c r="AB309" s="451">
        <v>62.5</v>
      </c>
      <c r="AC309" s="451">
        <v>62.5</v>
      </c>
      <c r="AD309" s="451">
        <v>62.5</v>
      </c>
      <c r="AE309" s="451">
        <v>62.5</v>
      </c>
      <c r="AF309" s="451">
        <v>62.5</v>
      </c>
      <c r="AG309" s="451">
        <v>62.5</v>
      </c>
      <c r="AH309" s="451">
        <v>62.5</v>
      </c>
      <c r="AI309" s="451">
        <v>62.5</v>
      </c>
      <c r="AJ309" s="366">
        <v>625</v>
      </c>
      <c r="AK309" s="339">
        <v>125</v>
      </c>
      <c r="AL309" s="353">
        <v>62.5</v>
      </c>
      <c r="AM309" s="436"/>
      <c r="AN309" s="436"/>
      <c r="AP309" s="348"/>
      <c r="AQ309" s="348"/>
    </row>
    <row r="310" spans="1:43" ht="24" customHeight="1">
      <c r="A310" s="339"/>
      <c r="B310" s="350" t="s">
        <v>501</v>
      </c>
      <c r="C310" s="338">
        <v>512103100</v>
      </c>
      <c r="D310" s="338">
        <v>1356</v>
      </c>
      <c r="E310" s="467" t="s">
        <v>1368</v>
      </c>
      <c r="F310" s="392">
        <v>29641.88</v>
      </c>
      <c r="G310" s="450" t="s">
        <v>1351</v>
      </c>
      <c r="H310" s="339"/>
      <c r="I310" s="339"/>
      <c r="J310" s="339"/>
      <c r="K310" s="339"/>
      <c r="L310" s="339"/>
      <c r="M310" s="339"/>
      <c r="N310" s="339"/>
      <c r="O310" s="339"/>
      <c r="P310" s="339"/>
      <c r="Q310" s="339"/>
      <c r="R310" s="339"/>
      <c r="S310" s="339"/>
      <c r="T310" s="339"/>
      <c r="U310" s="339"/>
      <c r="V310" s="339"/>
      <c r="W310" s="339"/>
      <c r="X310" s="339"/>
      <c r="Y310" s="339"/>
      <c r="Z310" s="451">
        <v>2470.16</v>
      </c>
      <c r="AA310" s="451">
        <v>2470.16</v>
      </c>
      <c r="AB310" s="451">
        <v>2470.16</v>
      </c>
      <c r="AC310" s="451">
        <v>2470.16</v>
      </c>
      <c r="AD310" s="451">
        <v>2470.16</v>
      </c>
      <c r="AE310" s="451">
        <v>2470.16</v>
      </c>
      <c r="AF310" s="451">
        <v>2470.16</v>
      </c>
      <c r="AG310" s="451">
        <v>2470.16</v>
      </c>
      <c r="AH310" s="451">
        <v>2470.16</v>
      </c>
      <c r="AI310" s="451">
        <v>2470.16</v>
      </c>
      <c r="AJ310" s="366">
        <v>24701.599999999999</v>
      </c>
      <c r="AK310" s="339">
        <v>4940.2800000000025</v>
      </c>
      <c r="AL310" s="353">
        <v>2470.1566666666668</v>
      </c>
      <c r="AM310" s="436"/>
      <c r="AN310" s="436"/>
      <c r="AP310" s="348"/>
      <c r="AQ310" s="348"/>
    </row>
    <row r="311" spans="1:43" ht="24" customHeight="1">
      <c r="A311" s="339"/>
      <c r="B311" s="350" t="s">
        <v>501</v>
      </c>
      <c r="C311" s="338">
        <v>512103100</v>
      </c>
      <c r="D311" s="338">
        <v>1280</v>
      </c>
      <c r="E311" s="433" t="s">
        <v>1413</v>
      </c>
      <c r="F311" s="340">
        <v>15625</v>
      </c>
      <c r="G311" s="499" t="s">
        <v>1414</v>
      </c>
      <c r="H311" s="339"/>
      <c r="I311" s="339"/>
      <c r="J311" s="339"/>
      <c r="K311" s="339"/>
      <c r="L311" s="339"/>
      <c r="M311" s="339"/>
      <c r="N311" s="339"/>
      <c r="O311" s="339"/>
      <c r="P311" s="339"/>
      <c r="Q311" s="339"/>
      <c r="R311" s="339"/>
      <c r="S311" s="339"/>
      <c r="T311" s="339"/>
      <c r="U311" s="339"/>
      <c r="V311" s="339"/>
      <c r="W311" s="339"/>
      <c r="X311" s="339"/>
      <c r="Y311" s="339"/>
      <c r="Z311" s="451"/>
      <c r="AA311" s="451">
        <v>651.04</v>
      </c>
      <c r="AB311" s="451">
        <v>651.04</v>
      </c>
      <c r="AC311" s="451">
        <v>651.04</v>
      </c>
      <c r="AD311" s="451">
        <v>651.04</v>
      </c>
      <c r="AE311" s="451">
        <v>651.04</v>
      </c>
      <c r="AF311" s="451">
        <v>651.04</v>
      </c>
      <c r="AG311" s="451">
        <v>651.04</v>
      </c>
      <c r="AH311" s="451">
        <v>651.04</v>
      </c>
      <c r="AI311" s="451">
        <v>651.04</v>
      </c>
      <c r="AJ311" s="366">
        <v>5859.36</v>
      </c>
      <c r="AK311" s="339">
        <v>9765.64</v>
      </c>
      <c r="AL311" s="353"/>
      <c r="AM311" s="436"/>
      <c r="AN311" s="436"/>
      <c r="AP311" s="348"/>
      <c r="AQ311" s="348"/>
    </row>
    <row r="312" spans="1:43" ht="24" customHeight="1">
      <c r="A312" s="339"/>
      <c r="B312" s="350" t="s">
        <v>501</v>
      </c>
      <c r="C312" s="338">
        <v>512103100</v>
      </c>
      <c r="D312" s="338">
        <v>1284</v>
      </c>
      <c r="E312" s="433" t="s">
        <v>1415</v>
      </c>
      <c r="F312" s="340">
        <v>7381.26</v>
      </c>
      <c r="G312" s="499" t="s">
        <v>1416</v>
      </c>
      <c r="H312" s="339"/>
      <c r="I312" s="339"/>
      <c r="J312" s="339"/>
      <c r="K312" s="339"/>
      <c r="L312" s="339"/>
      <c r="M312" s="339"/>
      <c r="N312" s="339"/>
      <c r="O312" s="339"/>
      <c r="P312" s="339"/>
      <c r="Q312" s="339"/>
      <c r="R312" s="339"/>
      <c r="S312" s="339"/>
      <c r="T312" s="339"/>
      <c r="U312" s="339"/>
      <c r="V312" s="339"/>
      <c r="W312" s="339"/>
      <c r="X312" s="339"/>
      <c r="Y312" s="339"/>
      <c r="Z312" s="451"/>
      <c r="AA312" s="451">
        <v>615.11</v>
      </c>
      <c r="AB312" s="451">
        <v>615.11</v>
      </c>
      <c r="AC312" s="451">
        <v>615.11</v>
      </c>
      <c r="AD312" s="451">
        <v>615.11</v>
      </c>
      <c r="AE312" s="451">
        <v>615.11</v>
      </c>
      <c r="AF312" s="451">
        <v>615.11</v>
      </c>
      <c r="AG312" s="451">
        <v>615.11</v>
      </c>
      <c r="AH312" s="451">
        <v>615.11</v>
      </c>
      <c r="AI312" s="451">
        <v>615.11</v>
      </c>
      <c r="AJ312" s="366">
        <v>5535.99</v>
      </c>
      <c r="AK312" s="339">
        <v>1845.2700000000004</v>
      </c>
      <c r="AL312" s="353"/>
      <c r="AM312" s="436"/>
      <c r="AN312" s="436"/>
      <c r="AP312" s="348"/>
      <c r="AQ312" s="348"/>
    </row>
    <row r="313" spans="1:43" ht="24" customHeight="1">
      <c r="A313" s="339"/>
      <c r="B313" s="350" t="s">
        <v>501</v>
      </c>
      <c r="C313" s="338">
        <v>512103100</v>
      </c>
      <c r="D313" s="338">
        <v>1322</v>
      </c>
      <c r="E313" s="433" t="s">
        <v>1417</v>
      </c>
      <c r="F313" s="340">
        <v>3579.38</v>
      </c>
      <c r="G313" s="499" t="s">
        <v>1409</v>
      </c>
      <c r="H313" s="339"/>
      <c r="I313" s="339"/>
      <c r="J313" s="339"/>
      <c r="K313" s="339"/>
      <c r="L313" s="339"/>
      <c r="M313" s="339"/>
      <c r="N313" s="339"/>
      <c r="O313" s="339"/>
      <c r="P313" s="339"/>
      <c r="Q313" s="339"/>
      <c r="R313" s="339"/>
      <c r="S313" s="339"/>
      <c r="T313" s="339"/>
      <c r="U313" s="339"/>
      <c r="V313" s="339"/>
      <c r="W313" s="339"/>
      <c r="X313" s="339"/>
      <c r="Y313" s="339"/>
      <c r="Z313" s="451"/>
      <c r="AA313" s="451">
        <v>298.27999999999997</v>
      </c>
      <c r="AB313" s="451">
        <v>298.27999999999997</v>
      </c>
      <c r="AC313" s="451">
        <v>298.27999999999997</v>
      </c>
      <c r="AD313" s="451">
        <v>298.27999999999997</v>
      </c>
      <c r="AE313" s="451">
        <v>298.27999999999997</v>
      </c>
      <c r="AF313" s="451">
        <v>298.27999999999997</v>
      </c>
      <c r="AG313" s="451">
        <v>298.27999999999997</v>
      </c>
      <c r="AH313" s="451">
        <v>298.27999999999997</v>
      </c>
      <c r="AI313" s="451">
        <v>298.27999999999997</v>
      </c>
      <c r="AJ313" s="366">
        <v>2684.5199999999995</v>
      </c>
      <c r="AK313" s="339">
        <v>894.86000000000058</v>
      </c>
      <c r="AL313" s="353">
        <v>298.28166666666669</v>
      </c>
      <c r="AM313" s="436"/>
      <c r="AN313" s="436"/>
      <c r="AP313" s="348"/>
      <c r="AQ313" s="348"/>
    </row>
    <row r="314" spans="1:43" ht="24" customHeight="1">
      <c r="A314" s="339"/>
      <c r="B314" s="350" t="s">
        <v>501</v>
      </c>
      <c r="C314" s="338">
        <v>512103100</v>
      </c>
      <c r="D314" s="338">
        <v>1323</v>
      </c>
      <c r="E314" s="464" t="s">
        <v>1458</v>
      </c>
      <c r="F314" s="340">
        <v>1312.5</v>
      </c>
      <c r="G314" s="499">
        <v>44112</v>
      </c>
      <c r="H314" s="339"/>
      <c r="I314" s="339"/>
      <c r="J314" s="339"/>
      <c r="K314" s="339"/>
      <c r="L314" s="339"/>
      <c r="M314" s="339"/>
      <c r="N314" s="339"/>
      <c r="O314" s="339"/>
      <c r="P314" s="339"/>
      <c r="Q314" s="339"/>
      <c r="R314" s="339"/>
      <c r="S314" s="339"/>
      <c r="T314" s="339"/>
      <c r="U314" s="339"/>
      <c r="V314" s="339"/>
      <c r="W314" s="339"/>
      <c r="X314" s="339"/>
      <c r="Y314" s="339"/>
      <c r="Z314" s="451"/>
      <c r="AA314" s="451"/>
      <c r="AB314" s="451">
        <v>109.38</v>
      </c>
      <c r="AC314" s="451">
        <v>109.38</v>
      </c>
      <c r="AD314" s="451">
        <v>109.38</v>
      </c>
      <c r="AE314" s="451">
        <v>109.38</v>
      </c>
      <c r="AF314" s="451">
        <v>109.38</v>
      </c>
      <c r="AG314" s="451">
        <v>109.38</v>
      </c>
      <c r="AH314" s="451">
        <v>109.38</v>
      </c>
      <c r="AI314" s="451">
        <v>109.38</v>
      </c>
      <c r="AJ314" s="366">
        <v>875.04</v>
      </c>
      <c r="AK314" s="339">
        <v>437.46000000000004</v>
      </c>
      <c r="AL314" s="353">
        <v>109.375</v>
      </c>
      <c r="AM314" s="436"/>
      <c r="AN314" s="436"/>
      <c r="AP314" s="348"/>
      <c r="AQ314" s="348"/>
    </row>
    <row r="315" spans="1:43" ht="24" customHeight="1">
      <c r="A315" s="339"/>
      <c r="B315" s="350" t="s">
        <v>501</v>
      </c>
      <c r="C315" s="338">
        <v>512103100</v>
      </c>
      <c r="D315" s="338">
        <v>1324</v>
      </c>
      <c r="E315" s="464" t="s">
        <v>1459</v>
      </c>
      <c r="F315" s="376">
        <v>3237.5</v>
      </c>
      <c r="G315" s="450" t="s">
        <v>1460</v>
      </c>
      <c r="H315" s="339"/>
      <c r="I315" s="339"/>
      <c r="J315" s="339"/>
      <c r="K315" s="339"/>
      <c r="L315" s="339"/>
      <c r="M315" s="339"/>
      <c r="N315" s="339"/>
      <c r="O315" s="339"/>
      <c r="P315" s="339"/>
      <c r="Q315" s="339"/>
      <c r="R315" s="339"/>
      <c r="S315" s="339"/>
      <c r="T315" s="339"/>
      <c r="U315" s="339"/>
      <c r="V315" s="339"/>
      <c r="W315" s="339"/>
      <c r="X315" s="339"/>
      <c r="Y315" s="339"/>
      <c r="Z315" s="451"/>
      <c r="AA315" s="451"/>
      <c r="AB315" s="451">
        <v>269.79000000000002</v>
      </c>
      <c r="AC315" s="451">
        <v>269.79000000000002</v>
      </c>
      <c r="AD315" s="451">
        <v>269.79000000000002</v>
      </c>
      <c r="AE315" s="451">
        <v>269.79000000000002</v>
      </c>
      <c r="AF315" s="451">
        <v>269.79000000000002</v>
      </c>
      <c r="AG315" s="451">
        <v>269.79000000000002</v>
      </c>
      <c r="AH315" s="451">
        <v>269.79000000000002</v>
      </c>
      <c r="AI315" s="451">
        <v>269.79000000000002</v>
      </c>
      <c r="AJ315" s="366">
        <v>2158.3200000000002</v>
      </c>
      <c r="AK315" s="339">
        <v>1079.1799999999998</v>
      </c>
      <c r="AL315" s="353">
        <v>269.79166666666669</v>
      </c>
      <c r="AM315" s="436"/>
      <c r="AN315" s="436"/>
      <c r="AP315" s="348"/>
      <c r="AQ315" s="348"/>
    </row>
    <row r="316" spans="1:43" ht="24" customHeight="1">
      <c r="A316" s="339"/>
      <c r="B316" s="350" t="s">
        <v>501</v>
      </c>
      <c r="C316" s="338">
        <v>512103100</v>
      </c>
      <c r="D316" s="338">
        <v>1325</v>
      </c>
      <c r="E316" s="433" t="s">
        <v>1461</v>
      </c>
      <c r="F316" s="397">
        <v>2835</v>
      </c>
      <c r="G316" s="402">
        <v>44143</v>
      </c>
      <c r="H316" s="339"/>
      <c r="I316" s="339"/>
      <c r="J316" s="339"/>
      <c r="K316" s="339"/>
      <c r="L316" s="339"/>
      <c r="M316" s="339"/>
      <c r="N316" s="339"/>
      <c r="O316" s="339"/>
      <c r="P316" s="339"/>
      <c r="Q316" s="339"/>
      <c r="R316" s="339"/>
      <c r="S316" s="339"/>
      <c r="T316" s="339"/>
      <c r="U316" s="339"/>
      <c r="V316" s="339"/>
      <c r="W316" s="339"/>
      <c r="X316" s="339"/>
      <c r="Y316" s="339"/>
      <c r="Z316" s="451"/>
      <c r="AA316" s="451"/>
      <c r="AB316" s="451">
        <v>236.25</v>
      </c>
      <c r="AC316" s="451">
        <v>236.25</v>
      </c>
      <c r="AD316" s="451">
        <v>236.25</v>
      </c>
      <c r="AE316" s="451">
        <v>236.25</v>
      </c>
      <c r="AF316" s="451">
        <v>236.25</v>
      </c>
      <c r="AG316" s="451">
        <v>236.25</v>
      </c>
      <c r="AH316" s="451">
        <v>236.25</v>
      </c>
      <c r="AI316" s="451">
        <v>236.25</v>
      </c>
      <c r="AJ316" s="366">
        <v>1890</v>
      </c>
      <c r="AK316" s="339">
        <v>945</v>
      </c>
      <c r="AL316" s="353">
        <v>236.25</v>
      </c>
      <c r="AM316" s="436"/>
      <c r="AN316" s="436"/>
      <c r="AP316" s="348"/>
      <c r="AQ316" s="348"/>
    </row>
    <row r="317" spans="1:43" ht="24" customHeight="1">
      <c r="A317" s="339"/>
      <c r="B317" s="350" t="s">
        <v>501</v>
      </c>
      <c r="C317" s="338">
        <v>512103100</v>
      </c>
      <c r="D317" s="338">
        <v>1357</v>
      </c>
      <c r="E317" s="433" t="s">
        <v>1509</v>
      </c>
      <c r="F317" s="397">
        <v>375</v>
      </c>
      <c r="G317" s="500">
        <v>43870</v>
      </c>
      <c r="H317" s="339"/>
      <c r="I317" s="339"/>
      <c r="J317" s="339"/>
      <c r="K317" s="339"/>
      <c r="L317" s="339"/>
      <c r="M317" s="339"/>
      <c r="N317" s="339"/>
      <c r="O317" s="339"/>
      <c r="P317" s="339"/>
      <c r="Q317" s="339"/>
      <c r="R317" s="339"/>
      <c r="S317" s="339"/>
      <c r="T317" s="339"/>
      <c r="U317" s="339"/>
      <c r="V317" s="339"/>
      <c r="W317" s="339"/>
      <c r="X317" s="339"/>
      <c r="Y317" s="339"/>
      <c r="Z317" s="451"/>
      <c r="AA317" s="451"/>
      <c r="AB317" s="451"/>
      <c r="AC317" s="451">
        <v>31.25</v>
      </c>
      <c r="AD317" s="451">
        <v>31.25</v>
      </c>
      <c r="AE317" s="451">
        <v>31.25</v>
      </c>
      <c r="AF317" s="451">
        <v>31.25</v>
      </c>
      <c r="AG317" s="451">
        <v>31.25</v>
      </c>
      <c r="AH317" s="451">
        <v>31.25</v>
      </c>
      <c r="AI317" s="451">
        <v>31.25</v>
      </c>
      <c r="AJ317" s="366">
        <v>218.75</v>
      </c>
      <c r="AK317" s="339">
        <v>156.25</v>
      </c>
      <c r="AL317" s="353">
        <v>31.25</v>
      </c>
      <c r="AM317" s="436"/>
      <c r="AN317" s="436"/>
      <c r="AP317" s="348"/>
      <c r="AQ317" s="348"/>
    </row>
    <row r="318" spans="1:43" ht="24" customHeight="1">
      <c r="A318" s="339"/>
      <c r="B318" s="350" t="s">
        <v>501</v>
      </c>
      <c r="C318" s="338">
        <v>512103100</v>
      </c>
      <c r="D318" s="338">
        <v>1358</v>
      </c>
      <c r="E318" s="433" t="s">
        <v>1510</v>
      </c>
      <c r="F318" s="397">
        <v>10190.629999999999</v>
      </c>
      <c r="G318" s="500" t="s">
        <v>1495</v>
      </c>
      <c r="H318" s="339"/>
      <c r="I318" s="339"/>
      <c r="J318" s="339"/>
      <c r="K318" s="339"/>
      <c r="L318" s="339"/>
      <c r="M318" s="339"/>
      <c r="N318" s="339"/>
      <c r="O318" s="339"/>
      <c r="P318" s="339"/>
      <c r="Q318" s="339"/>
      <c r="R318" s="339"/>
      <c r="S318" s="339"/>
      <c r="T318" s="339"/>
      <c r="U318" s="339"/>
      <c r="V318" s="339"/>
      <c r="W318" s="339"/>
      <c r="X318" s="339"/>
      <c r="Y318" s="339"/>
      <c r="Z318" s="451"/>
      <c r="AA318" s="451"/>
      <c r="AB318" s="451"/>
      <c r="AC318" s="451">
        <v>849.22</v>
      </c>
      <c r="AD318" s="451">
        <v>849.22</v>
      </c>
      <c r="AE318" s="451">
        <v>849.22</v>
      </c>
      <c r="AF318" s="451">
        <v>849.22</v>
      </c>
      <c r="AG318" s="451">
        <v>849.22</v>
      </c>
      <c r="AH318" s="451">
        <v>849.22</v>
      </c>
      <c r="AI318" s="451">
        <v>849.22</v>
      </c>
      <c r="AJ318" s="366">
        <v>5944.5400000000009</v>
      </c>
      <c r="AK318" s="339">
        <v>4246.0899999999983</v>
      </c>
      <c r="AL318" s="353">
        <v>849.21916666666664</v>
      </c>
      <c r="AM318" s="436"/>
      <c r="AN318" s="436"/>
      <c r="AP318" s="348"/>
      <c r="AQ318" s="348"/>
    </row>
    <row r="319" spans="1:43" ht="24" customHeight="1">
      <c r="A319" s="339"/>
      <c r="B319" s="350" t="s">
        <v>501</v>
      </c>
      <c r="C319" s="338">
        <v>512103100</v>
      </c>
      <c r="D319" s="338">
        <v>1359</v>
      </c>
      <c r="E319" s="464" t="s">
        <v>1511</v>
      </c>
      <c r="F319" s="376">
        <v>3031.25</v>
      </c>
      <c r="G319" s="500" t="s">
        <v>1495</v>
      </c>
      <c r="H319" s="339"/>
      <c r="I319" s="339"/>
      <c r="J319" s="339"/>
      <c r="K319" s="339"/>
      <c r="L319" s="339"/>
      <c r="M319" s="339"/>
      <c r="N319" s="339"/>
      <c r="O319" s="339"/>
      <c r="P319" s="339"/>
      <c r="Q319" s="339"/>
      <c r="R319" s="339"/>
      <c r="S319" s="339"/>
      <c r="T319" s="339"/>
      <c r="U319" s="339"/>
      <c r="V319" s="339"/>
      <c r="W319" s="339"/>
      <c r="X319" s="339"/>
      <c r="Y319" s="339"/>
      <c r="Z319" s="451"/>
      <c r="AA319" s="451"/>
      <c r="AB319" s="451"/>
      <c r="AC319" s="451">
        <v>252.6</v>
      </c>
      <c r="AD319" s="451">
        <v>252.6</v>
      </c>
      <c r="AE319" s="451">
        <v>252.6</v>
      </c>
      <c r="AF319" s="451">
        <v>252.6</v>
      </c>
      <c r="AG319" s="451">
        <v>252.6</v>
      </c>
      <c r="AH319" s="451">
        <v>252.6</v>
      </c>
      <c r="AI319" s="451">
        <v>252.6</v>
      </c>
      <c r="AJ319" s="366">
        <v>1768.1999999999998</v>
      </c>
      <c r="AK319" s="339">
        <v>1263.0500000000002</v>
      </c>
      <c r="AL319" s="353">
        <v>252.60416666666666</v>
      </c>
      <c r="AM319" s="436"/>
      <c r="AN319" s="436"/>
      <c r="AP319" s="348"/>
      <c r="AQ319" s="348"/>
    </row>
    <row r="320" spans="1:43" ht="24" customHeight="1">
      <c r="A320" s="339"/>
      <c r="B320" s="350" t="s">
        <v>501</v>
      </c>
      <c r="C320" s="338">
        <v>512103100</v>
      </c>
      <c r="D320" s="338"/>
      <c r="E320" s="433" t="s">
        <v>1622</v>
      </c>
      <c r="F320" s="340">
        <v>5625</v>
      </c>
      <c r="G320" s="437" t="s">
        <v>1623</v>
      </c>
      <c r="H320" s="339"/>
      <c r="I320" s="339"/>
      <c r="J320" s="339"/>
      <c r="K320" s="339"/>
      <c r="L320" s="339"/>
      <c r="M320" s="339"/>
      <c r="N320" s="339"/>
      <c r="O320" s="339"/>
      <c r="P320" s="339"/>
      <c r="Q320" s="339"/>
      <c r="R320" s="339"/>
      <c r="S320" s="339"/>
      <c r="T320" s="339"/>
      <c r="U320" s="339"/>
      <c r="V320" s="339"/>
      <c r="W320" s="339"/>
      <c r="X320" s="339"/>
      <c r="Y320" s="339"/>
      <c r="Z320" s="451"/>
      <c r="AA320" s="451"/>
      <c r="AB320" s="451"/>
      <c r="AC320" s="451"/>
      <c r="AD320" s="451">
        <v>468.75</v>
      </c>
      <c r="AE320" s="451">
        <v>468.75</v>
      </c>
      <c r="AF320" s="451">
        <v>468.75</v>
      </c>
      <c r="AG320" s="451">
        <v>468.75</v>
      </c>
      <c r="AH320" s="451">
        <v>468.75</v>
      </c>
      <c r="AI320" s="451">
        <v>468.75</v>
      </c>
      <c r="AJ320" s="366">
        <v>2812.5</v>
      </c>
      <c r="AK320" s="339">
        <v>2812.5</v>
      </c>
      <c r="AL320" s="353">
        <v>468.75</v>
      </c>
      <c r="AM320" s="436"/>
      <c r="AN320" s="436"/>
      <c r="AP320" s="348"/>
      <c r="AQ320" s="348"/>
    </row>
    <row r="321" spans="1:43" ht="24" customHeight="1">
      <c r="A321" s="339"/>
      <c r="B321" s="350" t="s">
        <v>501</v>
      </c>
      <c r="C321" s="338">
        <v>512103100</v>
      </c>
      <c r="D321" s="338"/>
      <c r="E321" s="433" t="s">
        <v>1624</v>
      </c>
      <c r="F321" s="340">
        <v>1831.25</v>
      </c>
      <c r="G321" s="437">
        <v>43871</v>
      </c>
      <c r="H321" s="339"/>
      <c r="I321" s="339"/>
      <c r="J321" s="339"/>
      <c r="K321" s="339"/>
      <c r="L321" s="339"/>
      <c r="M321" s="339"/>
      <c r="N321" s="339"/>
      <c r="O321" s="339"/>
      <c r="P321" s="339"/>
      <c r="Q321" s="339"/>
      <c r="R321" s="339"/>
      <c r="S321" s="339"/>
      <c r="T321" s="339"/>
      <c r="U321" s="339"/>
      <c r="V321" s="339"/>
      <c r="W321" s="339"/>
      <c r="X321" s="339"/>
      <c r="Y321" s="339"/>
      <c r="Z321" s="451"/>
      <c r="AA321" s="451"/>
      <c r="AB321" s="451"/>
      <c r="AC321" s="451"/>
      <c r="AD321" s="451">
        <v>152.6</v>
      </c>
      <c r="AE321" s="451">
        <v>152.6</v>
      </c>
      <c r="AF321" s="451">
        <v>152.6</v>
      </c>
      <c r="AG321" s="451">
        <v>152.6</v>
      </c>
      <c r="AH321" s="451">
        <v>152.6</v>
      </c>
      <c r="AI321" s="451">
        <v>152.6</v>
      </c>
      <c r="AJ321" s="366">
        <v>915.6</v>
      </c>
      <c r="AK321" s="339">
        <v>915.65</v>
      </c>
      <c r="AL321" s="353">
        <v>152.60416666666666</v>
      </c>
      <c r="AM321" s="436"/>
      <c r="AN321" s="436"/>
      <c r="AP321" s="348"/>
      <c r="AQ321" s="348"/>
    </row>
    <row r="322" spans="1:43" ht="24" customHeight="1">
      <c r="A322" s="339"/>
      <c r="B322" s="350" t="s">
        <v>501</v>
      </c>
      <c r="C322" s="338">
        <v>512103100</v>
      </c>
      <c r="D322" s="338"/>
      <c r="E322" s="433" t="s">
        <v>1625</v>
      </c>
      <c r="F322" s="340">
        <v>2000</v>
      </c>
      <c r="G322" s="437">
        <v>43961</v>
      </c>
      <c r="H322" s="339"/>
      <c r="I322" s="339"/>
      <c r="J322" s="339"/>
      <c r="K322" s="339"/>
      <c r="L322" s="339"/>
      <c r="M322" s="339"/>
      <c r="N322" s="339"/>
      <c r="O322" s="339"/>
      <c r="P322" s="339"/>
      <c r="Q322" s="339"/>
      <c r="R322" s="339"/>
      <c r="S322" s="339"/>
      <c r="T322" s="339"/>
      <c r="U322" s="339"/>
      <c r="V322" s="339"/>
      <c r="W322" s="339"/>
      <c r="X322" s="339"/>
      <c r="Y322" s="339"/>
      <c r="Z322" s="451"/>
      <c r="AA322" s="451"/>
      <c r="AB322" s="451"/>
      <c r="AC322" s="451"/>
      <c r="AD322" s="451">
        <v>166.67</v>
      </c>
      <c r="AE322" s="451">
        <v>166.67</v>
      </c>
      <c r="AF322" s="451">
        <v>166.67</v>
      </c>
      <c r="AG322" s="451">
        <v>166.67</v>
      </c>
      <c r="AH322" s="451">
        <v>166.67</v>
      </c>
      <c r="AI322" s="451">
        <v>166.67</v>
      </c>
      <c r="AJ322" s="366">
        <v>1000.0199999999999</v>
      </c>
      <c r="AK322" s="339">
        <v>999.98000000000013</v>
      </c>
      <c r="AL322" s="353">
        <v>166.66666666666666</v>
      </c>
      <c r="AM322" s="436"/>
      <c r="AN322" s="436"/>
      <c r="AP322" s="348"/>
      <c r="AQ322" s="348"/>
    </row>
    <row r="323" spans="1:43" ht="24" customHeight="1">
      <c r="A323" s="339"/>
      <c r="B323" s="350" t="s">
        <v>501</v>
      </c>
      <c r="C323" s="338">
        <v>512103100</v>
      </c>
      <c r="D323" s="338"/>
      <c r="E323" s="433" t="s">
        <v>1626</v>
      </c>
      <c r="F323" s="340">
        <v>5193.75</v>
      </c>
      <c r="G323" s="437" t="s">
        <v>1597</v>
      </c>
      <c r="H323" s="339"/>
      <c r="I323" s="339"/>
      <c r="J323" s="339"/>
      <c r="K323" s="339"/>
      <c r="L323" s="339"/>
      <c r="M323" s="339"/>
      <c r="N323" s="339"/>
      <c r="O323" s="339"/>
      <c r="P323" s="339"/>
      <c r="Q323" s="339"/>
      <c r="R323" s="339"/>
      <c r="S323" s="339"/>
      <c r="T323" s="339"/>
      <c r="U323" s="339"/>
      <c r="V323" s="339"/>
      <c r="W323" s="339"/>
      <c r="X323" s="339"/>
      <c r="Y323" s="339"/>
      <c r="Z323" s="451"/>
      <c r="AA323" s="451"/>
      <c r="AB323" s="451"/>
      <c r="AC323" s="451"/>
      <c r="AD323" s="451"/>
      <c r="AE323" s="451">
        <v>432.81</v>
      </c>
      <c r="AF323" s="451">
        <v>432.81</v>
      </c>
      <c r="AG323" s="451">
        <v>432.81</v>
      </c>
      <c r="AH323" s="451">
        <v>432.81</v>
      </c>
      <c r="AI323" s="451">
        <v>432.81</v>
      </c>
      <c r="AJ323" s="366">
        <v>2164.0500000000002</v>
      </c>
      <c r="AK323" s="339">
        <v>3029.7</v>
      </c>
      <c r="AL323" s="353">
        <v>432.8125</v>
      </c>
      <c r="AM323" s="436"/>
      <c r="AN323" s="436"/>
      <c r="AP323" s="348"/>
      <c r="AQ323" s="348"/>
    </row>
    <row r="324" spans="1:43" ht="24" customHeight="1">
      <c r="A324" s="339"/>
      <c r="B324" s="350" t="s">
        <v>501</v>
      </c>
      <c r="C324" s="338">
        <v>512103100</v>
      </c>
      <c r="D324" s="338">
        <v>1421</v>
      </c>
      <c r="E324" s="438" t="s">
        <v>1627</v>
      </c>
      <c r="F324" s="439">
        <v>993.76</v>
      </c>
      <c r="G324" s="437" t="s">
        <v>1628</v>
      </c>
      <c r="H324" s="339"/>
      <c r="I324" s="339"/>
      <c r="J324" s="339"/>
      <c r="K324" s="339"/>
      <c r="L324" s="339"/>
      <c r="M324" s="339"/>
      <c r="N324" s="339"/>
      <c r="O324" s="339"/>
      <c r="P324" s="339"/>
      <c r="Q324" s="339"/>
      <c r="R324" s="339"/>
      <c r="S324" s="339"/>
      <c r="T324" s="339"/>
      <c r="U324" s="339"/>
      <c r="V324" s="339"/>
      <c r="W324" s="339"/>
      <c r="X324" s="339"/>
      <c r="Y324" s="339"/>
      <c r="Z324" s="451"/>
      <c r="AA324" s="451"/>
      <c r="AB324" s="451"/>
      <c r="AC324" s="451"/>
      <c r="AD324" s="451"/>
      <c r="AE324" s="451"/>
      <c r="AF324" s="451">
        <v>82.81</v>
      </c>
      <c r="AG324" s="451">
        <v>82.81</v>
      </c>
      <c r="AH324" s="451">
        <v>82.81</v>
      </c>
      <c r="AI324" s="451">
        <v>82.81</v>
      </c>
      <c r="AJ324" s="366">
        <v>331.24</v>
      </c>
      <c r="AK324" s="339">
        <v>662.52</v>
      </c>
      <c r="AL324" s="353">
        <v>82.813333333333333</v>
      </c>
      <c r="AM324" s="436"/>
      <c r="AN324" s="436"/>
      <c r="AP324" s="348"/>
      <c r="AQ324" s="348"/>
    </row>
    <row r="325" spans="1:43" ht="24" customHeight="1">
      <c r="A325" s="339"/>
      <c r="B325" s="350" t="s">
        <v>501</v>
      </c>
      <c r="C325" s="338">
        <v>512103100</v>
      </c>
      <c r="D325" s="338">
        <v>1487</v>
      </c>
      <c r="E325" s="362" t="s">
        <v>1894</v>
      </c>
      <c r="F325" s="469">
        <v>1500</v>
      </c>
      <c r="G325" s="437" t="s">
        <v>1895</v>
      </c>
      <c r="H325" s="339"/>
      <c r="I325" s="339"/>
      <c r="J325" s="339"/>
      <c r="K325" s="339"/>
      <c r="L325" s="339"/>
      <c r="M325" s="339"/>
      <c r="N325" s="339"/>
      <c r="O325" s="339"/>
      <c r="P325" s="339"/>
      <c r="Q325" s="339"/>
      <c r="R325" s="339"/>
      <c r="S325" s="339"/>
      <c r="T325" s="339"/>
      <c r="U325" s="339"/>
      <c r="V325" s="339"/>
      <c r="W325" s="339"/>
      <c r="X325" s="339"/>
      <c r="Y325" s="339"/>
      <c r="Z325" s="451"/>
      <c r="AA325" s="451"/>
      <c r="AB325" s="451"/>
      <c r="AC325" s="451"/>
      <c r="AD325" s="451"/>
      <c r="AE325" s="451"/>
      <c r="AF325" s="451"/>
      <c r="AG325" s="451"/>
      <c r="AH325" s="451"/>
      <c r="AI325" s="451">
        <v>125</v>
      </c>
      <c r="AJ325" s="366">
        <v>125</v>
      </c>
      <c r="AK325" s="339">
        <v>1375</v>
      </c>
      <c r="AL325" s="353">
        <v>125</v>
      </c>
      <c r="AM325" s="436"/>
      <c r="AN325" s="436"/>
      <c r="AP325" s="348"/>
      <c r="AQ325" s="348"/>
    </row>
    <row r="326" spans="1:43" ht="24" customHeight="1">
      <c r="A326" s="339"/>
      <c r="B326" s="350" t="s">
        <v>501</v>
      </c>
      <c r="C326" s="338">
        <v>512103100</v>
      </c>
      <c r="D326" s="338">
        <v>1488</v>
      </c>
      <c r="E326" s="362" t="s">
        <v>1896</v>
      </c>
      <c r="F326" s="469">
        <v>1312.5</v>
      </c>
      <c r="G326" s="437" t="s">
        <v>1895</v>
      </c>
      <c r="H326" s="339"/>
      <c r="I326" s="339"/>
      <c r="J326" s="339"/>
      <c r="K326" s="339"/>
      <c r="L326" s="339"/>
      <c r="M326" s="339"/>
      <c r="N326" s="339"/>
      <c r="O326" s="339"/>
      <c r="P326" s="339"/>
      <c r="Q326" s="339"/>
      <c r="R326" s="339"/>
      <c r="S326" s="339"/>
      <c r="T326" s="339"/>
      <c r="U326" s="339"/>
      <c r="V326" s="339"/>
      <c r="W326" s="339"/>
      <c r="X326" s="339"/>
      <c r="Y326" s="339"/>
      <c r="Z326" s="451"/>
      <c r="AA326" s="451"/>
      <c r="AB326" s="451"/>
      <c r="AC326" s="451"/>
      <c r="AD326" s="451"/>
      <c r="AE326" s="451"/>
      <c r="AF326" s="451"/>
      <c r="AG326" s="451"/>
      <c r="AH326" s="451"/>
      <c r="AI326" s="451">
        <v>109.38</v>
      </c>
      <c r="AJ326" s="366">
        <v>109.38</v>
      </c>
      <c r="AK326" s="339">
        <v>1203.1199999999999</v>
      </c>
      <c r="AL326" s="353">
        <v>109.375</v>
      </c>
      <c r="AM326" s="436"/>
      <c r="AN326" s="436"/>
      <c r="AP326" s="348"/>
      <c r="AQ326" s="348"/>
    </row>
    <row r="327" spans="1:43" ht="24" customHeight="1">
      <c r="A327" s="339"/>
      <c r="B327" s="350" t="s">
        <v>501</v>
      </c>
      <c r="C327" s="338">
        <v>512103100</v>
      </c>
      <c r="D327" s="338">
        <v>1501</v>
      </c>
      <c r="E327" s="362" t="s">
        <v>1897</v>
      </c>
      <c r="F327" s="469">
        <v>2343.75</v>
      </c>
      <c r="G327" s="437" t="s">
        <v>1898</v>
      </c>
      <c r="H327" s="339"/>
      <c r="I327" s="339"/>
      <c r="J327" s="339"/>
      <c r="K327" s="339"/>
      <c r="L327" s="339"/>
      <c r="M327" s="339"/>
      <c r="N327" s="339"/>
      <c r="O327" s="339"/>
      <c r="P327" s="339"/>
      <c r="Q327" s="339"/>
      <c r="R327" s="339"/>
      <c r="S327" s="339"/>
      <c r="T327" s="339"/>
      <c r="U327" s="339"/>
      <c r="V327" s="339"/>
      <c r="W327" s="339"/>
      <c r="X327" s="339"/>
      <c r="Y327" s="339"/>
      <c r="Z327" s="451"/>
      <c r="AA327" s="451"/>
      <c r="AB327" s="451"/>
      <c r="AC327" s="451"/>
      <c r="AD327" s="451"/>
      <c r="AE327" s="451"/>
      <c r="AF327" s="451"/>
      <c r="AG327" s="451"/>
      <c r="AH327" s="451"/>
      <c r="AI327" s="451">
        <v>195.31</v>
      </c>
      <c r="AJ327" s="366">
        <v>195.31</v>
      </c>
      <c r="AK327" s="339">
        <v>2148.44</v>
      </c>
      <c r="AL327" s="353">
        <v>195.3125</v>
      </c>
      <c r="AM327" s="436"/>
      <c r="AN327" s="436"/>
      <c r="AP327" s="348"/>
      <c r="AQ327" s="348"/>
    </row>
    <row r="328" spans="1:43" ht="24" customHeight="1">
      <c r="A328" s="358"/>
      <c r="B328" s="350"/>
      <c r="C328" s="338"/>
      <c r="D328" s="338"/>
      <c r="E328" s="343" t="s">
        <v>378</v>
      </c>
      <c r="F328" s="367">
        <v>123158.82</v>
      </c>
      <c r="G328" s="358"/>
      <c r="H328" s="358">
        <v>0</v>
      </c>
      <c r="I328" s="358">
        <v>0</v>
      </c>
      <c r="J328" s="358">
        <v>0</v>
      </c>
      <c r="K328" s="358">
        <v>0</v>
      </c>
      <c r="L328" s="358">
        <v>175.78</v>
      </c>
      <c r="M328" s="358">
        <v>563.12</v>
      </c>
      <c r="N328" s="358">
        <v>563.12</v>
      </c>
      <c r="O328" s="358">
        <v>1016.64</v>
      </c>
      <c r="P328" s="358">
        <v>1016.64</v>
      </c>
      <c r="Q328" s="358">
        <v>1016.64</v>
      </c>
      <c r="R328" s="358">
        <v>1016.64</v>
      </c>
      <c r="S328" s="358">
        <v>1016.64</v>
      </c>
      <c r="T328" s="358">
        <v>1016.64</v>
      </c>
      <c r="U328" s="358">
        <v>1016.64</v>
      </c>
      <c r="V328" s="358">
        <v>1016.64</v>
      </c>
      <c r="W328" s="358">
        <v>1016.64</v>
      </c>
      <c r="X328" s="358">
        <v>1016.64</v>
      </c>
      <c r="Y328" s="358">
        <v>1016.64</v>
      </c>
      <c r="Z328" s="358">
        <v>3549.2999999999997</v>
      </c>
      <c r="AA328" s="358">
        <v>5113.7299999999996</v>
      </c>
      <c r="AB328" s="358">
        <v>5729.15</v>
      </c>
      <c r="AC328" s="358">
        <v>6862.22</v>
      </c>
      <c r="AD328" s="358">
        <v>7650.2400000000007</v>
      </c>
      <c r="AE328" s="358">
        <v>8083.0500000000011</v>
      </c>
      <c r="AF328" s="358">
        <v>8165.8600000000015</v>
      </c>
      <c r="AG328" s="358">
        <v>8165.8600000000015</v>
      </c>
      <c r="AH328" s="358">
        <v>8165.8600000000015</v>
      </c>
      <c r="AI328" s="358">
        <v>8595.58</v>
      </c>
      <c r="AJ328" s="358">
        <v>82370.600000000035</v>
      </c>
      <c r="AK328" s="358">
        <v>38444.469999999994</v>
      </c>
      <c r="AM328" s="436"/>
      <c r="AN328" s="436"/>
      <c r="AP328" s="348"/>
      <c r="AQ328" s="348"/>
    </row>
    <row r="329" spans="1:43" ht="24" customHeight="1">
      <c r="A329" s="262"/>
      <c r="B329" s="346"/>
      <c r="C329" s="258"/>
      <c r="D329" s="258"/>
      <c r="F329" s="393"/>
      <c r="G329" s="394"/>
      <c r="H329" s="262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262"/>
      <c r="AB329" s="262"/>
      <c r="AC329" s="262"/>
      <c r="AD329" s="262"/>
      <c r="AE329" s="262"/>
      <c r="AF329" s="262"/>
      <c r="AG329" s="262"/>
      <c r="AH329" s="262"/>
      <c r="AI329" s="262"/>
      <c r="AJ329" s="262"/>
      <c r="AM329" s="436"/>
      <c r="AN329" s="436"/>
      <c r="AP329" s="348"/>
      <c r="AQ329" s="348"/>
    </row>
    <row r="330" spans="1:43" ht="24" customHeight="1" thickBot="1">
      <c r="A330" s="262"/>
      <c r="B330" s="346"/>
      <c r="C330" s="258"/>
      <c r="D330" s="258"/>
      <c r="F330" s="393"/>
      <c r="G330" s="394"/>
      <c r="H330" s="262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262"/>
      <c r="AB330" s="262"/>
      <c r="AC330" s="262"/>
      <c r="AD330" s="262"/>
      <c r="AE330" s="262"/>
      <c r="AF330" s="262"/>
      <c r="AG330" s="262"/>
      <c r="AH330" s="262"/>
      <c r="AI330" s="262"/>
      <c r="AJ330" s="262"/>
      <c r="AM330" s="436"/>
      <c r="AN330" s="436"/>
      <c r="AP330" s="348"/>
      <c r="AQ330" s="348"/>
    </row>
    <row r="331" spans="1:43" ht="24" customHeight="1" thickBot="1">
      <c r="A331" s="262"/>
      <c r="B331" s="346"/>
      <c r="C331" s="258"/>
      <c r="D331" s="258"/>
      <c r="E331" s="354" t="s">
        <v>1136</v>
      </c>
      <c r="F331" s="393"/>
      <c r="G331" s="401"/>
      <c r="H331" s="262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  <c r="AC331" s="262"/>
      <c r="AD331" s="262"/>
      <c r="AE331" s="262"/>
      <c r="AF331" s="262"/>
      <c r="AG331" s="262"/>
      <c r="AH331" s="262"/>
      <c r="AI331" s="262"/>
      <c r="AJ331" s="262"/>
      <c r="AM331" s="436"/>
      <c r="AN331" s="436"/>
      <c r="AP331" s="348"/>
      <c r="AQ331" s="348"/>
    </row>
    <row r="332" spans="1:43" ht="24" customHeight="1">
      <c r="A332" s="339"/>
      <c r="B332" s="350" t="s">
        <v>501</v>
      </c>
      <c r="C332" s="338">
        <v>512103100</v>
      </c>
      <c r="D332" s="338">
        <v>1149</v>
      </c>
      <c r="E332" s="433" t="s">
        <v>1288</v>
      </c>
      <c r="F332" s="340">
        <v>5625</v>
      </c>
      <c r="G332" s="450">
        <v>43986</v>
      </c>
      <c r="H332" s="339"/>
      <c r="I332" s="339"/>
      <c r="J332" s="339"/>
      <c r="K332" s="339"/>
      <c r="L332" s="339"/>
      <c r="M332" s="339"/>
      <c r="N332" s="339"/>
      <c r="O332" s="339"/>
      <c r="P332" s="339"/>
      <c r="Q332" s="339"/>
      <c r="R332" s="339"/>
      <c r="S332" s="339"/>
      <c r="T332" s="339"/>
      <c r="U332" s="339"/>
      <c r="V332" s="339"/>
      <c r="W332" s="339"/>
      <c r="X332" s="339">
        <v>468.75</v>
      </c>
      <c r="Y332" s="339">
        <v>468.75</v>
      </c>
      <c r="Z332" s="451">
        <v>468.75</v>
      </c>
      <c r="AA332" s="451">
        <v>468.75</v>
      </c>
      <c r="AB332" s="451">
        <v>468.75</v>
      </c>
      <c r="AC332" s="451">
        <v>468.75</v>
      </c>
      <c r="AD332" s="451">
        <v>468.75</v>
      </c>
      <c r="AE332" s="451">
        <v>468.75</v>
      </c>
      <c r="AF332" s="451">
        <v>468.75</v>
      </c>
      <c r="AG332" s="451">
        <v>468.75</v>
      </c>
      <c r="AH332" s="451">
        <v>468.75</v>
      </c>
      <c r="AI332" s="451">
        <v>468.75</v>
      </c>
      <c r="AJ332" s="366">
        <v>5625</v>
      </c>
      <c r="AK332" s="339">
        <v>0</v>
      </c>
      <c r="AL332" s="353">
        <v>468.75</v>
      </c>
      <c r="AM332" s="436"/>
      <c r="AN332" s="436"/>
      <c r="AP332" s="348"/>
      <c r="AQ332" s="348"/>
    </row>
    <row r="333" spans="1:43" ht="24" customHeight="1">
      <c r="A333" s="339"/>
      <c r="B333" s="350" t="s">
        <v>501</v>
      </c>
      <c r="C333" s="338">
        <v>512103100</v>
      </c>
      <c r="D333" s="338">
        <v>1150</v>
      </c>
      <c r="E333" s="433" t="s">
        <v>1289</v>
      </c>
      <c r="F333" s="397">
        <v>5625</v>
      </c>
      <c r="G333" s="450" t="s">
        <v>1290</v>
      </c>
      <c r="H333" s="339"/>
      <c r="I333" s="339"/>
      <c r="J333" s="339"/>
      <c r="K333" s="339"/>
      <c r="L333" s="339"/>
      <c r="M333" s="339"/>
      <c r="N333" s="339"/>
      <c r="O333" s="339"/>
      <c r="P333" s="339"/>
      <c r="Q333" s="339"/>
      <c r="R333" s="339"/>
      <c r="S333" s="339"/>
      <c r="T333" s="339"/>
      <c r="U333" s="339"/>
      <c r="V333" s="339"/>
      <c r="W333" s="339"/>
      <c r="X333" s="339">
        <v>468.75</v>
      </c>
      <c r="Y333" s="339">
        <v>468.75</v>
      </c>
      <c r="Z333" s="451">
        <v>468.75</v>
      </c>
      <c r="AA333" s="451">
        <v>468.75</v>
      </c>
      <c r="AB333" s="451">
        <v>468.75</v>
      </c>
      <c r="AC333" s="451">
        <v>468.75</v>
      </c>
      <c r="AD333" s="451">
        <v>468.75</v>
      </c>
      <c r="AE333" s="451">
        <v>468.75</v>
      </c>
      <c r="AF333" s="451">
        <v>468.75</v>
      </c>
      <c r="AG333" s="451">
        <v>468.75</v>
      </c>
      <c r="AH333" s="451">
        <v>468.75</v>
      </c>
      <c r="AI333" s="451">
        <v>468.75</v>
      </c>
      <c r="AJ333" s="366">
        <v>5625</v>
      </c>
      <c r="AK333" s="339">
        <v>0</v>
      </c>
      <c r="AL333" s="353">
        <v>468.75</v>
      </c>
      <c r="AM333" s="436"/>
      <c r="AN333" s="436"/>
      <c r="AP333" s="348"/>
      <c r="AQ333" s="348"/>
    </row>
    <row r="334" spans="1:43" ht="24" customHeight="1">
      <c r="A334" s="339"/>
      <c r="B334" s="350" t="s">
        <v>501</v>
      </c>
      <c r="C334" s="338">
        <v>512103100</v>
      </c>
      <c r="D334" s="338">
        <v>1360</v>
      </c>
      <c r="E334" s="488" t="s">
        <v>457</v>
      </c>
      <c r="F334" s="397">
        <v>11250</v>
      </c>
      <c r="G334" s="450" t="s">
        <v>1497</v>
      </c>
      <c r="H334" s="339"/>
      <c r="I334" s="339"/>
      <c r="J334" s="339"/>
      <c r="K334" s="339"/>
      <c r="L334" s="339"/>
      <c r="M334" s="339"/>
      <c r="N334" s="339"/>
      <c r="O334" s="339"/>
      <c r="P334" s="339"/>
      <c r="Q334" s="339"/>
      <c r="R334" s="339"/>
      <c r="S334" s="339"/>
      <c r="T334" s="339"/>
      <c r="U334" s="339"/>
      <c r="V334" s="339"/>
      <c r="W334" s="339"/>
      <c r="X334" s="339"/>
      <c r="Y334" s="339"/>
      <c r="Z334" s="451"/>
      <c r="AA334" s="451"/>
      <c r="AB334" s="451"/>
      <c r="AC334" s="451">
        <v>937.5</v>
      </c>
      <c r="AD334" s="451">
        <v>937.5</v>
      </c>
      <c r="AE334" s="451">
        <v>937.5</v>
      </c>
      <c r="AF334" s="451">
        <v>937.5</v>
      </c>
      <c r="AG334" s="451">
        <v>937.5</v>
      </c>
      <c r="AH334" s="451">
        <v>937.5</v>
      </c>
      <c r="AI334" s="451">
        <v>937.5</v>
      </c>
      <c r="AJ334" s="366">
        <v>6562.5</v>
      </c>
      <c r="AK334" s="339">
        <v>4687.5</v>
      </c>
      <c r="AL334" s="353">
        <v>937.5</v>
      </c>
      <c r="AM334" s="436"/>
      <c r="AN334" s="436"/>
      <c r="AP334" s="348"/>
      <c r="AQ334" s="348"/>
    </row>
    <row r="335" spans="1:43" ht="24" customHeight="1">
      <c r="A335" s="339"/>
      <c r="B335" s="350" t="s">
        <v>501</v>
      </c>
      <c r="C335" s="338">
        <v>512103100</v>
      </c>
      <c r="D335" s="338"/>
      <c r="E335" s="488" t="s">
        <v>457</v>
      </c>
      <c r="F335" s="397">
        <v>6712.5</v>
      </c>
      <c r="G335" s="450">
        <v>44053</v>
      </c>
      <c r="H335" s="339"/>
      <c r="I335" s="339"/>
      <c r="J335" s="339"/>
      <c r="K335" s="339"/>
      <c r="L335" s="339"/>
      <c r="M335" s="339"/>
      <c r="N335" s="339"/>
      <c r="O335" s="339"/>
      <c r="P335" s="339"/>
      <c r="Q335" s="339"/>
      <c r="R335" s="339"/>
      <c r="S335" s="339"/>
      <c r="T335" s="339"/>
      <c r="U335" s="339"/>
      <c r="V335" s="339"/>
      <c r="W335" s="339"/>
      <c r="X335" s="339"/>
      <c r="Y335" s="339"/>
      <c r="Z335" s="451"/>
      <c r="AA335" s="451"/>
      <c r="AB335" s="451"/>
      <c r="AC335" s="451"/>
      <c r="AD335" s="451">
        <v>559.38</v>
      </c>
      <c r="AE335" s="451">
        <v>559.38</v>
      </c>
      <c r="AF335" s="451">
        <v>559.38</v>
      </c>
      <c r="AG335" s="451">
        <v>559.38</v>
      </c>
      <c r="AH335" s="451">
        <v>559.38</v>
      </c>
      <c r="AI335" s="451">
        <v>559.38</v>
      </c>
      <c r="AJ335" s="366">
        <v>3356.28</v>
      </c>
      <c r="AK335" s="339">
        <v>3356.22</v>
      </c>
      <c r="AL335" s="353">
        <v>559.375</v>
      </c>
      <c r="AM335" s="436"/>
      <c r="AN335" s="436"/>
      <c r="AP335" s="348"/>
      <c r="AQ335" s="348"/>
    </row>
    <row r="336" spans="1:43" ht="24" customHeight="1">
      <c r="A336" s="339"/>
      <c r="B336" s="350" t="s">
        <v>501</v>
      </c>
      <c r="C336" s="338">
        <v>512103100</v>
      </c>
      <c r="D336" s="338">
        <v>1411</v>
      </c>
      <c r="E336" s="488" t="s">
        <v>457</v>
      </c>
      <c r="F336" s="397">
        <v>1890</v>
      </c>
      <c r="G336" s="450" t="s">
        <v>1597</v>
      </c>
      <c r="H336" s="339"/>
      <c r="I336" s="339"/>
      <c r="J336" s="339"/>
      <c r="K336" s="339"/>
      <c r="L336" s="339"/>
      <c r="M336" s="339"/>
      <c r="N336" s="339"/>
      <c r="O336" s="339"/>
      <c r="P336" s="339"/>
      <c r="Q336" s="339"/>
      <c r="R336" s="339"/>
      <c r="S336" s="339"/>
      <c r="T336" s="339"/>
      <c r="U336" s="339"/>
      <c r="V336" s="339"/>
      <c r="W336" s="339"/>
      <c r="X336" s="339"/>
      <c r="Y336" s="339"/>
      <c r="Z336" s="451"/>
      <c r="AA336" s="451"/>
      <c r="AB336" s="451"/>
      <c r="AC336" s="451"/>
      <c r="AD336" s="451"/>
      <c r="AE336" s="451">
        <v>157.5</v>
      </c>
      <c r="AF336" s="451">
        <v>157.5</v>
      </c>
      <c r="AG336" s="451">
        <v>157.5</v>
      </c>
      <c r="AH336" s="451">
        <v>157.5</v>
      </c>
      <c r="AI336" s="451">
        <v>157.5</v>
      </c>
      <c r="AJ336" s="366">
        <v>787.5</v>
      </c>
      <c r="AK336" s="339">
        <v>1102.5</v>
      </c>
      <c r="AL336" s="353">
        <v>157.5</v>
      </c>
      <c r="AM336" s="436"/>
      <c r="AN336" s="436"/>
      <c r="AP336" s="348"/>
      <c r="AQ336" s="348"/>
    </row>
    <row r="337" spans="1:46" ht="24" customHeight="1">
      <c r="A337" s="339"/>
      <c r="B337" s="350" t="s">
        <v>501</v>
      </c>
      <c r="C337" s="338">
        <v>512103100</v>
      </c>
      <c r="D337" s="338">
        <v>1423</v>
      </c>
      <c r="E337" s="488" t="s">
        <v>1629</v>
      </c>
      <c r="F337" s="397">
        <v>3750</v>
      </c>
      <c r="G337" s="450" t="s">
        <v>1628</v>
      </c>
      <c r="H337" s="339"/>
      <c r="I337" s="339"/>
      <c r="J337" s="339"/>
      <c r="K337" s="339"/>
      <c r="L337" s="339"/>
      <c r="M337" s="339"/>
      <c r="N337" s="339"/>
      <c r="O337" s="339"/>
      <c r="P337" s="339"/>
      <c r="Q337" s="339"/>
      <c r="R337" s="339"/>
      <c r="S337" s="339"/>
      <c r="T337" s="339"/>
      <c r="U337" s="339"/>
      <c r="V337" s="339"/>
      <c r="W337" s="339"/>
      <c r="X337" s="339"/>
      <c r="Y337" s="339"/>
      <c r="Z337" s="451"/>
      <c r="AA337" s="451"/>
      <c r="AB337" s="451"/>
      <c r="AC337" s="451"/>
      <c r="AD337" s="451"/>
      <c r="AE337" s="451"/>
      <c r="AF337" s="451">
        <v>312.5</v>
      </c>
      <c r="AG337" s="451">
        <v>312.5</v>
      </c>
      <c r="AH337" s="451">
        <v>312.5</v>
      </c>
      <c r="AI337" s="451">
        <v>312.5</v>
      </c>
      <c r="AJ337" s="366">
        <v>1250</v>
      </c>
      <c r="AK337" s="339">
        <v>2500</v>
      </c>
      <c r="AL337" s="353">
        <v>312.5</v>
      </c>
      <c r="AM337" s="436"/>
      <c r="AN337" s="436"/>
      <c r="AP337" s="348"/>
      <c r="AQ337" s="348"/>
    </row>
    <row r="338" spans="1:46" ht="24" customHeight="1">
      <c r="A338" s="339"/>
      <c r="B338" s="350" t="s">
        <v>501</v>
      </c>
      <c r="C338" s="338">
        <v>512103100</v>
      </c>
      <c r="D338" s="338">
        <v>1489</v>
      </c>
      <c r="E338" s="488" t="s">
        <v>1629</v>
      </c>
      <c r="F338" s="397">
        <v>3667.5</v>
      </c>
      <c r="G338" s="450" t="s">
        <v>1895</v>
      </c>
      <c r="H338" s="339"/>
      <c r="I338" s="339"/>
      <c r="J338" s="339"/>
      <c r="K338" s="339"/>
      <c r="L338" s="339"/>
      <c r="M338" s="339"/>
      <c r="N338" s="339"/>
      <c r="O338" s="339"/>
      <c r="P338" s="339"/>
      <c r="Q338" s="339"/>
      <c r="R338" s="339"/>
      <c r="S338" s="339"/>
      <c r="T338" s="339"/>
      <c r="U338" s="339"/>
      <c r="V338" s="339"/>
      <c r="W338" s="339"/>
      <c r="X338" s="339"/>
      <c r="Y338" s="339"/>
      <c r="Z338" s="451"/>
      <c r="AA338" s="451"/>
      <c r="AB338" s="451"/>
      <c r="AC338" s="451"/>
      <c r="AD338" s="451"/>
      <c r="AE338" s="451"/>
      <c r="AF338" s="451"/>
      <c r="AG338" s="451"/>
      <c r="AH338" s="451"/>
      <c r="AI338" s="451">
        <v>305.63</v>
      </c>
      <c r="AJ338" s="366">
        <v>305.63</v>
      </c>
      <c r="AK338" s="339">
        <v>3361.87</v>
      </c>
      <c r="AL338" s="353">
        <v>305.625</v>
      </c>
      <c r="AM338" s="436"/>
      <c r="AN338" s="436"/>
      <c r="AP338" s="348"/>
      <c r="AQ338" s="348"/>
    </row>
    <row r="339" spans="1:46" ht="24" customHeight="1">
      <c r="A339" s="345"/>
      <c r="B339" s="350"/>
      <c r="C339" s="338"/>
      <c r="D339" s="338"/>
      <c r="E339" s="343" t="s">
        <v>378</v>
      </c>
      <c r="F339" s="344">
        <v>38520</v>
      </c>
      <c r="G339" s="345"/>
      <c r="H339" s="345">
        <v>0</v>
      </c>
      <c r="I339" s="345">
        <v>0</v>
      </c>
      <c r="J339" s="345">
        <v>0</v>
      </c>
      <c r="K339" s="345">
        <v>0</v>
      </c>
      <c r="L339" s="345">
        <v>0</v>
      </c>
      <c r="M339" s="345">
        <v>0</v>
      </c>
      <c r="N339" s="345">
        <v>0</v>
      </c>
      <c r="O339" s="345">
        <v>0</v>
      </c>
      <c r="P339" s="345">
        <v>0</v>
      </c>
      <c r="Q339" s="345">
        <v>0</v>
      </c>
      <c r="R339" s="345">
        <v>0</v>
      </c>
      <c r="S339" s="345">
        <v>0</v>
      </c>
      <c r="T339" s="345">
        <v>0</v>
      </c>
      <c r="U339" s="345">
        <v>0</v>
      </c>
      <c r="V339" s="345">
        <v>0</v>
      </c>
      <c r="W339" s="345">
        <v>0</v>
      </c>
      <c r="X339" s="345">
        <v>937.5</v>
      </c>
      <c r="Y339" s="345">
        <v>937.5</v>
      </c>
      <c r="Z339" s="345">
        <v>937.5</v>
      </c>
      <c r="AA339" s="345">
        <v>937.5</v>
      </c>
      <c r="AB339" s="345">
        <v>937.5</v>
      </c>
      <c r="AC339" s="345">
        <v>1875</v>
      </c>
      <c r="AD339" s="345">
        <v>2434.38</v>
      </c>
      <c r="AE339" s="345">
        <v>2591.88</v>
      </c>
      <c r="AF339" s="345">
        <v>2904.38</v>
      </c>
      <c r="AG339" s="345">
        <v>2904.38</v>
      </c>
      <c r="AH339" s="345">
        <v>2904.38</v>
      </c>
      <c r="AI339" s="345">
        <v>3210.01</v>
      </c>
      <c r="AJ339" s="345">
        <v>23511.91</v>
      </c>
      <c r="AK339" s="345">
        <v>15008.09</v>
      </c>
      <c r="AL339" s="395">
        <v>10108.14</v>
      </c>
      <c r="AM339" s="265"/>
      <c r="AN339" s="265"/>
      <c r="AO339" s="468"/>
      <c r="AP339" s="348"/>
      <c r="AQ339" s="348"/>
      <c r="AR339" s="468"/>
      <c r="AS339" s="468"/>
      <c r="AT339" s="468"/>
    </row>
    <row r="340" spans="1:46" ht="24" customHeight="1">
      <c r="A340" s="396"/>
      <c r="B340" s="346"/>
      <c r="C340" s="258"/>
      <c r="D340" s="258"/>
      <c r="E340" s="258"/>
      <c r="F340" s="347"/>
      <c r="G340" s="365"/>
      <c r="H340" s="396"/>
      <c r="I340" s="396"/>
      <c r="J340" s="396"/>
      <c r="K340" s="396"/>
      <c r="L340" s="396"/>
      <c r="M340" s="396"/>
      <c r="N340" s="396"/>
      <c r="O340" s="396"/>
      <c r="P340" s="396"/>
      <c r="Q340" s="396"/>
      <c r="R340" s="396"/>
      <c r="S340" s="396"/>
      <c r="T340" s="396"/>
      <c r="U340" s="396"/>
      <c r="V340" s="396"/>
      <c r="W340" s="396"/>
      <c r="X340" s="396"/>
      <c r="Y340" s="396"/>
      <c r="Z340" s="396"/>
      <c r="AA340" s="396"/>
      <c r="AB340" s="396"/>
      <c r="AC340" s="396"/>
      <c r="AD340" s="396"/>
      <c r="AE340" s="396"/>
      <c r="AF340" s="396"/>
      <c r="AG340" s="396"/>
      <c r="AH340" s="396"/>
      <c r="AI340" s="396"/>
      <c r="AJ340" s="396"/>
      <c r="AK340" s="396"/>
      <c r="AP340" s="348"/>
      <c r="AQ340" s="348"/>
    </row>
    <row r="341" spans="1:46" ht="24" customHeight="1" thickBot="1">
      <c r="A341" s="262"/>
      <c r="B341" s="346"/>
      <c r="C341" s="258"/>
      <c r="D341" s="258"/>
      <c r="F341" s="347"/>
      <c r="G341" s="401"/>
      <c r="H341" s="262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  <c r="AC341" s="262"/>
      <c r="AD341" s="262"/>
      <c r="AE341" s="262"/>
      <c r="AF341" s="262"/>
      <c r="AG341" s="262"/>
      <c r="AH341" s="262"/>
      <c r="AI341" s="262"/>
      <c r="AJ341" s="348"/>
      <c r="AM341" s="436"/>
      <c r="AN341" s="436"/>
      <c r="AP341" s="348"/>
      <c r="AQ341" s="348"/>
    </row>
    <row r="342" spans="1:46" ht="24" customHeight="1" thickBot="1">
      <c r="A342" s="262"/>
      <c r="B342" s="346"/>
      <c r="C342" s="258"/>
      <c r="D342" s="258"/>
      <c r="E342" s="354" t="s">
        <v>453</v>
      </c>
      <c r="F342" s="347"/>
      <c r="G342" s="401"/>
      <c r="H342" s="262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  <c r="AC342" s="262"/>
      <c r="AD342" s="262"/>
      <c r="AE342" s="262"/>
      <c r="AF342" s="262"/>
      <c r="AG342" s="262"/>
      <c r="AH342" s="262"/>
      <c r="AI342" s="262"/>
      <c r="AJ342" s="348"/>
      <c r="AP342" s="348"/>
      <c r="AQ342" s="348"/>
    </row>
    <row r="343" spans="1:46" ht="24" customHeight="1">
      <c r="A343" s="339"/>
      <c r="B343" s="350" t="s">
        <v>501</v>
      </c>
      <c r="C343" s="338">
        <v>512103100</v>
      </c>
      <c r="D343" s="338">
        <v>1156</v>
      </c>
      <c r="E343" s="453" t="s">
        <v>1291</v>
      </c>
      <c r="F343" s="397">
        <v>1217.7</v>
      </c>
      <c r="G343" s="463" t="s">
        <v>1281</v>
      </c>
      <c r="H343" s="433"/>
      <c r="I343" s="433"/>
      <c r="J343" s="433"/>
      <c r="K343" s="433"/>
      <c r="L343" s="433"/>
      <c r="M343" s="433"/>
      <c r="N343" s="433"/>
      <c r="O343" s="433"/>
      <c r="P343" s="433"/>
      <c r="Q343" s="339"/>
      <c r="R343" s="339"/>
      <c r="S343" s="339"/>
      <c r="T343" s="339"/>
      <c r="U343" s="339"/>
      <c r="V343" s="339"/>
      <c r="W343" s="339"/>
      <c r="X343" s="339">
        <v>100.93</v>
      </c>
      <c r="Y343" s="339">
        <v>100.93</v>
      </c>
      <c r="Z343" s="451">
        <v>100.93</v>
      </c>
      <c r="AA343" s="451">
        <v>100.93</v>
      </c>
      <c r="AB343" s="451">
        <v>100.93</v>
      </c>
      <c r="AC343" s="451">
        <v>100.93</v>
      </c>
      <c r="AD343" s="451">
        <v>100.93</v>
      </c>
      <c r="AE343" s="451">
        <v>100.93</v>
      </c>
      <c r="AF343" s="451">
        <v>100.93</v>
      </c>
      <c r="AG343" s="451">
        <v>100.93</v>
      </c>
      <c r="AH343" s="451">
        <v>100.93</v>
      </c>
      <c r="AI343" s="451">
        <v>107.47</v>
      </c>
      <c r="AJ343" s="366">
        <v>1217.7000000000003</v>
      </c>
      <c r="AK343" s="339">
        <v>0</v>
      </c>
      <c r="AL343" s="353">
        <v>100.93</v>
      </c>
      <c r="AP343" s="348"/>
      <c r="AQ343" s="348"/>
    </row>
    <row r="344" spans="1:46" ht="24" customHeight="1">
      <c r="A344" s="339"/>
      <c r="B344" s="350" t="s">
        <v>501</v>
      </c>
      <c r="C344" s="338">
        <v>512103100</v>
      </c>
      <c r="D344" s="338">
        <v>1157</v>
      </c>
      <c r="E344" s="453" t="s">
        <v>1292</v>
      </c>
      <c r="F344" s="397">
        <v>5394.08</v>
      </c>
      <c r="G344" s="463" t="s">
        <v>1281</v>
      </c>
      <c r="H344" s="433"/>
      <c r="I344" s="433"/>
      <c r="J344" s="433"/>
      <c r="K344" s="433"/>
      <c r="L344" s="433"/>
      <c r="M344" s="433"/>
      <c r="N344" s="433"/>
      <c r="O344" s="433"/>
      <c r="P344" s="433"/>
      <c r="Q344" s="339"/>
      <c r="R344" s="339"/>
      <c r="S344" s="339"/>
      <c r="T344" s="339"/>
      <c r="U344" s="339"/>
      <c r="V344" s="339"/>
      <c r="W344" s="339"/>
      <c r="X344" s="339">
        <v>449.51</v>
      </c>
      <c r="Y344" s="339">
        <v>449.51</v>
      </c>
      <c r="Z344" s="451">
        <v>449.51</v>
      </c>
      <c r="AA344" s="451">
        <v>449.51</v>
      </c>
      <c r="AB344" s="451">
        <v>449.51</v>
      </c>
      <c r="AC344" s="451">
        <v>449.51</v>
      </c>
      <c r="AD344" s="451">
        <v>449.51</v>
      </c>
      <c r="AE344" s="451">
        <v>449.51</v>
      </c>
      <c r="AF344" s="451">
        <v>449.51</v>
      </c>
      <c r="AG344" s="451">
        <v>449.51</v>
      </c>
      <c r="AH344" s="451">
        <v>449.51</v>
      </c>
      <c r="AI344" s="451">
        <v>449.47</v>
      </c>
      <c r="AJ344" s="366">
        <v>5394.0800000000017</v>
      </c>
      <c r="AK344" s="339">
        <v>0</v>
      </c>
      <c r="AL344" s="353">
        <v>449.50666666666666</v>
      </c>
      <c r="AP344" s="348"/>
      <c r="AQ344" s="348"/>
    </row>
    <row r="345" spans="1:46" ht="24" customHeight="1">
      <c r="A345" s="339"/>
      <c r="B345" s="350" t="s">
        <v>501</v>
      </c>
      <c r="C345" s="338">
        <v>512103100</v>
      </c>
      <c r="D345" s="338">
        <v>1178</v>
      </c>
      <c r="E345" s="453" t="s">
        <v>1293</v>
      </c>
      <c r="F345" s="397">
        <v>6005.76</v>
      </c>
      <c r="G345" s="463" t="s">
        <v>1278</v>
      </c>
      <c r="H345" s="433"/>
      <c r="I345" s="433"/>
      <c r="J345" s="433"/>
      <c r="K345" s="433"/>
      <c r="L345" s="433"/>
      <c r="M345" s="433"/>
      <c r="N345" s="433"/>
      <c r="O345" s="433"/>
      <c r="P345" s="433"/>
      <c r="Q345" s="339"/>
      <c r="R345" s="339"/>
      <c r="S345" s="339"/>
      <c r="T345" s="339"/>
      <c r="U345" s="339"/>
      <c r="V345" s="339"/>
      <c r="W345" s="339"/>
      <c r="X345" s="339">
        <v>500.48</v>
      </c>
      <c r="Y345" s="339">
        <v>500.48</v>
      </c>
      <c r="Z345" s="451">
        <v>500.48</v>
      </c>
      <c r="AA345" s="451">
        <v>500.48</v>
      </c>
      <c r="AB345" s="451">
        <v>500.48</v>
      </c>
      <c r="AC345" s="451">
        <v>500.48</v>
      </c>
      <c r="AD345" s="451">
        <v>500.48</v>
      </c>
      <c r="AE345" s="451">
        <v>500.48</v>
      </c>
      <c r="AF345" s="451">
        <v>500.48</v>
      </c>
      <c r="AG345" s="451">
        <v>500.48</v>
      </c>
      <c r="AH345" s="451">
        <v>500.48</v>
      </c>
      <c r="AI345" s="451">
        <v>500.48</v>
      </c>
      <c r="AJ345" s="366">
        <v>6005.7599999999984</v>
      </c>
      <c r="AK345" s="339">
        <v>0</v>
      </c>
      <c r="AL345" s="353">
        <v>500.48</v>
      </c>
      <c r="AP345" s="348"/>
      <c r="AQ345" s="348"/>
    </row>
    <row r="346" spans="1:46" ht="24" customHeight="1">
      <c r="A346" s="339"/>
      <c r="B346" s="350" t="s">
        <v>501</v>
      </c>
      <c r="C346" s="338">
        <v>512103100</v>
      </c>
      <c r="D346" s="338">
        <v>1213</v>
      </c>
      <c r="E346" s="453" t="s">
        <v>1323</v>
      </c>
      <c r="F346" s="397">
        <v>1576.8799999999997</v>
      </c>
      <c r="G346" s="463" t="s">
        <v>1324</v>
      </c>
      <c r="H346" s="433"/>
      <c r="I346" s="433"/>
      <c r="J346" s="433"/>
      <c r="K346" s="433"/>
      <c r="L346" s="433"/>
      <c r="M346" s="433"/>
      <c r="N346" s="433"/>
      <c r="O346" s="433"/>
      <c r="P346" s="433"/>
      <c r="Q346" s="339"/>
      <c r="R346" s="339"/>
      <c r="S346" s="339"/>
      <c r="T346" s="339"/>
      <c r="U346" s="339"/>
      <c r="V346" s="339"/>
      <c r="W346" s="339"/>
      <c r="X346" s="339"/>
      <c r="Y346" s="339">
        <v>131.41</v>
      </c>
      <c r="Z346" s="451">
        <v>131.41</v>
      </c>
      <c r="AA346" s="451">
        <v>131.41</v>
      </c>
      <c r="AB346" s="451">
        <v>131.41</v>
      </c>
      <c r="AC346" s="451">
        <v>131.41</v>
      </c>
      <c r="AD346" s="451">
        <v>131.41</v>
      </c>
      <c r="AE346" s="451">
        <v>131.41</v>
      </c>
      <c r="AF346" s="451">
        <v>131.41</v>
      </c>
      <c r="AG346" s="451">
        <v>131.41</v>
      </c>
      <c r="AH346" s="451">
        <v>131.41</v>
      </c>
      <c r="AI346" s="451">
        <v>131.41</v>
      </c>
      <c r="AJ346" s="366">
        <v>1445.5100000000002</v>
      </c>
      <c r="AK346" s="339">
        <v>131.36999999999944</v>
      </c>
      <c r="AL346" s="353">
        <v>131.40666666666664</v>
      </c>
      <c r="AP346" s="348"/>
      <c r="AQ346" s="348"/>
    </row>
    <row r="347" spans="1:46" ht="24" customHeight="1">
      <c r="A347" s="339"/>
      <c r="B347" s="350" t="s">
        <v>501</v>
      </c>
      <c r="C347" s="338">
        <v>512103100</v>
      </c>
      <c r="D347" s="338">
        <v>1214</v>
      </c>
      <c r="E347" s="453" t="s">
        <v>1293</v>
      </c>
      <c r="F347" s="397">
        <v>5411.8700000000008</v>
      </c>
      <c r="G347" s="463" t="s">
        <v>1324</v>
      </c>
      <c r="H347" s="433"/>
      <c r="I347" s="433"/>
      <c r="J347" s="433"/>
      <c r="K347" s="433"/>
      <c r="L347" s="433"/>
      <c r="M347" s="433"/>
      <c r="N347" s="433"/>
      <c r="O347" s="433"/>
      <c r="P347" s="433"/>
      <c r="Q347" s="339"/>
      <c r="R347" s="339"/>
      <c r="S347" s="339"/>
      <c r="T347" s="339"/>
      <c r="U347" s="339"/>
      <c r="V347" s="339"/>
      <c r="W347" s="339"/>
      <c r="X347" s="339"/>
      <c r="Y347" s="339">
        <v>450.99</v>
      </c>
      <c r="Z347" s="451">
        <v>450.99</v>
      </c>
      <c r="AA347" s="451">
        <v>450.99</v>
      </c>
      <c r="AB347" s="451">
        <v>450.99</v>
      </c>
      <c r="AC347" s="451">
        <v>450.99</v>
      </c>
      <c r="AD347" s="451">
        <v>450.99</v>
      </c>
      <c r="AE347" s="451">
        <v>450.99</v>
      </c>
      <c r="AF347" s="451">
        <v>450.99</v>
      </c>
      <c r="AG347" s="451">
        <v>450.99</v>
      </c>
      <c r="AH347" s="451">
        <v>450.99</v>
      </c>
      <c r="AI347" s="451">
        <v>450.99</v>
      </c>
      <c r="AJ347" s="366">
        <v>4960.8899999999985</v>
      </c>
      <c r="AK347" s="339">
        <v>450.98000000000229</v>
      </c>
      <c r="AL347" s="353">
        <v>450.98916666666673</v>
      </c>
      <c r="AP347" s="348"/>
      <c r="AQ347" s="348"/>
    </row>
    <row r="348" spans="1:46" ht="24" customHeight="1">
      <c r="A348" s="339"/>
      <c r="B348" s="350" t="s">
        <v>501</v>
      </c>
      <c r="C348" s="338">
        <v>512103100</v>
      </c>
      <c r="D348" s="338">
        <v>1215</v>
      </c>
      <c r="E348" s="453" t="s">
        <v>1325</v>
      </c>
      <c r="F348" s="397">
        <v>649.58000000000004</v>
      </c>
      <c r="G348" s="463" t="s">
        <v>1324</v>
      </c>
      <c r="H348" s="433"/>
      <c r="I348" s="433"/>
      <c r="J348" s="433"/>
      <c r="K348" s="433"/>
      <c r="L348" s="433"/>
      <c r="M348" s="433"/>
      <c r="N348" s="433"/>
      <c r="O348" s="433"/>
      <c r="P348" s="433"/>
      <c r="Q348" s="339"/>
      <c r="R348" s="339"/>
      <c r="S348" s="339"/>
      <c r="T348" s="339"/>
      <c r="U348" s="339"/>
      <c r="V348" s="339"/>
      <c r="W348" s="339"/>
      <c r="X348" s="339"/>
      <c r="Y348" s="339">
        <v>54.13</v>
      </c>
      <c r="Z348" s="451">
        <v>54.13</v>
      </c>
      <c r="AA348" s="451">
        <v>54.13</v>
      </c>
      <c r="AB348" s="451">
        <v>54.13</v>
      </c>
      <c r="AC348" s="451">
        <v>54.13</v>
      </c>
      <c r="AD348" s="451">
        <v>54.13</v>
      </c>
      <c r="AE348" s="451">
        <v>54.13</v>
      </c>
      <c r="AF348" s="451">
        <v>54.13</v>
      </c>
      <c r="AG348" s="451">
        <v>54.13</v>
      </c>
      <c r="AH348" s="451">
        <v>54.13</v>
      </c>
      <c r="AI348" s="451">
        <v>54.13</v>
      </c>
      <c r="AJ348" s="366">
        <v>595.43000000000006</v>
      </c>
      <c r="AK348" s="339">
        <v>54.149999999999977</v>
      </c>
      <c r="AL348" s="353">
        <v>54.131666666666668</v>
      </c>
      <c r="AP348" s="348"/>
      <c r="AQ348" s="348"/>
    </row>
    <row r="349" spans="1:46" ht="24" customHeight="1">
      <c r="A349" s="339"/>
      <c r="B349" s="350" t="s">
        <v>501</v>
      </c>
      <c r="C349" s="338">
        <v>512103100</v>
      </c>
      <c r="D349" s="338">
        <v>1246</v>
      </c>
      <c r="E349" s="453" t="s">
        <v>1369</v>
      </c>
      <c r="F349" s="397">
        <v>11659.37</v>
      </c>
      <c r="G349" s="463" t="s">
        <v>1356</v>
      </c>
      <c r="H349" s="433"/>
      <c r="I349" s="433"/>
      <c r="J349" s="433"/>
      <c r="K349" s="433"/>
      <c r="L349" s="433"/>
      <c r="M349" s="433"/>
      <c r="N349" s="433"/>
      <c r="O349" s="433"/>
      <c r="P349" s="433"/>
      <c r="Q349" s="339"/>
      <c r="R349" s="339"/>
      <c r="S349" s="339"/>
      <c r="T349" s="339"/>
      <c r="U349" s="339"/>
      <c r="V349" s="339"/>
      <c r="W349" s="339"/>
      <c r="X349" s="339"/>
      <c r="Y349" s="339"/>
      <c r="Z349" s="451">
        <v>971.61</v>
      </c>
      <c r="AA349" s="451">
        <v>971.61</v>
      </c>
      <c r="AB349" s="451">
        <v>971.61</v>
      </c>
      <c r="AC349" s="451">
        <v>971.61</v>
      </c>
      <c r="AD349" s="451">
        <v>971.61</v>
      </c>
      <c r="AE349" s="451">
        <v>971.61</v>
      </c>
      <c r="AF349" s="451">
        <v>971.61</v>
      </c>
      <c r="AG349" s="451">
        <v>971.61</v>
      </c>
      <c r="AH349" s="451">
        <v>971.61</v>
      </c>
      <c r="AI349" s="451">
        <v>971.61</v>
      </c>
      <c r="AJ349" s="366">
        <v>9716.1</v>
      </c>
      <c r="AK349" s="339">
        <v>1943.2700000000004</v>
      </c>
      <c r="AL349" s="353">
        <v>971.61416666666673</v>
      </c>
      <c r="AP349" s="348"/>
      <c r="AQ349" s="348"/>
    </row>
    <row r="350" spans="1:46" ht="24" customHeight="1">
      <c r="A350" s="339"/>
      <c r="B350" s="350" t="s">
        <v>501</v>
      </c>
      <c r="C350" s="338">
        <v>512103100</v>
      </c>
      <c r="D350" s="338">
        <v>1247</v>
      </c>
      <c r="E350" s="453" t="s">
        <v>1370</v>
      </c>
      <c r="F350" s="397">
        <v>929.04000000000008</v>
      </c>
      <c r="G350" s="463" t="s">
        <v>1371</v>
      </c>
      <c r="H350" s="433"/>
      <c r="I350" s="433"/>
      <c r="J350" s="433"/>
      <c r="K350" s="433"/>
      <c r="L350" s="433"/>
      <c r="M350" s="433"/>
      <c r="N350" s="433"/>
      <c r="O350" s="433"/>
      <c r="P350" s="433"/>
      <c r="Q350" s="339"/>
      <c r="R350" s="339"/>
      <c r="S350" s="339"/>
      <c r="T350" s="339"/>
      <c r="U350" s="339"/>
      <c r="V350" s="339"/>
      <c r="W350" s="339"/>
      <c r="X350" s="339"/>
      <c r="Y350" s="339"/>
      <c r="Z350" s="451">
        <v>77.42</v>
      </c>
      <c r="AA350" s="451">
        <v>77.42</v>
      </c>
      <c r="AB350" s="451">
        <v>77.42</v>
      </c>
      <c r="AC350" s="451">
        <v>77.42</v>
      </c>
      <c r="AD350" s="451">
        <v>77.42</v>
      </c>
      <c r="AE350" s="451">
        <v>77.42</v>
      </c>
      <c r="AF350" s="451">
        <v>77.42</v>
      </c>
      <c r="AG350" s="451">
        <v>77.42</v>
      </c>
      <c r="AH350" s="451">
        <v>77.42</v>
      </c>
      <c r="AI350" s="451">
        <v>77.42</v>
      </c>
      <c r="AJ350" s="366">
        <v>774.19999999999993</v>
      </c>
      <c r="AK350" s="339">
        <v>154.84000000000015</v>
      </c>
      <c r="AL350" s="353">
        <v>77.42</v>
      </c>
      <c r="AP350" s="348"/>
      <c r="AQ350" s="348"/>
    </row>
    <row r="351" spans="1:46" ht="24" customHeight="1">
      <c r="A351" s="339"/>
      <c r="B351" s="350" t="s">
        <v>501</v>
      </c>
      <c r="C351" s="338">
        <v>512103100</v>
      </c>
      <c r="D351" s="338">
        <v>1248</v>
      </c>
      <c r="E351" s="453" t="s">
        <v>1372</v>
      </c>
      <c r="F351" s="397">
        <v>99.43</v>
      </c>
      <c r="G351" s="463" t="s">
        <v>1363</v>
      </c>
      <c r="H351" s="433"/>
      <c r="I351" s="433"/>
      <c r="J351" s="433"/>
      <c r="K351" s="433"/>
      <c r="L351" s="433"/>
      <c r="M351" s="433"/>
      <c r="N351" s="433"/>
      <c r="O351" s="433"/>
      <c r="P351" s="433"/>
      <c r="Q351" s="339"/>
      <c r="R351" s="339"/>
      <c r="S351" s="339"/>
      <c r="T351" s="339"/>
      <c r="U351" s="339"/>
      <c r="V351" s="339"/>
      <c r="W351" s="339"/>
      <c r="X351" s="339"/>
      <c r="Y351" s="339"/>
      <c r="Z351" s="451">
        <v>8.2899999999999991</v>
      </c>
      <c r="AA351" s="451">
        <v>8.2899999999999991</v>
      </c>
      <c r="AB351" s="451">
        <v>8.2899999999999991</v>
      </c>
      <c r="AC351" s="451">
        <v>8.2899999999999991</v>
      </c>
      <c r="AD351" s="451">
        <v>8.2899999999999991</v>
      </c>
      <c r="AE351" s="451">
        <v>8.2899999999999991</v>
      </c>
      <c r="AF351" s="451">
        <v>8.2899999999999991</v>
      </c>
      <c r="AG351" s="451">
        <v>8.2899999999999991</v>
      </c>
      <c r="AH351" s="451">
        <v>8.2899999999999991</v>
      </c>
      <c r="AI351" s="451">
        <v>8.2899999999999991</v>
      </c>
      <c r="AJ351" s="366">
        <v>82.899999999999977</v>
      </c>
      <c r="AK351" s="339">
        <v>16.53000000000003</v>
      </c>
      <c r="AL351" s="353">
        <v>8.2858333333333345</v>
      </c>
      <c r="AP351" s="348"/>
      <c r="AQ351" s="348"/>
    </row>
    <row r="352" spans="1:46" ht="24" customHeight="1">
      <c r="A352" s="339"/>
      <c r="B352" s="350" t="s">
        <v>501</v>
      </c>
      <c r="C352" s="338">
        <v>512103100</v>
      </c>
      <c r="D352" s="338">
        <v>1249</v>
      </c>
      <c r="E352" s="453" t="s">
        <v>1292</v>
      </c>
      <c r="F352" s="397">
        <v>1752.18</v>
      </c>
      <c r="G352" s="463">
        <v>44049</v>
      </c>
      <c r="H352" s="433"/>
      <c r="I352" s="433"/>
      <c r="J352" s="433"/>
      <c r="K352" s="433"/>
      <c r="L352" s="433"/>
      <c r="M352" s="433"/>
      <c r="N352" s="433"/>
      <c r="O352" s="433"/>
      <c r="P352" s="433"/>
      <c r="Q352" s="339"/>
      <c r="R352" s="339"/>
      <c r="S352" s="339"/>
      <c r="T352" s="339"/>
      <c r="U352" s="339"/>
      <c r="V352" s="339"/>
      <c r="W352" s="339"/>
      <c r="X352" s="339"/>
      <c r="Y352" s="339"/>
      <c r="Z352" s="451">
        <v>146.02000000000001</v>
      </c>
      <c r="AA352" s="451">
        <v>146.02000000000001</v>
      </c>
      <c r="AB352" s="451">
        <v>146.02000000000001</v>
      </c>
      <c r="AC352" s="451">
        <v>146.02000000000001</v>
      </c>
      <c r="AD352" s="451">
        <v>146.02000000000001</v>
      </c>
      <c r="AE352" s="451">
        <v>146.02000000000001</v>
      </c>
      <c r="AF352" s="451">
        <v>146.02000000000001</v>
      </c>
      <c r="AG352" s="451">
        <v>146.02000000000001</v>
      </c>
      <c r="AH352" s="451">
        <v>146.02000000000001</v>
      </c>
      <c r="AI352" s="451">
        <v>146.02000000000001</v>
      </c>
      <c r="AJ352" s="366">
        <v>1460.2</v>
      </c>
      <c r="AK352" s="339">
        <v>291.98</v>
      </c>
      <c r="AL352" s="353">
        <v>146.01500000000001</v>
      </c>
      <c r="AP352" s="348"/>
      <c r="AQ352" s="348"/>
    </row>
    <row r="353" spans="1:43" ht="24" customHeight="1">
      <c r="A353" s="339"/>
      <c r="B353" s="350" t="s">
        <v>501</v>
      </c>
      <c r="C353" s="338">
        <v>512103100</v>
      </c>
      <c r="D353" s="338">
        <v>1250</v>
      </c>
      <c r="E353" s="453" t="s">
        <v>1325</v>
      </c>
      <c r="F353" s="397">
        <v>970.32999999999993</v>
      </c>
      <c r="G353" s="463" t="s">
        <v>1373</v>
      </c>
      <c r="H353" s="433"/>
      <c r="I353" s="433"/>
      <c r="J353" s="433"/>
      <c r="K353" s="433"/>
      <c r="L353" s="433"/>
      <c r="M353" s="433"/>
      <c r="N353" s="433"/>
      <c r="O353" s="433"/>
      <c r="P353" s="433"/>
      <c r="Q353" s="339"/>
      <c r="R353" s="339"/>
      <c r="S353" s="339"/>
      <c r="T353" s="339"/>
      <c r="U353" s="339"/>
      <c r="V353" s="339"/>
      <c r="W353" s="339"/>
      <c r="X353" s="339"/>
      <c r="Y353" s="339"/>
      <c r="Z353" s="451">
        <v>80.86</v>
      </c>
      <c r="AA353" s="451">
        <v>80.86</v>
      </c>
      <c r="AB353" s="451">
        <v>80.86</v>
      </c>
      <c r="AC353" s="451">
        <v>80.86</v>
      </c>
      <c r="AD353" s="451">
        <v>80.86</v>
      </c>
      <c r="AE353" s="451">
        <v>80.86</v>
      </c>
      <c r="AF353" s="451">
        <v>80.86</v>
      </c>
      <c r="AG353" s="451">
        <v>80.86</v>
      </c>
      <c r="AH353" s="451">
        <v>80.86</v>
      </c>
      <c r="AI353" s="451">
        <v>80.86</v>
      </c>
      <c r="AJ353" s="366">
        <v>808.6</v>
      </c>
      <c r="AK353" s="339">
        <v>161.7299999999999</v>
      </c>
      <c r="AL353" s="353">
        <v>80.860833333333332</v>
      </c>
      <c r="AP353" s="348"/>
      <c r="AQ353" s="348"/>
    </row>
    <row r="354" spans="1:43" ht="24" customHeight="1">
      <c r="A354" s="339"/>
      <c r="B354" s="350" t="s">
        <v>501</v>
      </c>
      <c r="C354" s="338">
        <v>512103100</v>
      </c>
      <c r="D354" s="338">
        <v>1251</v>
      </c>
      <c r="E354" s="453" t="s">
        <v>1293</v>
      </c>
      <c r="F354" s="397">
        <v>86.5</v>
      </c>
      <c r="G354" s="463">
        <v>43836</v>
      </c>
      <c r="H354" s="433"/>
      <c r="I354" s="433"/>
      <c r="J354" s="433"/>
      <c r="K354" s="433"/>
      <c r="L354" s="433"/>
      <c r="M354" s="433"/>
      <c r="N354" s="433"/>
      <c r="O354" s="433"/>
      <c r="P354" s="433"/>
      <c r="Q354" s="339"/>
      <c r="R354" s="339"/>
      <c r="S354" s="339"/>
      <c r="T354" s="339"/>
      <c r="U354" s="339"/>
      <c r="V354" s="339"/>
      <c r="W354" s="339"/>
      <c r="X354" s="339"/>
      <c r="Y354" s="339"/>
      <c r="Z354" s="451">
        <v>7.21</v>
      </c>
      <c r="AA354" s="451">
        <v>7.21</v>
      </c>
      <c r="AB354" s="451">
        <v>7.21</v>
      </c>
      <c r="AC354" s="451">
        <v>7.21</v>
      </c>
      <c r="AD354" s="451">
        <v>7.21</v>
      </c>
      <c r="AE354" s="451">
        <v>7.21</v>
      </c>
      <c r="AF354" s="451">
        <v>7.21</v>
      </c>
      <c r="AG354" s="451">
        <v>7.21</v>
      </c>
      <c r="AH354" s="451">
        <v>7.21</v>
      </c>
      <c r="AI354" s="451">
        <v>7.21</v>
      </c>
      <c r="AJ354" s="366">
        <v>72.099999999999994</v>
      </c>
      <c r="AK354" s="339">
        <v>14.400000000000006</v>
      </c>
      <c r="AL354" s="353">
        <v>7.208333333333333</v>
      </c>
      <c r="AP354" s="348"/>
      <c r="AQ354" s="348"/>
    </row>
    <row r="355" spans="1:43" ht="24" customHeight="1">
      <c r="A355" s="339"/>
      <c r="B355" s="350" t="s">
        <v>501</v>
      </c>
      <c r="C355" s="338">
        <v>512103100</v>
      </c>
      <c r="D355" s="338">
        <v>1252</v>
      </c>
      <c r="E355" s="453" t="s">
        <v>1374</v>
      </c>
      <c r="F355" s="397">
        <v>7336.71</v>
      </c>
      <c r="G355" s="463" t="s">
        <v>1375</v>
      </c>
      <c r="H355" s="433"/>
      <c r="I355" s="433"/>
      <c r="J355" s="433"/>
      <c r="K355" s="433"/>
      <c r="L355" s="433"/>
      <c r="M355" s="433"/>
      <c r="N355" s="433"/>
      <c r="O355" s="433"/>
      <c r="P355" s="433"/>
      <c r="Q355" s="339"/>
      <c r="R355" s="339"/>
      <c r="S355" s="339"/>
      <c r="T355" s="339"/>
      <c r="U355" s="339"/>
      <c r="V355" s="339"/>
      <c r="W355" s="339"/>
      <c r="X355" s="339"/>
      <c r="Y355" s="339"/>
      <c r="Z355" s="451">
        <v>611.39</v>
      </c>
      <c r="AA355" s="451">
        <v>611.39</v>
      </c>
      <c r="AB355" s="451">
        <v>611.39</v>
      </c>
      <c r="AC355" s="451">
        <v>611.39</v>
      </c>
      <c r="AD355" s="451">
        <v>611.39</v>
      </c>
      <c r="AE355" s="451">
        <v>611.39</v>
      </c>
      <c r="AF355" s="451">
        <v>611.39</v>
      </c>
      <c r="AG355" s="451">
        <v>611.39</v>
      </c>
      <c r="AH355" s="451">
        <v>611.39</v>
      </c>
      <c r="AI355" s="451">
        <v>611.39</v>
      </c>
      <c r="AJ355" s="366">
        <v>6113.9000000000005</v>
      </c>
      <c r="AK355" s="339">
        <v>1222.8099999999995</v>
      </c>
      <c r="AL355" s="353">
        <v>611.39250000000004</v>
      </c>
      <c r="AP355" s="348"/>
      <c r="AQ355" s="348"/>
    </row>
    <row r="356" spans="1:43" ht="24" customHeight="1">
      <c r="A356" s="339"/>
      <c r="B356" s="350" t="s">
        <v>501</v>
      </c>
      <c r="C356" s="338">
        <v>512103100</v>
      </c>
      <c r="D356" s="338">
        <v>1253</v>
      </c>
      <c r="E356" s="453" t="s">
        <v>1376</v>
      </c>
      <c r="F356" s="397">
        <v>5205.96</v>
      </c>
      <c r="G356" s="463" t="s">
        <v>1363</v>
      </c>
      <c r="H356" s="433"/>
      <c r="I356" s="433"/>
      <c r="J356" s="433"/>
      <c r="K356" s="433"/>
      <c r="L356" s="433"/>
      <c r="M356" s="433"/>
      <c r="N356" s="433"/>
      <c r="O356" s="433"/>
      <c r="P356" s="433"/>
      <c r="Q356" s="339"/>
      <c r="R356" s="339"/>
      <c r="S356" s="339"/>
      <c r="T356" s="339"/>
      <c r="U356" s="339"/>
      <c r="V356" s="339"/>
      <c r="W356" s="339"/>
      <c r="X356" s="339"/>
      <c r="Y356" s="339"/>
      <c r="Z356" s="451">
        <v>433.83</v>
      </c>
      <c r="AA356" s="451">
        <v>433.83</v>
      </c>
      <c r="AB356" s="451">
        <v>433.83</v>
      </c>
      <c r="AC356" s="451">
        <v>433.83</v>
      </c>
      <c r="AD356" s="451">
        <v>433.83</v>
      </c>
      <c r="AE356" s="451">
        <v>433.83</v>
      </c>
      <c r="AF356" s="451">
        <v>433.83</v>
      </c>
      <c r="AG356" s="451">
        <v>433.83</v>
      </c>
      <c r="AH356" s="451">
        <v>433.83</v>
      </c>
      <c r="AI356" s="451">
        <v>433.83</v>
      </c>
      <c r="AJ356" s="366">
        <v>4338.3</v>
      </c>
      <c r="AK356" s="339">
        <v>867.65999999999985</v>
      </c>
      <c r="AL356" s="353">
        <v>433.83</v>
      </c>
      <c r="AP356" s="348"/>
      <c r="AQ356" s="348"/>
    </row>
    <row r="357" spans="1:43" ht="24" customHeight="1">
      <c r="A357" s="339"/>
      <c r="B357" s="350" t="s">
        <v>501</v>
      </c>
      <c r="C357" s="338">
        <v>512103100</v>
      </c>
      <c r="D357" s="338">
        <v>1254</v>
      </c>
      <c r="E357" s="453" t="s">
        <v>1377</v>
      </c>
      <c r="F357" s="397">
        <v>5030.96</v>
      </c>
      <c r="G357" s="463">
        <v>44141</v>
      </c>
      <c r="H357" s="433"/>
      <c r="I357" s="433"/>
      <c r="J357" s="433"/>
      <c r="K357" s="433"/>
      <c r="L357" s="433"/>
      <c r="M357" s="433"/>
      <c r="N357" s="433"/>
      <c r="O357" s="433"/>
      <c r="P357" s="433"/>
      <c r="Q357" s="339"/>
      <c r="R357" s="339"/>
      <c r="S357" s="339"/>
      <c r="T357" s="339"/>
      <c r="U357" s="339"/>
      <c r="V357" s="339"/>
      <c r="W357" s="339"/>
      <c r="X357" s="339"/>
      <c r="Y357" s="339"/>
      <c r="Z357" s="451">
        <v>419.25</v>
      </c>
      <c r="AA357" s="451">
        <v>419.25</v>
      </c>
      <c r="AB357" s="451">
        <v>419.25</v>
      </c>
      <c r="AC357" s="451">
        <v>419.25</v>
      </c>
      <c r="AD357" s="451">
        <v>419.25</v>
      </c>
      <c r="AE357" s="451">
        <v>419.25</v>
      </c>
      <c r="AF357" s="451">
        <v>419.25</v>
      </c>
      <c r="AG357" s="451">
        <v>419.25</v>
      </c>
      <c r="AH357" s="451">
        <v>419.25</v>
      </c>
      <c r="AI357" s="451">
        <v>419.25</v>
      </c>
      <c r="AJ357" s="366">
        <v>4192.5</v>
      </c>
      <c r="AK357" s="339">
        <v>838.46</v>
      </c>
      <c r="AL357" s="353">
        <v>419.24666666666667</v>
      </c>
      <c r="AP357" s="348"/>
      <c r="AQ357" s="348"/>
    </row>
    <row r="358" spans="1:43" ht="24" customHeight="1">
      <c r="A358" s="339"/>
      <c r="B358" s="350" t="s">
        <v>501</v>
      </c>
      <c r="C358" s="338">
        <v>512103100</v>
      </c>
      <c r="D358" s="338">
        <v>1264</v>
      </c>
      <c r="E358" s="453" t="s">
        <v>1418</v>
      </c>
      <c r="F358" s="397">
        <v>4316.5</v>
      </c>
      <c r="G358" s="463" t="s">
        <v>1403</v>
      </c>
      <c r="H358" s="433"/>
      <c r="I358" s="433"/>
      <c r="J358" s="433"/>
      <c r="K358" s="433"/>
      <c r="L358" s="433"/>
      <c r="M358" s="433"/>
      <c r="N358" s="433"/>
      <c r="O358" s="433"/>
      <c r="P358" s="433"/>
      <c r="Q358" s="339"/>
      <c r="R358" s="339"/>
      <c r="S358" s="339"/>
      <c r="T358" s="339"/>
      <c r="U358" s="339"/>
      <c r="V358" s="339"/>
      <c r="W358" s="339"/>
      <c r="X358" s="339"/>
      <c r="Y358" s="339"/>
      <c r="Z358" s="451"/>
      <c r="AA358" s="451">
        <v>329.99</v>
      </c>
      <c r="AB358" s="451">
        <v>329.99</v>
      </c>
      <c r="AC358" s="451">
        <v>329.99</v>
      </c>
      <c r="AD358" s="451">
        <v>329.99</v>
      </c>
      <c r="AE358" s="451">
        <v>329.99</v>
      </c>
      <c r="AF358" s="451">
        <v>329.99</v>
      </c>
      <c r="AG358" s="451">
        <v>329.99</v>
      </c>
      <c r="AH358" s="451">
        <v>329.99</v>
      </c>
      <c r="AI358" s="451">
        <v>329.99</v>
      </c>
      <c r="AJ358" s="366">
        <v>2969.91</v>
      </c>
      <c r="AK358" s="339">
        <v>1346.5900000000001</v>
      </c>
      <c r="AL358" s="353">
        <v>329.99</v>
      </c>
      <c r="AP358" s="348"/>
      <c r="AQ358" s="348"/>
    </row>
    <row r="359" spans="1:43" ht="24" customHeight="1">
      <c r="A359" s="339"/>
      <c r="B359" s="350" t="s">
        <v>501</v>
      </c>
      <c r="C359" s="338">
        <v>512103100</v>
      </c>
      <c r="D359" s="338">
        <v>1265</v>
      </c>
      <c r="E359" s="453" t="s">
        <v>1419</v>
      </c>
      <c r="F359" s="397">
        <v>5325.48</v>
      </c>
      <c r="G359" s="463" t="s">
        <v>1403</v>
      </c>
      <c r="H359" s="433"/>
      <c r="I359" s="433"/>
      <c r="J359" s="433"/>
      <c r="K359" s="433"/>
      <c r="L359" s="433"/>
      <c r="M359" s="433"/>
      <c r="N359" s="433"/>
      <c r="O359" s="433"/>
      <c r="P359" s="433"/>
      <c r="Q359" s="339"/>
      <c r="R359" s="339"/>
      <c r="S359" s="339"/>
      <c r="T359" s="339"/>
      <c r="U359" s="339"/>
      <c r="V359" s="339"/>
      <c r="W359" s="339"/>
      <c r="X359" s="339"/>
      <c r="Y359" s="339"/>
      <c r="Z359" s="451"/>
      <c r="AA359" s="451">
        <v>443.79</v>
      </c>
      <c r="AB359" s="451">
        <v>443.79</v>
      </c>
      <c r="AC359" s="451">
        <v>443.79</v>
      </c>
      <c r="AD359" s="451">
        <v>443.79</v>
      </c>
      <c r="AE359" s="451">
        <v>443.79</v>
      </c>
      <c r="AF359" s="451">
        <v>443.79</v>
      </c>
      <c r="AG359" s="451">
        <v>443.79</v>
      </c>
      <c r="AH359" s="451">
        <v>443.79</v>
      </c>
      <c r="AI359" s="451">
        <v>443.79</v>
      </c>
      <c r="AJ359" s="366">
        <v>3994.11</v>
      </c>
      <c r="AK359" s="339">
        <v>1331.3699999999994</v>
      </c>
      <c r="AL359" s="353">
        <v>443.78999999999996</v>
      </c>
      <c r="AP359" s="348"/>
      <c r="AQ359" s="348"/>
    </row>
    <row r="360" spans="1:43" ht="24" customHeight="1">
      <c r="A360" s="339"/>
      <c r="B360" s="350" t="s">
        <v>501</v>
      </c>
      <c r="C360" s="338">
        <v>512103100</v>
      </c>
      <c r="D360" s="338">
        <v>1266</v>
      </c>
      <c r="E360" s="453" t="s">
        <v>1420</v>
      </c>
      <c r="F360" s="397">
        <v>255</v>
      </c>
      <c r="G360" s="463" t="s">
        <v>1403</v>
      </c>
      <c r="H360" s="433"/>
      <c r="I360" s="433"/>
      <c r="J360" s="433"/>
      <c r="K360" s="433"/>
      <c r="L360" s="433"/>
      <c r="M360" s="433"/>
      <c r="N360" s="433"/>
      <c r="O360" s="433"/>
      <c r="P360" s="433"/>
      <c r="Q360" s="339"/>
      <c r="R360" s="339"/>
      <c r="S360" s="339"/>
      <c r="T360" s="339"/>
      <c r="U360" s="339"/>
      <c r="V360" s="339"/>
      <c r="W360" s="339"/>
      <c r="X360" s="339"/>
      <c r="Y360" s="339"/>
      <c r="Z360" s="451"/>
      <c r="AA360" s="451">
        <v>21.25</v>
      </c>
      <c r="AB360" s="451">
        <v>21.25</v>
      </c>
      <c r="AC360" s="451">
        <v>21.25</v>
      </c>
      <c r="AD360" s="451">
        <v>21.25</v>
      </c>
      <c r="AE360" s="451">
        <v>21.25</v>
      </c>
      <c r="AF360" s="451">
        <v>21.25</v>
      </c>
      <c r="AG360" s="451">
        <v>21.25</v>
      </c>
      <c r="AH360" s="451">
        <v>21.25</v>
      </c>
      <c r="AI360" s="451">
        <v>21.25</v>
      </c>
      <c r="AJ360" s="366">
        <v>191.25</v>
      </c>
      <c r="AK360" s="339">
        <v>63.75</v>
      </c>
      <c r="AL360" s="353">
        <v>21.25</v>
      </c>
      <c r="AP360" s="348"/>
      <c r="AQ360" s="348"/>
    </row>
    <row r="361" spans="1:43" ht="24" customHeight="1">
      <c r="A361" s="339"/>
      <c r="B361" s="350" t="s">
        <v>501</v>
      </c>
      <c r="C361" s="338">
        <v>512103100</v>
      </c>
      <c r="D361" s="338">
        <v>1267</v>
      </c>
      <c r="E361" s="453" t="s">
        <v>1421</v>
      </c>
      <c r="F361" s="397">
        <v>1493.3</v>
      </c>
      <c r="G361" s="463" t="s">
        <v>1403</v>
      </c>
      <c r="H361" s="433"/>
      <c r="I361" s="433"/>
      <c r="J361" s="433"/>
      <c r="K361" s="433"/>
      <c r="L361" s="433"/>
      <c r="M361" s="433"/>
      <c r="N361" s="433"/>
      <c r="O361" s="433"/>
      <c r="P361" s="433"/>
      <c r="Q361" s="339"/>
      <c r="R361" s="339"/>
      <c r="S361" s="339"/>
      <c r="T361" s="339"/>
      <c r="U361" s="339"/>
      <c r="V361" s="339"/>
      <c r="W361" s="339"/>
      <c r="X361" s="339"/>
      <c r="Y361" s="339"/>
      <c r="Z361" s="451"/>
      <c r="AA361" s="451">
        <v>124.44</v>
      </c>
      <c r="AB361" s="451">
        <v>124.44</v>
      </c>
      <c r="AC361" s="451">
        <v>124.44</v>
      </c>
      <c r="AD361" s="451">
        <v>124.44</v>
      </c>
      <c r="AE361" s="451">
        <v>124.44</v>
      </c>
      <c r="AF361" s="451">
        <v>124.44</v>
      </c>
      <c r="AG361" s="451">
        <v>124.44</v>
      </c>
      <c r="AH361" s="451">
        <v>124.44</v>
      </c>
      <c r="AI361" s="451">
        <v>124.44</v>
      </c>
      <c r="AJ361" s="366">
        <v>1119.9600000000003</v>
      </c>
      <c r="AK361" s="339">
        <v>373.33999999999969</v>
      </c>
      <c r="AL361" s="353">
        <v>124.44166666666666</v>
      </c>
      <c r="AP361" s="348"/>
      <c r="AQ361" s="348"/>
    </row>
    <row r="362" spans="1:43" ht="24" customHeight="1">
      <c r="A362" s="339"/>
      <c r="B362" s="350" t="s">
        <v>501</v>
      </c>
      <c r="C362" s="338">
        <v>512103100</v>
      </c>
      <c r="D362" s="338">
        <v>1268</v>
      </c>
      <c r="E362" s="453" t="s">
        <v>1422</v>
      </c>
      <c r="F362" s="397">
        <v>716.54</v>
      </c>
      <c r="G362" s="463" t="s">
        <v>1403</v>
      </c>
      <c r="H362" s="433"/>
      <c r="I362" s="433"/>
      <c r="J362" s="433"/>
      <c r="K362" s="433"/>
      <c r="L362" s="433"/>
      <c r="M362" s="433"/>
      <c r="N362" s="433"/>
      <c r="O362" s="433"/>
      <c r="P362" s="433"/>
      <c r="Q362" s="339"/>
      <c r="R362" s="339"/>
      <c r="S362" s="339"/>
      <c r="T362" s="339"/>
      <c r="U362" s="339"/>
      <c r="V362" s="339"/>
      <c r="W362" s="339"/>
      <c r="X362" s="339"/>
      <c r="Y362" s="339"/>
      <c r="Z362" s="451"/>
      <c r="AA362" s="451">
        <v>59.71</v>
      </c>
      <c r="AB362" s="451">
        <v>59.71</v>
      </c>
      <c r="AC362" s="451">
        <v>59.71</v>
      </c>
      <c r="AD362" s="451">
        <v>59.71</v>
      </c>
      <c r="AE362" s="451">
        <v>59.71</v>
      </c>
      <c r="AF362" s="451">
        <v>59.71</v>
      </c>
      <c r="AG362" s="451">
        <v>59.71</v>
      </c>
      <c r="AH362" s="451">
        <v>59.71</v>
      </c>
      <c r="AI362" s="451">
        <v>59.71</v>
      </c>
      <c r="AJ362" s="366">
        <v>537.39</v>
      </c>
      <c r="AK362" s="339">
        <v>179.14999999999998</v>
      </c>
      <c r="AL362" s="353">
        <v>59.711666666666666</v>
      </c>
      <c r="AP362" s="348"/>
      <c r="AQ362" s="348"/>
    </row>
    <row r="363" spans="1:43" ht="24" customHeight="1">
      <c r="A363" s="339"/>
      <c r="B363" s="350" t="s">
        <v>501</v>
      </c>
      <c r="C363" s="338">
        <v>512103100</v>
      </c>
      <c r="D363" s="338">
        <v>1269</v>
      </c>
      <c r="E363" s="453" t="s">
        <v>1423</v>
      </c>
      <c r="F363" s="397">
        <v>2908.67</v>
      </c>
      <c r="G363" s="463" t="s">
        <v>1403</v>
      </c>
      <c r="H363" s="433"/>
      <c r="I363" s="433"/>
      <c r="J363" s="433"/>
      <c r="K363" s="433"/>
      <c r="L363" s="433"/>
      <c r="M363" s="433"/>
      <c r="N363" s="433"/>
      <c r="O363" s="433"/>
      <c r="P363" s="433"/>
      <c r="Q363" s="339"/>
      <c r="R363" s="339"/>
      <c r="S363" s="339"/>
      <c r="T363" s="339"/>
      <c r="U363" s="339"/>
      <c r="V363" s="339"/>
      <c r="W363" s="339"/>
      <c r="X363" s="339"/>
      <c r="Y363" s="339"/>
      <c r="Z363" s="451"/>
      <c r="AA363" s="451">
        <v>242.39</v>
      </c>
      <c r="AB363" s="451">
        <v>242.39</v>
      </c>
      <c r="AC363" s="451">
        <v>242.39</v>
      </c>
      <c r="AD363" s="451">
        <v>242.39</v>
      </c>
      <c r="AE363" s="451">
        <v>242.39</v>
      </c>
      <c r="AF363" s="451">
        <v>242.39</v>
      </c>
      <c r="AG363" s="451">
        <v>242.39</v>
      </c>
      <c r="AH363" s="451">
        <v>242.39</v>
      </c>
      <c r="AI363" s="451">
        <v>242.39</v>
      </c>
      <c r="AJ363" s="366">
        <v>2181.5099999999993</v>
      </c>
      <c r="AK363" s="339">
        <v>727.16000000000076</v>
      </c>
      <c r="AL363" s="353">
        <v>242.38916666666668</v>
      </c>
      <c r="AP363" s="348"/>
      <c r="AQ363" s="348"/>
    </row>
    <row r="364" spans="1:43" ht="24" customHeight="1">
      <c r="A364" s="339"/>
      <c r="B364" s="350" t="s">
        <v>501</v>
      </c>
      <c r="C364" s="338">
        <v>512103100</v>
      </c>
      <c r="D364" s="338">
        <v>1326</v>
      </c>
      <c r="E364" s="453" t="s">
        <v>1462</v>
      </c>
      <c r="F364" s="397">
        <v>8349.1299999999992</v>
      </c>
      <c r="G364" s="463" t="s">
        <v>1449</v>
      </c>
      <c r="H364" s="433"/>
      <c r="I364" s="433"/>
      <c r="J364" s="433"/>
      <c r="K364" s="433"/>
      <c r="L364" s="433"/>
      <c r="M364" s="433"/>
      <c r="N364" s="433"/>
      <c r="O364" s="433"/>
      <c r="P364" s="433"/>
      <c r="Q364" s="339"/>
      <c r="R364" s="339"/>
      <c r="S364" s="339"/>
      <c r="T364" s="339"/>
      <c r="U364" s="339"/>
      <c r="V364" s="339"/>
      <c r="W364" s="339"/>
      <c r="X364" s="339"/>
      <c r="Y364" s="339"/>
      <c r="Z364" s="451"/>
      <c r="AA364" s="451"/>
      <c r="AB364" s="451">
        <v>695.46</v>
      </c>
      <c r="AC364" s="451">
        <v>695.46</v>
      </c>
      <c r="AD364" s="451">
        <v>695.46</v>
      </c>
      <c r="AE364" s="451">
        <v>695.46</v>
      </c>
      <c r="AF364" s="451">
        <v>695.46</v>
      </c>
      <c r="AG364" s="451">
        <v>695.46</v>
      </c>
      <c r="AH364" s="451">
        <v>695.46</v>
      </c>
      <c r="AI364" s="451">
        <v>695.46</v>
      </c>
      <c r="AJ364" s="366">
        <v>5563.68</v>
      </c>
      <c r="AK364" s="339">
        <v>2785.4499999999989</v>
      </c>
      <c r="AL364" s="353">
        <v>695.76083333333327</v>
      </c>
      <c r="AP364" s="348"/>
      <c r="AQ364" s="348"/>
    </row>
    <row r="365" spans="1:43" ht="24" customHeight="1">
      <c r="A365" s="339"/>
      <c r="B365" s="350" t="s">
        <v>501</v>
      </c>
      <c r="C365" s="338">
        <v>512103100</v>
      </c>
      <c r="D365" s="338">
        <v>1327</v>
      </c>
      <c r="E365" s="453" t="s">
        <v>1463</v>
      </c>
      <c r="F365" s="397">
        <v>4050.32</v>
      </c>
      <c r="G365" s="463" t="s">
        <v>1449</v>
      </c>
      <c r="H365" s="433"/>
      <c r="I365" s="433"/>
      <c r="J365" s="433"/>
      <c r="K365" s="433"/>
      <c r="L365" s="433"/>
      <c r="M365" s="433"/>
      <c r="N365" s="433"/>
      <c r="O365" s="433"/>
      <c r="P365" s="433"/>
      <c r="Q365" s="339"/>
      <c r="R365" s="339"/>
      <c r="S365" s="339"/>
      <c r="T365" s="339"/>
      <c r="U365" s="339"/>
      <c r="V365" s="339"/>
      <c r="W365" s="339"/>
      <c r="X365" s="339"/>
      <c r="Y365" s="339"/>
      <c r="Z365" s="451"/>
      <c r="AA365" s="451"/>
      <c r="AB365" s="451">
        <v>337.53</v>
      </c>
      <c r="AC365" s="451">
        <v>337.53</v>
      </c>
      <c r="AD365" s="451">
        <v>337.53</v>
      </c>
      <c r="AE365" s="451">
        <v>337.53</v>
      </c>
      <c r="AF365" s="451">
        <v>337.53</v>
      </c>
      <c r="AG365" s="451">
        <v>337.53</v>
      </c>
      <c r="AH365" s="451">
        <v>337.53</v>
      </c>
      <c r="AI365" s="451">
        <v>337.53</v>
      </c>
      <c r="AJ365" s="366">
        <v>2700.24</v>
      </c>
      <c r="AK365" s="339">
        <v>1350.0800000000004</v>
      </c>
      <c r="AL365" s="353">
        <v>337.5266666666667</v>
      </c>
      <c r="AP365" s="348"/>
      <c r="AQ365" s="348"/>
    </row>
    <row r="366" spans="1:43" ht="24" customHeight="1">
      <c r="A366" s="339"/>
      <c r="B366" s="350" t="s">
        <v>501</v>
      </c>
      <c r="C366" s="338">
        <v>512103100</v>
      </c>
      <c r="D366" s="338">
        <v>1328</v>
      </c>
      <c r="E366" s="453" t="s">
        <v>1464</v>
      </c>
      <c r="F366" s="397">
        <v>428.29</v>
      </c>
      <c r="G366" s="463" t="s">
        <v>1449</v>
      </c>
      <c r="H366" s="433"/>
      <c r="I366" s="433"/>
      <c r="J366" s="433"/>
      <c r="K366" s="433"/>
      <c r="L366" s="433"/>
      <c r="M366" s="433"/>
      <c r="N366" s="433"/>
      <c r="O366" s="433"/>
      <c r="P366" s="433"/>
      <c r="Q366" s="339"/>
      <c r="R366" s="339"/>
      <c r="S366" s="339"/>
      <c r="T366" s="339"/>
      <c r="U366" s="339"/>
      <c r="V366" s="339"/>
      <c r="W366" s="339"/>
      <c r="X366" s="339"/>
      <c r="Y366" s="339"/>
      <c r="Z366" s="451"/>
      <c r="AA366" s="451"/>
      <c r="AB366" s="451">
        <v>35.69</v>
      </c>
      <c r="AC366" s="451">
        <v>35.69</v>
      </c>
      <c r="AD366" s="451">
        <v>35.69</v>
      </c>
      <c r="AE366" s="451">
        <v>35.69</v>
      </c>
      <c r="AF366" s="451">
        <v>35.69</v>
      </c>
      <c r="AG366" s="451">
        <v>35.69</v>
      </c>
      <c r="AH366" s="451">
        <v>35.69</v>
      </c>
      <c r="AI366" s="451">
        <v>35.69</v>
      </c>
      <c r="AJ366" s="366">
        <v>285.52</v>
      </c>
      <c r="AK366" s="339">
        <v>142.77000000000004</v>
      </c>
      <c r="AL366" s="353">
        <v>35.690833333333337</v>
      </c>
      <c r="AP366" s="348"/>
      <c r="AQ366" s="348"/>
    </row>
    <row r="367" spans="1:43" ht="24" customHeight="1">
      <c r="A367" s="339"/>
      <c r="B367" s="350" t="s">
        <v>501</v>
      </c>
      <c r="C367" s="338">
        <v>512103100</v>
      </c>
      <c r="D367" s="338">
        <v>1329</v>
      </c>
      <c r="E367" s="453" t="s">
        <v>1465</v>
      </c>
      <c r="F367" s="397">
        <v>6079.91</v>
      </c>
      <c r="G367" s="463" t="s">
        <v>1436</v>
      </c>
      <c r="H367" s="433"/>
      <c r="I367" s="433"/>
      <c r="J367" s="433"/>
      <c r="K367" s="433"/>
      <c r="L367" s="433"/>
      <c r="M367" s="433"/>
      <c r="N367" s="433"/>
      <c r="O367" s="433"/>
      <c r="P367" s="433"/>
      <c r="Q367" s="339"/>
      <c r="R367" s="339"/>
      <c r="S367" s="339"/>
      <c r="T367" s="339"/>
      <c r="U367" s="339"/>
      <c r="V367" s="339"/>
      <c r="W367" s="339"/>
      <c r="X367" s="339"/>
      <c r="Y367" s="339"/>
      <c r="Z367" s="451"/>
      <c r="AA367" s="451"/>
      <c r="AB367" s="451">
        <v>506.66</v>
      </c>
      <c r="AC367" s="451">
        <v>506.66</v>
      </c>
      <c r="AD367" s="451">
        <v>506.66</v>
      </c>
      <c r="AE367" s="451">
        <v>506.66</v>
      </c>
      <c r="AF367" s="451">
        <v>506.66</v>
      </c>
      <c r="AG367" s="451">
        <v>506.66</v>
      </c>
      <c r="AH367" s="451">
        <v>506.66</v>
      </c>
      <c r="AI367" s="451">
        <v>506.66</v>
      </c>
      <c r="AJ367" s="366">
        <v>4053.2799999999997</v>
      </c>
      <c r="AK367" s="339">
        <v>2026.63</v>
      </c>
      <c r="AL367" s="353">
        <v>506.65916666666664</v>
      </c>
      <c r="AP367" s="348"/>
      <c r="AQ367" s="348"/>
    </row>
    <row r="368" spans="1:43" ht="24" customHeight="1">
      <c r="A368" s="339"/>
      <c r="B368" s="350" t="s">
        <v>501</v>
      </c>
      <c r="C368" s="338">
        <v>512103100</v>
      </c>
      <c r="D368" s="338">
        <v>1361</v>
      </c>
      <c r="E368" s="453" t="s">
        <v>1466</v>
      </c>
      <c r="F368" s="397">
        <v>2184.4699999999998</v>
      </c>
      <c r="G368" s="463" t="s">
        <v>1437</v>
      </c>
      <c r="H368" s="433"/>
      <c r="I368" s="433"/>
      <c r="J368" s="433"/>
      <c r="K368" s="433"/>
      <c r="L368" s="433"/>
      <c r="M368" s="433"/>
      <c r="N368" s="433"/>
      <c r="O368" s="433"/>
      <c r="P368" s="433"/>
      <c r="Q368" s="339"/>
      <c r="R368" s="339"/>
      <c r="S368" s="339"/>
      <c r="T368" s="339"/>
      <c r="U368" s="339"/>
      <c r="V368" s="339"/>
      <c r="W368" s="339"/>
      <c r="X368" s="339"/>
      <c r="Y368" s="339"/>
      <c r="Z368" s="451"/>
      <c r="AA368" s="451"/>
      <c r="AB368" s="451">
        <v>182.04</v>
      </c>
      <c r="AC368" s="451">
        <v>182.04</v>
      </c>
      <c r="AD368" s="451">
        <v>182.04</v>
      </c>
      <c r="AE368" s="451">
        <v>182.04</v>
      </c>
      <c r="AF368" s="451">
        <v>182.04</v>
      </c>
      <c r="AG368" s="451">
        <v>182.04</v>
      </c>
      <c r="AH368" s="451">
        <v>182.04</v>
      </c>
      <c r="AI368" s="451">
        <v>182.04</v>
      </c>
      <c r="AJ368" s="366">
        <v>1456.32</v>
      </c>
      <c r="AK368" s="339">
        <v>728.14999999999986</v>
      </c>
      <c r="AL368" s="353">
        <v>182.03916666666666</v>
      </c>
      <c r="AP368" s="348"/>
      <c r="AQ368" s="348"/>
    </row>
    <row r="369" spans="1:43" ht="24" customHeight="1">
      <c r="A369" s="339"/>
      <c r="B369" s="350" t="s">
        <v>501</v>
      </c>
      <c r="C369" s="338">
        <v>512103100</v>
      </c>
      <c r="D369" s="338">
        <v>1362</v>
      </c>
      <c r="E369" s="453" t="s">
        <v>1463</v>
      </c>
      <c r="F369" s="397">
        <v>1851.89</v>
      </c>
      <c r="G369" s="463">
        <v>44083</v>
      </c>
      <c r="H369" s="433"/>
      <c r="I369" s="433"/>
      <c r="J369" s="433"/>
      <c r="K369" s="433"/>
      <c r="L369" s="433"/>
      <c r="M369" s="433"/>
      <c r="N369" s="433"/>
      <c r="O369" s="433"/>
      <c r="P369" s="433"/>
      <c r="Q369" s="339"/>
      <c r="R369" s="339"/>
      <c r="S369" s="339"/>
      <c r="T369" s="339"/>
      <c r="U369" s="339"/>
      <c r="V369" s="339"/>
      <c r="W369" s="339"/>
      <c r="X369" s="339"/>
      <c r="Y369" s="339"/>
      <c r="Z369" s="451"/>
      <c r="AA369" s="451"/>
      <c r="AB369" s="451"/>
      <c r="AC369" s="451">
        <v>154.32</v>
      </c>
      <c r="AD369" s="451">
        <v>154.32</v>
      </c>
      <c r="AE369" s="451">
        <v>154.32</v>
      </c>
      <c r="AF369" s="451">
        <v>154.32</v>
      </c>
      <c r="AG369" s="451">
        <v>154.32</v>
      </c>
      <c r="AH369" s="451">
        <v>154.32</v>
      </c>
      <c r="AI369" s="451">
        <v>154.32</v>
      </c>
      <c r="AJ369" s="366">
        <v>1080.2399999999998</v>
      </c>
      <c r="AK369" s="339">
        <v>771.65000000000032</v>
      </c>
      <c r="AL369" s="353">
        <v>154.32416666666668</v>
      </c>
      <c r="AP369" s="348"/>
      <c r="AQ369" s="348"/>
    </row>
    <row r="370" spans="1:43" ht="24" customHeight="1">
      <c r="A370" s="339"/>
      <c r="B370" s="350" t="s">
        <v>501</v>
      </c>
      <c r="C370" s="338">
        <v>512103100</v>
      </c>
      <c r="D370" s="338">
        <v>1363</v>
      </c>
      <c r="E370" s="453" t="s">
        <v>1512</v>
      </c>
      <c r="F370" s="397">
        <v>4469.95</v>
      </c>
      <c r="G370" s="463" t="s">
        <v>1491</v>
      </c>
      <c r="H370" s="433"/>
      <c r="I370" s="433"/>
      <c r="J370" s="433"/>
      <c r="K370" s="433"/>
      <c r="L370" s="433"/>
      <c r="M370" s="433"/>
      <c r="N370" s="433"/>
      <c r="O370" s="433"/>
      <c r="P370" s="433"/>
      <c r="Q370" s="339"/>
      <c r="R370" s="339"/>
      <c r="S370" s="339"/>
      <c r="T370" s="339"/>
      <c r="U370" s="339"/>
      <c r="V370" s="339"/>
      <c r="W370" s="339"/>
      <c r="X370" s="339"/>
      <c r="Y370" s="339"/>
      <c r="Z370" s="451"/>
      <c r="AA370" s="451"/>
      <c r="AB370" s="451"/>
      <c r="AC370" s="451">
        <v>372.5</v>
      </c>
      <c r="AD370" s="451">
        <v>372.5</v>
      </c>
      <c r="AE370" s="451">
        <v>372.5</v>
      </c>
      <c r="AF370" s="451">
        <v>372.5</v>
      </c>
      <c r="AG370" s="451">
        <v>372.5</v>
      </c>
      <c r="AH370" s="451">
        <v>372.5</v>
      </c>
      <c r="AI370" s="451">
        <v>372.5</v>
      </c>
      <c r="AJ370" s="366">
        <v>2607.5</v>
      </c>
      <c r="AK370" s="339">
        <v>1862.4499999999998</v>
      </c>
      <c r="AL370" s="353">
        <v>372.49583333333334</v>
      </c>
      <c r="AP370" s="348"/>
      <c r="AQ370" s="348"/>
    </row>
    <row r="371" spans="1:43" ht="24" customHeight="1">
      <c r="A371" s="339"/>
      <c r="B371" s="350" t="s">
        <v>501</v>
      </c>
      <c r="C371" s="338">
        <v>512103100</v>
      </c>
      <c r="D371" s="338">
        <v>1364</v>
      </c>
      <c r="E371" s="453" t="s">
        <v>1513</v>
      </c>
      <c r="F371" s="397">
        <v>2018.22</v>
      </c>
      <c r="G371" s="463">
        <v>44021</v>
      </c>
      <c r="H371" s="433"/>
      <c r="I371" s="433"/>
      <c r="J371" s="433"/>
      <c r="K371" s="433"/>
      <c r="L371" s="433"/>
      <c r="M371" s="433"/>
      <c r="N371" s="433"/>
      <c r="O371" s="433"/>
      <c r="P371" s="433"/>
      <c r="Q371" s="339"/>
      <c r="R371" s="339"/>
      <c r="S371" s="339"/>
      <c r="T371" s="339"/>
      <c r="U371" s="339"/>
      <c r="V371" s="339"/>
      <c r="W371" s="339"/>
      <c r="X371" s="339"/>
      <c r="Y371" s="339"/>
      <c r="Z371" s="451"/>
      <c r="AA371" s="451"/>
      <c r="AB371" s="451"/>
      <c r="AC371" s="451">
        <v>168.19</v>
      </c>
      <c r="AD371" s="451">
        <v>168.19</v>
      </c>
      <c r="AE371" s="451">
        <v>168.19</v>
      </c>
      <c r="AF371" s="451">
        <v>168.19</v>
      </c>
      <c r="AG371" s="451">
        <v>168.19</v>
      </c>
      <c r="AH371" s="451">
        <v>168.19</v>
      </c>
      <c r="AI371" s="451">
        <v>168.19</v>
      </c>
      <c r="AJ371" s="366">
        <v>1177.3300000000002</v>
      </c>
      <c r="AK371" s="339">
        <v>840.88999999999987</v>
      </c>
      <c r="AL371" s="353">
        <v>168.185</v>
      </c>
      <c r="AP371" s="348"/>
      <c r="AQ371" s="348"/>
    </row>
    <row r="372" spans="1:43" ht="24" customHeight="1">
      <c r="A372" s="339"/>
      <c r="B372" s="350" t="s">
        <v>501</v>
      </c>
      <c r="C372" s="338">
        <v>512103100</v>
      </c>
      <c r="D372" s="338">
        <v>1365</v>
      </c>
      <c r="E372" s="453" t="s">
        <v>1462</v>
      </c>
      <c r="F372" s="397">
        <v>933.26</v>
      </c>
      <c r="G372" s="463">
        <v>43870</v>
      </c>
      <c r="H372" s="433"/>
      <c r="I372" s="433"/>
      <c r="J372" s="433"/>
      <c r="K372" s="433"/>
      <c r="L372" s="433"/>
      <c r="M372" s="433"/>
      <c r="N372" s="433"/>
      <c r="O372" s="433"/>
      <c r="P372" s="433"/>
      <c r="Q372" s="339"/>
      <c r="R372" s="339"/>
      <c r="S372" s="339"/>
      <c r="T372" s="339"/>
      <c r="U372" s="339"/>
      <c r="V372" s="339"/>
      <c r="W372" s="339"/>
      <c r="X372" s="339"/>
      <c r="Y372" s="339"/>
      <c r="Z372" s="451"/>
      <c r="AA372" s="451"/>
      <c r="AB372" s="451"/>
      <c r="AC372" s="451">
        <v>77.77</v>
      </c>
      <c r="AD372" s="451">
        <v>77.77</v>
      </c>
      <c r="AE372" s="451">
        <v>77.77</v>
      </c>
      <c r="AF372" s="451">
        <v>77.77</v>
      </c>
      <c r="AG372" s="451">
        <v>77.77</v>
      </c>
      <c r="AH372" s="451">
        <v>77.77</v>
      </c>
      <c r="AI372" s="451">
        <v>77.77</v>
      </c>
      <c r="AJ372" s="366">
        <v>544.39</v>
      </c>
      <c r="AK372" s="339">
        <v>388.87</v>
      </c>
      <c r="AL372" s="353">
        <v>77.771666666666661</v>
      </c>
      <c r="AP372" s="348"/>
      <c r="AQ372" s="348"/>
    </row>
    <row r="373" spans="1:43" ht="24" customHeight="1">
      <c r="A373" s="339"/>
      <c r="B373" s="350" t="s">
        <v>501</v>
      </c>
      <c r="C373" s="338">
        <v>512103100</v>
      </c>
      <c r="D373" s="338">
        <v>1366</v>
      </c>
      <c r="E373" s="453" t="s">
        <v>1514</v>
      </c>
      <c r="F373" s="397">
        <v>3211.67</v>
      </c>
      <c r="G373" s="463" t="s">
        <v>1499</v>
      </c>
      <c r="H373" s="433"/>
      <c r="I373" s="433"/>
      <c r="J373" s="433"/>
      <c r="K373" s="433"/>
      <c r="L373" s="433"/>
      <c r="M373" s="433"/>
      <c r="N373" s="433"/>
      <c r="O373" s="433"/>
      <c r="P373" s="433"/>
      <c r="Q373" s="339"/>
      <c r="R373" s="339"/>
      <c r="S373" s="339"/>
      <c r="T373" s="339"/>
      <c r="U373" s="339"/>
      <c r="V373" s="339"/>
      <c r="W373" s="339"/>
      <c r="X373" s="339"/>
      <c r="Y373" s="339"/>
      <c r="Z373" s="451"/>
      <c r="AA373" s="451"/>
      <c r="AB373" s="451"/>
      <c r="AC373" s="451">
        <v>267.64</v>
      </c>
      <c r="AD373" s="451">
        <v>267.64</v>
      </c>
      <c r="AE373" s="451">
        <v>267.64</v>
      </c>
      <c r="AF373" s="451">
        <v>267.64</v>
      </c>
      <c r="AG373" s="451">
        <v>267.64</v>
      </c>
      <c r="AH373" s="451">
        <v>267.64</v>
      </c>
      <c r="AI373" s="451">
        <v>267.64</v>
      </c>
      <c r="AJ373" s="366">
        <v>1873.4799999999996</v>
      </c>
      <c r="AK373" s="339">
        <v>1338.1900000000005</v>
      </c>
      <c r="AL373" s="353">
        <v>267.63916666666665</v>
      </c>
      <c r="AP373" s="348"/>
      <c r="AQ373" s="348"/>
    </row>
    <row r="374" spans="1:43" ht="24" customHeight="1">
      <c r="A374" s="339"/>
      <c r="B374" s="350" t="s">
        <v>501</v>
      </c>
      <c r="C374" s="338">
        <v>512103100</v>
      </c>
      <c r="D374" s="338">
        <v>1367</v>
      </c>
      <c r="E374" s="453" t="s">
        <v>1515</v>
      </c>
      <c r="F374" s="397">
        <v>5157.46</v>
      </c>
      <c r="G374" s="463" t="s">
        <v>1501</v>
      </c>
      <c r="H374" s="433"/>
      <c r="I374" s="433"/>
      <c r="J374" s="433"/>
      <c r="K374" s="433"/>
      <c r="L374" s="433"/>
      <c r="M374" s="433"/>
      <c r="N374" s="433"/>
      <c r="O374" s="433"/>
      <c r="P374" s="433"/>
      <c r="Q374" s="339"/>
      <c r="R374" s="339"/>
      <c r="S374" s="339"/>
      <c r="T374" s="339"/>
      <c r="U374" s="339"/>
      <c r="V374" s="339"/>
      <c r="W374" s="339"/>
      <c r="X374" s="339"/>
      <c r="Y374" s="339"/>
      <c r="Z374" s="451"/>
      <c r="AA374" s="451"/>
      <c r="AB374" s="451"/>
      <c r="AC374" s="451">
        <v>429.79</v>
      </c>
      <c r="AD374" s="451">
        <v>429.79</v>
      </c>
      <c r="AE374" s="451">
        <v>429.79</v>
      </c>
      <c r="AF374" s="451">
        <v>429.79</v>
      </c>
      <c r="AG374" s="451">
        <v>429.79</v>
      </c>
      <c r="AH374" s="451">
        <v>429.79</v>
      </c>
      <c r="AI374" s="451">
        <v>429.79</v>
      </c>
      <c r="AJ374" s="366">
        <v>3008.53</v>
      </c>
      <c r="AK374" s="339">
        <v>2148.9299999999998</v>
      </c>
      <c r="AL374" s="353">
        <v>429.78833333333336</v>
      </c>
      <c r="AP374" s="348"/>
      <c r="AQ374" s="348"/>
    </row>
    <row r="375" spans="1:43" ht="24" customHeight="1">
      <c r="A375" s="339"/>
      <c r="B375" s="350" t="s">
        <v>501</v>
      </c>
      <c r="C375" s="338">
        <v>512103100</v>
      </c>
      <c r="D375" s="338">
        <v>1368</v>
      </c>
      <c r="E375" s="453" t="s">
        <v>1516</v>
      </c>
      <c r="F375" s="397">
        <v>3569.47</v>
      </c>
      <c r="G375" s="463" t="s">
        <v>1491</v>
      </c>
      <c r="H375" s="433"/>
      <c r="I375" s="433"/>
      <c r="J375" s="433"/>
      <c r="K375" s="433"/>
      <c r="L375" s="433"/>
      <c r="M375" s="433"/>
      <c r="N375" s="433"/>
      <c r="O375" s="433"/>
      <c r="P375" s="433"/>
      <c r="Q375" s="339"/>
      <c r="R375" s="339"/>
      <c r="S375" s="339"/>
      <c r="T375" s="339"/>
      <c r="U375" s="339"/>
      <c r="V375" s="339"/>
      <c r="W375" s="339"/>
      <c r="X375" s="339"/>
      <c r="Y375" s="339"/>
      <c r="Z375" s="451"/>
      <c r="AA375" s="451"/>
      <c r="AB375" s="451"/>
      <c r="AC375" s="451">
        <v>297.45999999999998</v>
      </c>
      <c r="AD375" s="451">
        <v>297.45999999999998</v>
      </c>
      <c r="AE375" s="451">
        <v>297.45999999999998</v>
      </c>
      <c r="AF375" s="451">
        <v>297.45999999999998</v>
      </c>
      <c r="AG375" s="451">
        <v>297.45999999999998</v>
      </c>
      <c r="AH375" s="451">
        <v>297.45999999999998</v>
      </c>
      <c r="AI375" s="451">
        <v>297.45999999999998</v>
      </c>
      <c r="AJ375" s="366">
        <v>2082.2199999999998</v>
      </c>
      <c r="AK375" s="339">
        <v>1487.25</v>
      </c>
      <c r="AL375" s="353">
        <v>297.45583333333332</v>
      </c>
      <c r="AP375" s="348"/>
      <c r="AQ375" s="348"/>
    </row>
    <row r="376" spans="1:43" ht="24" customHeight="1">
      <c r="A376" s="339"/>
      <c r="B376" s="350" t="s">
        <v>501</v>
      </c>
      <c r="C376" s="338">
        <v>512103100</v>
      </c>
      <c r="D376" s="338">
        <v>1369</v>
      </c>
      <c r="E376" s="453" t="s">
        <v>1517</v>
      </c>
      <c r="F376" s="397">
        <v>1278.8800000000001</v>
      </c>
      <c r="G376" s="463" t="s">
        <v>1491</v>
      </c>
      <c r="H376" s="433"/>
      <c r="I376" s="433"/>
      <c r="J376" s="433"/>
      <c r="K376" s="433"/>
      <c r="L376" s="433"/>
      <c r="M376" s="433"/>
      <c r="N376" s="433"/>
      <c r="O376" s="433"/>
      <c r="P376" s="433"/>
      <c r="Q376" s="339"/>
      <c r="R376" s="339"/>
      <c r="S376" s="339"/>
      <c r="T376" s="339"/>
      <c r="U376" s="339"/>
      <c r="V376" s="339"/>
      <c r="W376" s="339"/>
      <c r="X376" s="339"/>
      <c r="Y376" s="339"/>
      <c r="Z376" s="451"/>
      <c r="AA376" s="451"/>
      <c r="AB376" s="451"/>
      <c r="AC376" s="451">
        <v>106.57</v>
      </c>
      <c r="AD376" s="451">
        <v>106.57</v>
      </c>
      <c r="AE376" s="451">
        <v>106.57</v>
      </c>
      <c r="AF376" s="451">
        <v>106.57</v>
      </c>
      <c r="AG376" s="451">
        <v>106.57</v>
      </c>
      <c r="AH376" s="451">
        <v>106.57</v>
      </c>
      <c r="AI376" s="451">
        <v>106.57</v>
      </c>
      <c r="AJ376" s="366">
        <v>745.98999999999978</v>
      </c>
      <c r="AK376" s="339">
        <v>532.89000000000033</v>
      </c>
      <c r="AL376" s="353">
        <v>106.57333333333334</v>
      </c>
      <c r="AP376" s="348"/>
      <c r="AQ376" s="348"/>
    </row>
    <row r="377" spans="1:43" ht="24" customHeight="1">
      <c r="A377" s="339"/>
      <c r="B377" s="350" t="s">
        <v>501</v>
      </c>
      <c r="C377" s="338">
        <v>512103100</v>
      </c>
      <c r="D377" s="338">
        <v>1370</v>
      </c>
      <c r="E377" s="453" t="s">
        <v>1518</v>
      </c>
      <c r="F377" s="397">
        <v>1720.93</v>
      </c>
      <c r="G377" s="463" t="s">
        <v>1505</v>
      </c>
      <c r="H377" s="433"/>
      <c r="I377" s="433"/>
      <c r="J377" s="433"/>
      <c r="K377" s="433"/>
      <c r="L377" s="433"/>
      <c r="M377" s="433"/>
      <c r="N377" s="433"/>
      <c r="O377" s="433"/>
      <c r="P377" s="433"/>
      <c r="Q377" s="339"/>
      <c r="R377" s="339"/>
      <c r="S377" s="339"/>
      <c r="T377" s="339"/>
      <c r="U377" s="339"/>
      <c r="V377" s="339"/>
      <c r="W377" s="339"/>
      <c r="X377" s="339"/>
      <c r="Y377" s="339"/>
      <c r="Z377" s="451"/>
      <c r="AA377" s="451"/>
      <c r="AB377" s="451"/>
      <c r="AC377" s="451">
        <v>143.41</v>
      </c>
      <c r="AD377" s="451">
        <v>143.41</v>
      </c>
      <c r="AE377" s="451">
        <v>143.41</v>
      </c>
      <c r="AF377" s="451">
        <v>143.41</v>
      </c>
      <c r="AG377" s="451">
        <v>143.41</v>
      </c>
      <c r="AH377" s="451">
        <v>143.41</v>
      </c>
      <c r="AI377" s="451">
        <v>143.41</v>
      </c>
      <c r="AJ377" s="366">
        <v>1003.8699999999999</v>
      </c>
      <c r="AK377" s="339">
        <v>717.06000000000017</v>
      </c>
      <c r="AL377" s="353">
        <v>143.41083333333333</v>
      </c>
      <c r="AP377" s="348"/>
      <c r="AQ377" s="348"/>
    </row>
    <row r="378" spans="1:43" ht="24" customHeight="1">
      <c r="A378" s="339"/>
      <c r="B378" s="350" t="s">
        <v>501</v>
      </c>
      <c r="C378" s="338">
        <v>512103100</v>
      </c>
      <c r="D378" s="338">
        <v>1371</v>
      </c>
      <c r="E378" s="453" t="s">
        <v>1519</v>
      </c>
      <c r="F378" s="397">
        <v>4302.34</v>
      </c>
      <c r="G378" s="463" t="s">
        <v>1507</v>
      </c>
      <c r="H378" s="433"/>
      <c r="I378" s="433"/>
      <c r="J378" s="433"/>
      <c r="K378" s="433"/>
      <c r="L378" s="433"/>
      <c r="M378" s="433"/>
      <c r="N378" s="433"/>
      <c r="O378" s="433"/>
      <c r="P378" s="433"/>
      <c r="Q378" s="339"/>
      <c r="R378" s="339"/>
      <c r="S378" s="339"/>
      <c r="T378" s="339"/>
      <c r="U378" s="339"/>
      <c r="V378" s="339"/>
      <c r="W378" s="339"/>
      <c r="X378" s="339"/>
      <c r="Y378" s="339"/>
      <c r="Z378" s="451"/>
      <c r="AA378" s="451"/>
      <c r="AB378" s="451"/>
      <c r="AC378" s="451">
        <v>358.53</v>
      </c>
      <c r="AD378" s="451">
        <v>358.53</v>
      </c>
      <c r="AE378" s="451">
        <v>358.53</v>
      </c>
      <c r="AF378" s="451">
        <v>358.53</v>
      </c>
      <c r="AG378" s="451">
        <v>358.53</v>
      </c>
      <c r="AH378" s="451">
        <v>358.53</v>
      </c>
      <c r="AI378" s="451">
        <v>358.53</v>
      </c>
      <c r="AJ378" s="366">
        <v>2509.71</v>
      </c>
      <c r="AK378" s="339">
        <v>1792.63</v>
      </c>
      <c r="AL378" s="353">
        <v>358.52833333333336</v>
      </c>
      <c r="AP378" s="348"/>
      <c r="AQ378" s="348"/>
    </row>
    <row r="379" spans="1:43" ht="24" customHeight="1">
      <c r="A379" s="339"/>
      <c r="B379" s="350" t="s">
        <v>501</v>
      </c>
      <c r="C379" s="338">
        <v>512103100</v>
      </c>
      <c r="D379" s="338">
        <v>1372</v>
      </c>
      <c r="E379" s="453" t="s">
        <v>1520</v>
      </c>
      <c r="F379" s="397">
        <v>637.5</v>
      </c>
      <c r="G379" s="463" t="s">
        <v>1507</v>
      </c>
      <c r="H379" s="433"/>
      <c r="I379" s="433"/>
      <c r="J379" s="433"/>
      <c r="K379" s="433"/>
      <c r="L379" s="433"/>
      <c r="M379" s="433"/>
      <c r="N379" s="433"/>
      <c r="O379" s="433"/>
      <c r="P379" s="433"/>
      <c r="Q379" s="339"/>
      <c r="R379" s="339"/>
      <c r="S379" s="339"/>
      <c r="T379" s="339"/>
      <c r="U379" s="339"/>
      <c r="V379" s="339"/>
      <c r="W379" s="339"/>
      <c r="X379" s="339"/>
      <c r="Y379" s="339"/>
      <c r="Z379" s="451"/>
      <c r="AA379" s="451"/>
      <c r="AB379" s="451"/>
      <c r="AC379" s="451">
        <v>53.13</v>
      </c>
      <c r="AD379" s="451">
        <v>53.13</v>
      </c>
      <c r="AE379" s="451">
        <v>53.13</v>
      </c>
      <c r="AF379" s="451">
        <v>53.13</v>
      </c>
      <c r="AG379" s="451">
        <v>53.13</v>
      </c>
      <c r="AH379" s="451">
        <v>53.13</v>
      </c>
      <c r="AI379" s="451">
        <v>53.13</v>
      </c>
      <c r="AJ379" s="366">
        <v>371.91</v>
      </c>
      <c r="AK379" s="339">
        <v>265.58999999999997</v>
      </c>
      <c r="AL379" s="353">
        <v>53.125</v>
      </c>
      <c r="AP379" s="348"/>
      <c r="AQ379" s="348"/>
    </row>
    <row r="380" spans="1:43" ht="24" customHeight="1">
      <c r="A380" s="339"/>
      <c r="B380" s="350" t="s">
        <v>501</v>
      </c>
      <c r="C380" s="338">
        <v>512103100</v>
      </c>
      <c r="D380" s="338"/>
      <c r="E380" s="453" t="s">
        <v>1630</v>
      </c>
      <c r="F380" s="397">
        <v>6977.93</v>
      </c>
      <c r="G380" s="463">
        <v>43992</v>
      </c>
      <c r="H380" s="433"/>
      <c r="I380" s="433"/>
      <c r="J380" s="433"/>
      <c r="K380" s="433"/>
      <c r="L380" s="433"/>
      <c r="M380" s="433"/>
      <c r="N380" s="433"/>
      <c r="O380" s="433"/>
      <c r="P380" s="433"/>
      <c r="Q380" s="339"/>
      <c r="R380" s="339"/>
      <c r="S380" s="339"/>
      <c r="T380" s="339"/>
      <c r="U380" s="339"/>
      <c r="V380" s="339"/>
      <c r="W380" s="339"/>
      <c r="X380" s="339"/>
      <c r="Y380" s="339"/>
      <c r="Z380" s="451"/>
      <c r="AA380" s="451"/>
      <c r="AB380" s="451"/>
      <c r="AC380" s="451"/>
      <c r="AD380" s="451">
        <v>581.49</v>
      </c>
      <c r="AE380" s="451">
        <v>581.49</v>
      </c>
      <c r="AF380" s="451">
        <v>581.49</v>
      </c>
      <c r="AG380" s="451">
        <v>581.49</v>
      </c>
      <c r="AH380" s="451">
        <v>581.49</v>
      </c>
      <c r="AI380" s="451">
        <v>581.49</v>
      </c>
      <c r="AJ380" s="366">
        <v>3488.9399999999996</v>
      </c>
      <c r="AK380" s="339">
        <v>3488.9900000000007</v>
      </c>
      <c r="AL380" s="353">
        <v>581.49416666666673</v>
      </c>
      <c r="AP380" s="348"/>
      <c r="AQ380" s="348"/>
    </row>
    <row r="381" spans="1:43" ht="24" customHeight="1">
      <c r="A381" s="339"/>
      <c r="B381" s="350" t="s">
        <v>501</v>
      </c>
      <c r="C381" s="338">
        <v>512103100</v>
      </c>
      <c r="D381" s="338"/>
      <c r="E381" s="453" t="s">
        <v>1631</v>
      </c>
      <c r="F381" s="397">
        <v>5381.64</v>
      </c>
      <c r="G381" s="463" t="s">
        <v>1632</v>
      </c>
      <c r="H381" s="433"/>
      <c r="I381" s="433"/>
      <c r="J381" s="433"/>
      <c r="K381" s="433"/>
      <c r="L381" s="433"/>
      <c r="M381" s="433"/>
      <c r="N381" s="433"/>
      <c r="O381" s="433"/>
      <c r="P381" s="433"/>
      <c r="Q381" s="339"/>
      <c r="R381" s="339"/>
      <c r="S381" s="339"/>
      <c r="T381" s="339"/>
      <c r="U381" s="339"/>
      <c r="V381" s="339"/>
      <c r="W381" s="339"/>
      <c r="X381" s="339"/>
      <c r="Y381" s="339"/>
      <c r="Z381" s="451"/>
      <c r="AA381" s="451"/>
      <c r="AB381" s="451"/>
      <c r="AC381" s="451"/>
      <c r="AD381" s="451">
        <v>448.47</v>
      </c>
      <c r="AE381" s="451">
        <v>448.47</v>
      </c>
      <c r="AF381" s="451">
        <v>448.47</v>
      </c>
      <c r="AG381" s="451">
        <v>448.47</v>
      </c>
      <c r="AH381" s="451">
        <v>448.47</v>
      </c>
      <c r="AI381" s="451">
        <v>448.47</v>
      </c>
      <c r="AJ381" s="366">
        <v>2690.8200000000006</v>
      </c>
      <c r="AK381" s="339">
        <v>2690.8199999999997</v>
      </c>
      <c r="AL381" s="353">
        <v>448.47</v>
      </c>
      <c r="AP381" s="348"/>
      <c r="AQ381" s="348"/>
    </row>
    <row r="382" spans="1:43" ht="24" customHeight="1">
      <c r="A382" s="339"/>
      <c r="B382" s="350" t="s">
        <v>501</v>
      </c>
      <c r="C382" s="338">
        <v>512103100</v>
      </c>
      <c r="D382" s="338">
        <v>1412</v>
      </c>
      <c r="E382" s="453" t="s">
        <v>1633</v>
      </c>
      <c r="F382" s="397">
        <v>7975.3</v>
      </c>
      <c r="G382" s="463" t="s">
        <v>1597</v>
      </c>
      <c r="H382" s="433"/>
      <c r="I382" s="433"/>
      <c r="J382" s="433"/>
      <c r="K382" s="433"/>
      <c r="L382" s="433"/>
      <c r="M382" s="433"/>
      <c r="N382" s="433"/>
      <c r="O382" s="433"/>
      <c r="P382" s="433"/>
      <c r="Q382" s="339"/>
      <c r="R382" s="339"/>
      <c r="S382" s="339"/>
      <c r="T382" s="339"/>
      <c r="U382" s="339"/>
      <c r="V382" s="339"/>
      <c r="W382" s="339"/>
      <c r="X382" s="339"/>
      <c r="Y382" s="339"/>
      <c r="Z382" s="451"/>
      <c r="AA382" s="451"/>
      <c r="AB382" s="451"/>
      <c r="AC382" s="451"/>
      <c r="AD382" s="451"/>
      <c r="AE382" s="451">
        <v>664.61</v>
      </c>
      <c r="AF382" s="451">
        <v>664.61</v>
      </c>
      <c r="AG382" s="451">
        <v>664.61</v>
      </c>
      <c r="AH382" s="451">
        <v>664.61</v>
      </c>
      <c r="AI382" s="451">
        <v>664.61</v>
      </c>
      <c r="AJ382" s="366">
        <v>3323.05</v>
      </c>
      <c r="AK382" s="339">
        <v>4652.25</v>
      </c>
      <c r="AL382" s="353">
        <v>664.60833333333335</v>
      </c>
      <c r="AP382" s="348"/>
      <c r="AQ382" s="348"/>
    </row>
    <row r="383" spans="1:43" ht="24" customHeight="1">
      <c r="A383" s="339"/>
      <c r="B383" s="350" t="s">
        <v>501</v>
      </c>
      <c r="C383" s="338">
        <v>512103100</v>
      </c>
      <c r="D383" s="338">
        <v>1422</v>
      </c>
      <c r="E383" s="453" t="s">
        <v>1634</v>
      </c>
      <c r="F383" s="397">
        <v>3983.48</v>
      </c>
      <c r="G383" s="463">
        <v>44147</v>
      </c>
      <c r="H383" s="433"/>
      <c r="I383" s="433"/>
      <c r="J383" s="433"/>
      <c r="K383" s="433"/>
      <c r="L383" s="433"/>
      <c r="M383" s="433"/>
      <c r="N383" s="433"/>
      <c r="O383" s="433"/>
      <c r="P383" s="433"/>
      <c r="Q383" s="339"/>
      <c r="R383" s="339"/>
      <c r="S383" s="339"/>
      <c r="T383" s="339"/>
      <c r="U383" s="339"/>
      <c r="V383" s="339"/>
      <c r="W383" s="339"/>
      <c r="X383" s="339"/>
      <c r="Y383" s="339"/>
      <c r="Z383" s="451"/>
      <c r="AA383" s="451"/>
      <c r="AB383" s="451"/>
      <c r="AC383" s="451"/>
      <c r="AD383" s="451"/>
      <c r="AE383" s="451"/>
      <c r="AF383" s="451">
        <v>331.96</v>
      </c>
      <c r="AG383" s="451">
        <v>331.96</v>
      </c>
      <c r="AH383" s="451">
        <v>331.96</v>
      </c>
      <c r="AI383" s="451">
        <v>331.96</v>
      </c>
      <c r="AJ383" s="366">
        <v>1327.84</v>
      </c>
      <c r="AK383" s="339">
        <v>2655.6400000000003</v>
      </c>
      <c r="AL383" s="353">
        <v>331.95666666666665</v>
      </c>
      <c r="AP383" s="348"/>
      <c r="AQ383" s="348"/>
    </row>
    <row r="384" spans="1:43" ht="24" customHeight="1">
      <c r="A384" s="339"/>
      <c r="B384" s="350" t="s">
        <v>501</v>
      </c>
      <c r="C384" s="338">
        <v>512103100</v>
      </c>
      <c r="D384" s="338">
        <v>1468</v>
      </c>
      <c r="E384" s="453" t="s">
        <v>1844</v>
      </c>
      <c r="F384" s="397">
        <v>4406.62</v>
      </c>
      <c r="G384" s="463" t="s">
        <v>1845</v>
      </c>
      <c r="H384" s="433"/>
      <c r="I384" s="433"/>
      <c r="J384" s="433"/>
      <c r="K384" s="433"/>
      <c r="L384" s="433"/>
      <c r="M384" s="433"/>
      <c r="N384" s="433"/>
      <c r="O384" s="433"/>
      <c r="P384" s="433"/>
      <c r="Q384" s="339"/>
      <c r="R384" s="339"/>
      <c r="S384" s="339"/>
      <c r="T384" s="339"/>
      <c r="U384" s="339"/>
      <c r="V384" s="339"/>
      <c r="W384" s="339"/>
      <c r="X384" s="339"/>
      <c r="Y384" s="339"/>
      <c r="Z384" s="451"/>
      <c r="AA384" s="451"/>
      <c r="AB384" s="451"/>
      <c r="AC384" s="451"/>
      <c r="AD384" s="451"/>
      <c r="AE384" s="451"/>
      <c r="AF384" s="451"/>
      <c r="AG384" s="451"/>
      <c r="AH384" s="451">
        <v>367.22</v>
      </c>
      <c r="AI384" s="451">
        <v>367.22</v>
      </c>
      <c r="AJ384" s="366">
        <v>734.44</v>
      </c>
      <c r="AK384" s="339">
        <v>3672.18</v>
      </c>
      <c r="AL384" s="353">
        <v>367.21833333333331</v>
      </c>
      <c r="AP384" s="348"/>
      <c r="AQ384" s="348"/>
    </row>
    <row r="385" spans="1:43" ht="24" customHeight="1">
      <c r="A385" s="339"/>
      <c r="B385" s="350" t="s">
        <v>501</v>
      </c>
      <c r="C385" s="338">
        <v>512103100</v>
      </c>
      <c r="D385" s="338">
        <v>1469</v>
      </c>
      <c r="E385" s="453" t="s">
        <v>1846</v>
      </c>
      <c r="F385" s="397">
        <v>3262.54</v>
      </c>
      <c r="G385" s="463" t="s">
        <v>1845</v>
      </c>
      <c r="H385" s="433"/>
      <c r="I385" s="433"/>
      <c r="J385" s="433"/>
      <c r="K385" s="433"/>
      <c r="L385" s="433"/>
      <c r="M385" s="433"/>
      <c r="N385" s="433"/>
      <c r="O385" s="433"/>
      <c r="P385" s="433"/>
      <c r="Q385" s="339"/>
      <c r="R385" s="339"/>
      <c r="S385" s="339"/>
      <c r="T385" s="339"/>
      <c r="U385" s="339"/>
      <c r="V385" s="339"/>
      <c r="W385" s="339"/>
      <c r="X385" s="339"/>
      <c r="Y385" s="339"/>
      <c r="Z385" s="451"/>
      <c r="AA385" s="451"/>
      <c r="AB385" s="451"/>
      <c r="AC385" s="451"/>
      <c r="AD385" s="451"/>
      <c r="AE385" s="451"/>
      <c r="AF385" s="451"/>
      <c r="AG385" s="451"/>
      <c r="AH385" s="451">
        <v>271.88</v>
      </c>
      <c r="AI385" s="451">
        <v>271.88</v>
      </c>
      <c r="AJ385" s="366">
        <v>543.76</v>
      </c>
      <c r="AK385" s="339">
        <v>2718.7799999999997</v>
      </c>
      <c r="AL385" s="353">
        <v>271.87833333333333</v>
      </c>
      <c r="AP385" s="348"/>
      <c r="AQ385" s="348"/>
    </row>
    <row r="386" spans="1:43" ht="24" customHeight="1">
      <c r="A386" s="339"/>
      <c r="B386" s="350" t="s">
        <v>501</v>
      </c>
      <c r="C386" s="338">
        <v>512103100</v>
      </c>
      <c r="D386" s="338">
        <v>1470</v>
      </c>
      <c r="E386" s="453" t="s">
        <v>1847</v>
      </c>
      <c r="F386" s="397">
        <v>2745.91</v>
      </c>
      <c r="G386" s="463" t="s">
        <v>1845</v>
      </c>
      <c r="H386" s="433"/>
      <c r="I386" s="433"/>
      <c r="J386" s="433"/>
      <c r="K386" s="433"/>
      <c r="L386" s="433"/>
      <c r="M386" s="433"/>
      <c r="N386" s="433"/>
      <c r="O386" s="433"/>
      <c r="P386" s="433"/>
      <c r="Q386" s="339"/>
      <c r="R386" s="339"/>
      <c r="S386" s="339"/>
      <c r="T386" s="339"/>
      <c r="U386" s="339"/>
      <c r="V386" s="339"/>
      <c r="W386" s="339"/>
      <c r="X386" s="339"/>
      <c r="Y386" s="339"/>
      <c r="Z386" s="451"/>
      <c r="AA386" s="451"/>
      <c r="AB386" s="451"/>
      <c r="AC386" s="451"/>
      <c r="AD386" s="451"/>
      <c r="AE386" s="451"/>
      <c r="AF386" s="451"/>
      <c r="AG386" s="451"/>
      <c r="AH386" s="451">
        <v>228.83</v>
      </c>
      <c r="AI386" s="451">
        <v>228.83</v>
      </c>
      <c r="AJ386" s="366">
        <v>457.66</v>
      </c>
      <c r="AK386" s="339">
        <v>2288.25</v>
      </c>
      <c r="AL386" s="353">
        <v>228.82583333333332</v>
      </c>
      <c r="AP386" s="348"/>
      <c r="AQ386" s="348"/>
    </row>
    <row r="387" spans="1:43" ht="24" customHeight="1">
      <c r="A387" s="339"/>
      <c r="B387" s="350" t="s">
        <v>501</v>
      </c>
      <c r="C387" s="338">
        <v>512103100</v>
      </c>
      <c r="D387" s="338">
        <v>1471</v>
      </c>
      <c r="E387" s="453" t="s">
        <v>1848</v>
      </c>
      <c r="F387" s="397">
        <v>1009.11</v>
      </c>
      <c r="G387" s="463" t="s">
        <v>1845</v>
      </c>
      <c r="H387" s="433"/>
      <c r="I387" s="433"/>
      <c r="J387" s="433"/>
      <c r="K387" s="433"/>
      <c r="L387" s="433"/>
      <c r="M387" s="433"/>
      <c r="N387" s="433"/>
      <c r="O387" s="433"/>
      <c r="P387" s="433"/>
      <c r="Q387" s="339"/>
      <c r="R387" s="339"/>
      <c r="S387" s="339"/>
      <c r="T387" s="339"/>
      <c r="U387" s="339"/>
      <c r="V387" s="339"/>
      <c r="W387" s="339"/>
      <c r="X387" s="339"/>
      <c r="Y387" s="339"/>
      <c r="Z387" s="451"/>
      <c r="AA387" s="451"/>
      <c r="AB387" s="451"/>
      <c r="AC387" s="451"/>
      <c r="AD387" s="451"/>
      <c r="AE387" s="451"/>
      <c r="AF387" s="451"/>
      <c r="AG387" s="451"/>
      <c r="AH387" s="451">
        <v>84.09</v>
      </c>
      <c r="AI387" s="451">
        <v>84.09</v>
      </c>
      <c r="AJ387" s="366">
        <v>168.18</v>
      </c>
      <c r="AK387" s="339">
        <v>840.93000000000006</v>
      </c>
      <c r="AL387" s="353">
        <v>84.092500000000001</v>
      </c>
      <c r="AP387" s="348"/>
      <c r="AQ387" s="348"/>
    </row>
    <row r="388" spans="1:43" ht="24" customHeight="1">
      <c r="A388" s="339"/>
      <c r="B388" s="350" t="s">
        <v>501</v>
      </c>
      <c r="C388" s="338">
        <v>512103100</v>
      </c>
      <c r="D388" s="338">
        <v>1472</v>
      </c>
      <c r="E388" s="453" t="s">
        <v>1849</v>
      </c>
      <c r="F388" s="397">
        <v>7364.94</v>
      </c>
      <c r="G388" s="463" t="s">
        <v>1845</v>
      </c>
      <c r="H388" s="433"/>
      <c r="I388" s="433"/>
      <c r="J388" s="433"/>
      <c r="K388" s="433"/>
      <c r="L388" s="433"/>
      <c r="M388" s="433"/>
      <c r="N388" s="433"/>
      <c r="O388" s="433"/>
      <c r="P388" s="433"/>
      <c r="Q388" s="339"/>
      <c r="R388" s="339"/>
      <c r="S388" s="339"/>
      <c r="T388" s="339"/>
      <c r="U388" s="339"/>
      <c r="V388" s="339"/>
      <c r="W388" s="339"/>
      <c r="X388" s="339"/>
      <c r="Y388" s="339"/>
      <c r="Z388" s="451"/>
      <c r="AA388" s="451"/>
      <c r="AB388" s="451"/>
      <c r="AC388" s="451"/>
      <c r="AD388" s="451"/>
      <c r="AE388" s="451"/>
      <c r="AF388" s="451"/>
      <c r="AG388" s="451"/>
      <c r="AH388" s="451">
        <v>613.75</v>
      </c>
      <c r="AI388" s="451">
        <v>613.75</v>
      </c>
      <c r="AJ388" s="366">
        <v>1227.5</v>
      </c>
      <c r="AK388" s="339">
        <v>6137.44</v>
      </c>
      <c r="AL388" s="353">
        <v>613.745</v>
      </c>
      <c r="AP388" s="348"/>
      <c r="AQ388" s="348"/>
    </row>
    <row r="389" spans="1:43" ht="24" customHeight="1">
      <c r="A389" s="339"/>
      <c r="B389" s="350" t="s">
        <v>501</v>
      </c>
      <c r="C389" s="338">
        <v>512103100</v>
      </c>
      <c r="D389" s="338">
        <v>1473</v>
      </c>
      <c r="E389" s="453" t="s">
        <v>1850</v>
      </c>
      <c r="F389" s="397">
        <v>1946.61</v>
      </c>
      <c r="G389" s="463" t="s">
        <v>1845</v>
      </c>
      <c r="H389" s="433"/>
      <c r="I389" s="433"/>
      <c r="J389" s="433"/>
      <c r="K389" s="433"/>
      <c r="L389" s="433"/>
      <c r="M389" s="433"/>
      <c r="N389" s="433"/>
      <c r="O389" s="433"/>
      <c r="P389" s="433"/>
      <c r="Q389" s="339"/>
      <c r="R389" s="339"/>
      <c r="S389" s="339"/>
      <c r="T389" s="339"/>
      <c r="U389" s="339"/>
      <c r="V389" s="339"/>
      <c r="W389" s="339"/>
      <c r="X389" s="339"/>
      <c r="Y389" s="339"/>
      <c r="Z389" s="451"/>
      <c r="AA389" s="451"/>
      <c r="AB389" s="451"/>
      <c r="AC389" s="451"/>
      <c r="AD389" s="451"/>
      <c r="AE389" s="451"/>
      <c r="AF389" s="451"/>
      <c r="AG389" s="451"/>
      <c r="AH389" s="451">
        <v>162.22</v>
      </c>
      <c r="AI389" s="451">
        <v>162.22</v>
      </c>
      <c r="AJ389" s="366">
        <v>324.44</v>
      </c>
      <c r="AK389" s="339">
        <v>1622.1699999999998</v>
      </c>
      <c r="AL389" s="353">
        <v>162.2175</v>
      </c>
      <c r="AP389" s="348"/>
      <c r="AQ389" s="348"/>
    </row>
    <row r="390" spans="1:43" ht="24" customHeight="1">
      <c r="A390" s="339"/>
      <c r="B390" s="350" t="s">
        <v>501</v>
      </c>
      <c r="C390" s="338">
        <v>512103100</v>
      </c>
      <c r="D390" s="338">
        <v>1490</v>
      </c>
      <c r="E390" s="453" t="s">
        <v>1899</v>
      </c>
      <c r="F390" s="397">
        <v>5045.5600000000004</v>
      </c>
      <c r="G390" s="463" t="s">
        <v>1892</v>
      </c>
      <c r="H390" s="433"/>
      <c r="I390" s="433"/>
      <c r="J390" s="433"/>
      <c r="K390" s="433"/>
      <c r="L390" s="433"/>
      <c r="M390" s="433"/>
      <c r="N390" s="433"/>
      <c r="O390" s="433"/>
      <c r="P390" s="433"/>
      <c r="Q390" s="339"/>
      <c r="R390" s="339"/>
      <c r="S390" s="339"/>
      <c r="T390" s="339"/>
      <c r="U390" s="339"/>
      <c r="V390" s="339"/>
      <c r="W390" s="339"/>
      <c r="X390" s="339"/>
      <c r="Y390" s="339"/>
      <c r="Z390" s="451"/>
      <c r="AA390" s="451"/>
      <c r="AB390" s="451"/>
      <c r="AC390" s="451"/>
      <c r="AD390" s="451"/>
      <c r="AE390" s="451"/>
      <c r="AF390" s="451"/>
      <c r="AG390" s="451"/>
      <c r="AH390" s="451"/>
      <c r="AI390" s="451">
        <v>420.46</v>
      </c>
      <c r="AJ390" s="366">
        <v>420.46</v>
      </c>
      <c r="AK390" s="339">
        <v>4625.1000000000004</v>
      </c>
      <c r="AL390" s="353">
        <v>420.46333333333337</v>
      </c>
      <c r="AP390" s="348"/>
      <c r="AQ390" s="348"/>
    </row>
    <row r="391" spans="1:43" ht="24" customHeight="1">
      <c r="A391" s="339"/>
      <c r="B391" s="350" t="s">
        <v>501</v>
      </c>
      <c r="C391" s="338">
        <v>512103100</v>
      </c>
      <c r="D391" s="338">
        <v>1491</v>
      </c>
      <c r="E391" s="453" t="s">
        <v>1900</v>
      </c>
      <c r="F391" s="397">
        <v>3257.18</v>
      </c>
      <c r="G391" s="463" t="s">
        <v>1892</v>
      </c>
      <c r="H391" s="433"/>
      <c r="I391" s="433"/>
      <c r="J391" s="433"/>
      <c r="K391" s="433"/>
      <c r="L391" s="433"/>
      <c r="M391" s="433"/>
      <c r="N391" s="433"/>
      <c r="O391" s="433"/>
      <c r="P391" s="433"/>
      <c r="Q391" s="339"/>
      <c r="R391" s="339"/>
      <c r="S391" s="339"/>
      <c r="T391" s="339"/>
      <c r="U391" s="339"/>
      <c r="V391" s="339"/>
      <c r="W391" s="339"/>
      <c r="X391" s="339"/>
      <c r="Y391" s="339"/>
      <c r="Z391" s="451"/>
      <c r="AA391" s="451"/>
      <c r="AB391" s="451"/>
      <c r="AC391" s="451"/>
      <c r="AD391" s="451"/>
      <c r="AE391" s="451"/>
      <c r="AF391" s="451"/>
      <c r="AG391" s="451"/>
      <c r="AH391" s="451"/>
      <c r="AI391" s="451">
        <v>271.43</v>
      </c>
      <c r="AJ391" s="366">
        <v>271.43</v>
      </c>
      <c r="AK391" s="339">
        <v>2985.75</v>
      </c>
      <c r="AL391" s="353">
        <v>271.43166666666667</v>
      </c>
      <c r="AP391" s="348"/>
      <c r="AQ391" s="348"/>
    </row>
    <row r="392" spans="1:43" ht="24" customHeight="1">
      <c r="A392" s="339"/>
      <c r="B392" s="350" t="s">
        <v>501</v>
      </c>
      <c r="C392" s="338">
        <v>512103100</v>
      </c>
      <c r="D392" s="338">
        <v>1492</v>
      </c>
      <c r="E392" s="453" t="s">
        <v>1901</v>
      </c>
      <c r="F392" s="397">
        <v>9782.4699999999993</v>
      </c>
      <c r="G392" s="463" t="s">
        <v>1892</v>
      </c>
      <c r="H392" s="433"/>
      <c r="I392" s="433"/>
      <c r="J392" s="433"/>
      <c r="K392" s="433"/>
      <c r="L392" s="433"/>
      <c r="M392" s="433"/>
      <c r="N392" s="433"/>
      <c r="O392" s="433"/>
      <c r="P392" s="433"/>
      <c r="Q392" s="339"/>
      <c r="R392" s="339"/>
      <c r="S392" s="339"/>
      <c r="T392" s="339"/>
      <c r="U392" s="339"/>
      <c r="V392" s="339"/>
      <c r="W392" s="339"/>
      <c r="X392" s="339"/>
      <c r="Y392" s="339"/>
      <c r="Z392" s="451"/>
      <c r="AA392" s="451"/>
      <c r="AB392" s="451"/>
      <c r="AC392" s="451"/>
      <c r="AD392" s="451"/>
      <c r="AE392" s="451"/>
      <c r="AF392" s="451"/>
      <c r="AG392" s="451"/>
      <c r="AH392" s="451"/>
      <c r="AI392" s="451">
        <v>815.21</v>
      </c>
      <c r="AJ392" s="366">
        <v>815.21</v>
      </c>
      <c r="AK392" s="339">
        <v>8967.2599999999984</v>
      </c>
      <c r="AL392" s="353">
        <v>815.20583333333332</v>
      </c>
      <c r="AP392" s="348"/>
      <c r="AQ392" s="348"/>
    </row>
    <row r="393" spans="1:43" ht="24" customHeight="1">
      <c r="A393" s="339"/>
      <c r="B393" s="350" t="s">
        <v>501</v>
      </c>
      <c r="C393" s="338">
        <v>512103100</v>
      </c>
      <c r="D393" s="338">
        <v>1493</v>
      </c>
      <c r="E393" s="453" t="s">
        <v>1902</v>
      </c>
      <c r="F393" s="397">
        <v>1434.06</v>
      </c>
      <c r="G393" s="463" t="s">
        <v>1892</v>
      </c>
      <c r="H393" s="433"/>
      <c r="I393" s="433"/>
      <c r="J393" s="433"/>
      <c r="K393" s="433"/>
      <c r="L393" s="433"/>
      <c r="M393" s="433"/>
      <c r="N393" s="433"/>
      <c r="O393" s="433"/>
      <c r="P393" s="433"/>
      <c r="Q393" s="339"/>
      <c r="R393" s="339"/>
      <c r="S393" s="339"/>
      <c r="T393" s="339"/>
      <c r="U393" s="339"/>
      <c r="V393" s="339"/>
      <c r="W393" s="339"/>
      <c r="X393" s="339"/>
      <c r="Y393" s="339"/>
      <c r="Z393" s="451"/>
      <c r="AA393" s="451"/>
      <c r="AB393" s="451"/>
      <c r="AC393" s="451"/>
      <c r="AD393" s="451"/>
      <c r="AE393" s="451"/>
      <c r="AF393" s="451"/>
      <c r="AG393" s="451"/>
      <c r="AH393" s="451"/>
      <c r="AI393" s="451">
        <v>119.51</v>
      </c>
      <c r="AJ393" s="366">
        <v>119.51</v>
      </c>
      <c r="AK393" s="339">
        <v>1314.55</v>
      </c>
      <c r="AL393" s="353">
        <v>119.505</v>
      </c>
      <c r="AP393" s="348"/>
      <c r="AQ393" s="348"/>
    </row>
    <row r="394" spans="1:43" ht="24" customHeight="1">
      <c r="A394" s="339"/>
      <c r="B394" s="350" t="s">
        <v>501</v>
      </c>
      <c r="C394" s="338">
        <v>512103100</v>
      </c>
      <c r="D394" s="338">
        <v>1494</v>
      </c>
      <c r="E394" s="453" t="s">
        <v>1903</v>
      </c>
      <c r="F394" s="397">
        <v>4372.1000000000004</v>
      </c>
      <c r="G394" s="463" t="s">
        <v>1892</v>
      </c>
      <c r="H394" s="433"/>
      <c r="I394" s="433"/>
      <c r="J394" s="433"/>
      <c r="K394" s="433"/>
      <c r="L394" s="433"/>
      <c r="M394" s="433"/>
      <c r="N394" s="433"/>
      <c r="O394" s="433"/>
      <c r="P394" s="433"/>
      <c r="Q394" s="339"/>
      <c r="R394" s="339"/>
      <c r="S394" s="339"/>
      <c r="T394" s="339"/>
      <c r="U394" s="339"/>
      <c r="V394" s="339"/>
      <c r="W394" s="339"/>
      <c r="X394" s="339"/>
      <c r="Y394" s="339"/>
      <c r="Z394" s="451"/>
      <c r="AA394" s="451"/>
      <c r="AB394" s="451"/>
      <c r="AC394" s="451"/>
      <c r="AD394" s="451"/>
      <c r="AE394" s="451"/>
      <c r="AF394" s="451"/>
      <c r="AG394" s="451"/>
      <c r="AH394" s="451"/>
      <c r="AI394" s="451">
        <v>364.34</v>
      </c>
      <c r="AJ394" s="366">
        <v>364.34</v>
      </c>
      <c r="AK394" s="339">
        <v>4007.76</v>
      </c>
      <c r="AL394" s="353">
        <v>364.3416666666667</v>
      </c>
      <c r="AP394" s="348"/>
      <c r="AQ394" s="348"/>
    </row>
    <row r="395" spans="1:43" ht="24" customHeight="1">
      <c r="A395" s="339"/>
      <c r="B395" s="350"/>
      <c r="C395" s="338"/>
      <c r="D395" s="338">
        <v>1502</v>
      </c>
      <c r="E395" s="453" t="s">
        <v>1904</v>
      </c>
      <c r="F395" s="397">
        <v>1419.15</v>
      </c>
      <c r="G395" s="463" t="s">
        <v>1873</v>
      </c>
      <c r="H395" s="433"/>
      <c r="I395" s="433"/>
      <c r="J395" s="433"/>
      <c r="K395" s="433"/>
      <c r="L395" s="433"/>
      <c r="M395" s="433"/>
      <c r="N395" s="433"/>
      <c r="O395" s="433"/>
      <c r="P395" s="433"/>
      <c r="Q395" s="339"/>
      <c r="R395" s="339"/>
      <c r="S395" s="339"/>
      <c r="T395" s="339"/>
      <c r="U395" s="339"/>
      <c r="V395" s="339"/>
      <c r="W395" s="339"/>
      <c r="X395" s="339"/>
      <c r="Y395" s="339"/>
      <c r="Z395" s="451"/>
      <c r="AA395" s="451"/>
      <c r="AB395" s="451"/>
      <c r="AC395" s="451"/>
      <c r="AD395" s="451"/>
      <c r="AE395" s="451"/>
      <c r="AF395" s="451"/>
      <c r="AG395" s="451"/>
      <c r="AH395" s="451"/>
      <c r="AI395" s="451">
        <v>118.23</v>
      </c>
      <c r="AJ395" s="366">
        <v>118.23</v>
      </c>
      <c r="AK395" s="339">
        <v>1300.92</v>
      </c>
      <c r="AL395" s="353">
        <v>118.2625</v>
      </c>
      <c r="AP395" s="348"/>
      <c r="AQ395" s="348"/>
    </row>
    <row r="396" spans="1:43" ht="24" customHeight="1">
      <c r="A396" s="371"/>
      <c r="B396" s="350"/>
      <c r="C396" s="338"/>
      <c r="D396" s="338"/>
      <c r="E396" s="343" t="s">
        <v>378</v>
      </c>
      <c r="F396" s="344">
        <v>188950.13</v>
      </c>
      <c r="G396" s="371"/>
      <c r="H396" s="371">
        <v>0</v>
      </c>
      <c r="I396" s="371">
        <v>0</v>
      </c>
      <c r="J396" s="371">
        <v>0</v>
      </c>
      <c r="K396" s="371">
        <v>0</v>
      </c>
      <c r="L396" s="371">
        <v>0</v>
      </c>
      <c r="M396" s="371">
        <v>0</v>
      </c>
      <c r="N396" s="371">
        <v>0</v>
      </c>
      <c r="O396" s="371">
        <v>0</v>
      </c>
      <c r="P396" s="371">
        <v>0</v>
      </c>
      <c r="Q396" s="371">
        <v>0</v>
      </c>
      <c r="R396" s="371">
        <v>0</v>
      </c>
      <c r="S396" s="371">
        <v>0</v>
      </c>
      <c r="T396" s="371">
        <v>0</v>
      </c>
      <c r="U396" s="371">
        <v>0</v>
      </c>
      <c r="V396" s="371">
        <v>0</v>
      </c>
      <c r="W396" s="371">
        <v>0</v>
      </c>
      <c r="X396" s="371">
        <v>1050.92</v>
      </c>
      <c r="Y396" s="371">
        <v>1687.4500000000003</v>
      </c>
      <c r="Z396" s="371">
        <v>4443.33</v>
      </c>
      <c r="AA396" s="371">
        <v>5664.9</v>
      </c>
      <c r="AB396" s="371">
        <v>7422.2799999999988</v>
      </c>
      <c r="AC396" s="371">
        <v>9851.5899999999965</v>
      </c>
      <c r="AD396" s="371">
        <v>10881.549999999996</v>
      </c>
      <c r="AE396" s="371">
        <v>11546.159999999996</v>
      </c>
      <c r="AF396" s="371">
        <v>11878.119999999995</v>
      </c>
      <c r="AG396" s="371">
        <v>11878.119999999995</v>
      </c>
      <c r="AH396" s="371">
        <v>13606.109999999993</v>
      </c>
      <c r="AI396" s="371">
        <v>15721.789999999992</v>
      </c>
      <c r="AJ396" s="371">
        <v>105632.32000000002</v>
      </c>
      <c r="AK396" s="371">
        <v>83317.81</v>
      </c>
      <c r="AL396" s="501">
        <v>87831.189999999944</v>
      </c>
      <c r="AP396" s="348"/>
      <c r="AQ396" s="348"/>
    </row>
    <row r="397" spans="1:43" ht="24" customHeight="1">
      <c r="A397" s="262"/>
      <c r="B397" s="346"/>
      <c r="C397" s="258"/>
      <c r="D397" s="258"/>
      <c r="F397" s="347"/>
      <c r="G397" s="401"/>
      <c r="H397" s="262"/>
      <c r="I397" s="262"/>
      <c r="J397" s="262"/>
      <c r="K397" s="262"/>
      <c r="L397" s="262"/>
      <c r="M397" s="262"/>
      <c r="N397" s="262"/>
      <c r="O397" s="262"/>
      <c r="P397" s="262"/>
      <c r="Q397" s="262"/>
      <c r="R397" s="262"/>
      <c r="S397" s="262"/>
      <c r="T397" s="262"/>
      <c r="U397" s="262"/>
      <c r="V397" s="262"/>
      <c r="W397" s="262"/>
      <c r="X397" s="262"/>
      <c r="Y397" s="262"/>
      <c r="Z397" s="262"/>
      <c r="AA397" s="262"/>
      <c r="AB397" s="262"/>
      <c r="AC397" s="262"/>
      <c r="AD397" s="262"/>
      <c r="AE397" s="262"/>
      <c r="AF397" s="262"/>
      <c r="AG397" s="262"/>
      <c r="AH397" s="262"/>
      <c r="AI397" s="262"/>
      <c r="AJ397" s="348"/>
      <c r="AM397" s="436"/>
      <c r="AN397" s="436"/>
      <c r="AP397" s="348"/>
      <c r="AQ397" s="348"/>
    </row>
    <row r="398" spans="1:43" ht="24" customHeight="1" thickBot="1">
      <c r="A398" s="262"/>
      <c r="B398" s="346"/>
      <c r="C398" s="258"/>
      <c r="D398" s="258"/>
      <c r="F398" s="347"/>
      <c r="G398" s="401"/>
      <c r="H398" s="262"/>
      <c r="I398" s="262"/>
      <c r="J398" s="262"/>
      <c r="K398" s="262"/>
      <c r="L398" s="262"/>
      <c r="M398" s="262"/>
      <c r="N398" s="262"/>
      <c r="O398" s="262"/>
      <c r="P398" s="262"/>
      <c r="Q398" s="262"/>
      <c r="R398" s="262"/>
      <c r="S398" s="262"/>
      <c r="T398" s="262"/>
      <c r="U398" s="262"/>
      <c r="V398" s="262"/>
      <c r="W398" s="262"/>
      <c r="X398" s="262"/>
      <c r="Y398" s="262"/>
      <c r="Z398" s="262"/>
      <c r="AA398" s="262"/>
      <c r="AB398" s="262"/>
      <c r="AC398" s="262"/>
      <c r="AD398" s="262"/>
      <c r="AE398" s="262"/>
      <c r="AF398" s="262"/>
      <c r="AG398" s="262"/>
      <c r="AH398" s="262"/>
      <c r="AI398" s="262"/>
      <c r="AJ398" s="348"/>
      <c r="AM398" s="436"/>
      <c r="AN398" s="436"/>
      <c r="AP398" s="348"/>
      <c r="AQ398" s="348"/>
    </row>
    <row r="399" spans="1:43" ht="24" customHeight="1" thickBot="1">
      <c r="A399" s="262"/>
      <c r="B399" s="346"/>
      <c r="C399" s="258"/>
      <c r="D399" s="258"/>
      <c r="E399" s="354" t="s">
        <v>1137</v>
      </c>
      <c r="F399" s="347"/>
      <c r="G399" s="401"/>
      <c r="H399" s="262"/>
      <c r="I399" s="262"/>
      <c r="J399" s="262"/>
      <c r="K399" s="262"/>
      <c r="L399" s="262"/>
      <c r="M399" s="262"/>
      <c r="N399" s="262"/>
      <c r="O399" s="262"/>
      <c r="P399" s="262"/>
      <c r="Q399" s="262"/>
      <c r="R399" s="262"/>
      <c r="S399" s="262"/>
      <c r="T399" s="262"/>
      <c r="U399" s="262"/>
      <c r="V399" s="262"/>
      <c r="W399" s="262"/>
      <c r="X399" s="262"/>
      <c r="Y399" s="262"/>
      <c r="Z399" s="262"/>
      <c r="AA399" s="262"/>
      <c r="AB399" s="262"/>
      <c r="AC399" s="262"/>
      <c r="AD399" s="262"/>
      <c r="AE399" s="262"/>
      <c r="AF399" s="262"/>
      <c r="AG399" s="262"/>
      <c r="AH399" s="262"/>
      <c r="AI399" s="262"/>
      <c r="AJ399" s="348"/>
      <c r="AM399" s="436"/>
      <c r="AN399" s="436"/>
      <c r="AP399" s="348"/>
      <c r="AQ399" s="348"/>
    </row>
    <row r="400" spans="1:43" ht="24" customHeight="1">
      <c r="A400" s="384"/>
      <c r="B400" s="398" t="s">
        <v>502</v>
      </c>
      <c r="C400" s="338">
        <v>512104100</v>
      </c>
      <c r="D400" s="338">
        <v>1049</v>
      </c>
      <c r="E400" s="433" t="s">
        <v>1188</v>
      </c>
      <c r="F400" s="397">
        <v>187.5</v>
      </c>
      <c r="G400" s="402" t="s">
        <v>1186</v>
      </c>
      <c r="H400" s="339"/>
      <c r="I400" s="339"/>
      <c r="J400" s="339"/>
      <c r="K400" s="339"/>
      <c r="L400" s="339"/>
      <c r="M400" s="339"/>
      <c r="N400" s="339"/>
      <c r="O400" s="339"/>
      <c r="P400" s="339"/>
      <c r="Q400" s="339"/>
      <c r="R400" s="339">
        <v>7.81</v>
      </c>
      <c r="S400" s="339">
        <v>7.81</v>
      </c>
      <c r="T400" s="339">
        <v>7.81</v>
      </c>
      <c r="U400" s="339">
        <v>7.81</v>
      </c>
      <c r="V400" s="339">
        <v>7.81</v>
      </c>
      <c r="W400" s="339">
        <v>7.81</v>
      </c>
      <c r="X400" s="339">
        <v>7.81</v>
      </c>
      <c r="Y400" s="339">
        <v>7.81</v>
      </c>
      <c r="Z400" s="451">
        <v>7.81</v>
      </c>
      <c r="AA400" s="451">
        <v>7.81</v>
      </c>
      <c r="AB400" s="451">
        <v>7.81</v>
      </c>
      <c r="AC400" s="451">
        <v>7.81</v>
      </c>
      <c r="AD400" s="451">
        <v>7.81</v>
      </c>
      <c r="AE400" s="451">
        <v>7.81</v>
      </c>
      <c r="AF400" s="451">
        <v>7.81</v>
      </c>
      <c r="AG400" s="451">
        <v>7.81</v>
      </c>
      <c r="AH400" s="451">
        <v>7.81</v>
      </c>
      <c r="AI400" s="451">
        <v>7.81</v>
      </c>
      <c r="AJ400" s="366">
        <v>140.58000000000001</v>
      </c>
      <c r="AK400" s="339">
        <v>46.919999999999987</v>
      </c>
      <c r="AL400" s="353">
        <v>7.8125</v>
      </c>
      <c r="AM400" s="436"/>
      <c r="AN400" s="436"/>
      <c r="AO400" s="479"/>
      <c r="AP400" s="348"/>
      <c r="AQ400" s="348"/>
    </row>
    <row r="401" spans="1:43" ht="24" customHeight="1">
      <c r="A401" s="339"/>
      <c r="B401" s="350" t="s">
        <v>502</v>
      </c>
      <c r="C401" s="338">
        <v>512104100</v>
      </c>
      <c r="D401" s="338">
        <v>1158</v>
      </c>
      <c r="E401" s="464" t="s">
        <v>1294</v>
      </c>
      <c r="F401" s="376">
        <v>7500</v>
      </c>
      <c r="G401" s="402">
        <v>43986</v>
      </c>
      <c r="H401" s="339"/>
      <c r="I401" s="339"/>
      <c r="J401" s="339"/>
      <c r="K401" s="339"/>
      <c r="L401" s="339"/>
      <c r="M401" s="339"/>
      <c r="N401" s="339"/>
      <c r="O401" s="339"/>
      <c r="P401" s="339"/>
      <c r="Q401" s="339"/>
      <c r="R401" s="339"/>
      <c r="S401" s="339"/>
      <c r="T401" s="339"/>
      <c r="U401" s="339"/>
      <c r="V401" s="339"/>
      <c r="W401" s="339"/>
      <c r="X401" s="339">
        <v>312.5</v>
      </c>
      <c r="Y401" s="339">
        <v>312.5</v>
      </c>
      <c r="Z401" s="451">
        <v>312.5</v>
      </c>
      <c r="AA401" s="451">
        <v>312.5</v>
      </c>
      <c r="AB401" s="451">
        <v>312.5</v>
      </c>
      <c r="AC401" s="451">
        <v>312.5</v>
      </c>
      <c r="AD401" s="451">
        <v>312.5</v>
      </c>
      <c r="AE401" s="451">
        <v>312.5</v>
      </c>
      <c r="AF401" s="451">
        <v>312.5</v>
      </c>
      <c r="AG401" s="451">
        <v>312.5</v>
      </c>
      <c r="AH401" s="451">
        <v>312.5</v>
      </c>
      <c r="AI401" s="451">
        <v>312.5</v>
      </c>
      <c r="AJ401" s="366">
        <v>3750</v>
      </c>
      <c r="AK401" s="339">
        <v>3750</v>
      </c>
      <c r="AL401" s="353">
        <v>312.5</v>
      </c>
      <c r="AM401" s="436"/>
      <c r="AN401" s="436"/>
      <c r="AO401" s="479"/>
      <c r="AP401" s="348"/>
      <c r="AQ401" s="348"/>
    </row>
    <row r="402" spans="1:43" ht="24" customHeight="1">
      <c r="A402" s="339"/>
      <c r="B402" s="350" t="s">
        <v>502</v>
      </c>
      <c r="C402" s="338">
        <v>512104100</v>
      </c>
      <c r="D402" s="338"/>
      <c r="E402" s="482" t="s">
        <v>1378</v>
      </c>
      <c r="F402" s="376">
        <v>2500</v>
      </c>
      <c r="G402" s="502" t="s">
        <v>1351</v>
      </c>
      <c r="H402" s="339"/>
      <c r="I402" s="339"/>
      <c r="J402" s="339"/>
      <c r="K402" s="339"/>
      <c r="L402" s="339"/>
      <c r="M402" s="339"/>
      <c r="N402" s="339"/>
      <c r="O402" s="339"/>
      <c r="P402" s="339"/>
      <c r="Q402" s="339"/>
      <c r="R402" s="339"/>
      <c r="S402" s="339"/>
      <c r="T402" s="339"/>
      <c r="U402" s="339"/>
      <c r="V402" s="339"/>
      <c r="W402" s="339"/>
      <c r="X402" s="339"/>
      <c r="Y402" s="339"/>
      <c r="Z402" s="451">
        <v>104.17</v>
      </c>
      <c r="AA402" s="451">
        <v>104.17</v>
      </c>
      <c r="AB402" s="451">
        <v>104.17</v>
      </c>
      <c r="AC402" s="451">
        <v>104.17</v>
      </c>
      <c r="AD402" s="451">
        <v>104.17</v>
      </c>
      <c r="AE402" s="451">
        <v>104.17</v>
      </c>
      <c r="AF402" s="451">
        <v>104.17</v>
      </c>
      <c r="AG402" s="451">
        <v>104.17</v>
      </c>
      <c r="AH402" s="451">
        <v>104.17</v>
      </c>
      <c r="AI402" s="451">
        <v>104.17</v>
      </c>
      <c r="AJ402" s="366">
        <v>1041.6999999999998</v>
      </c>
      <c r="AK402" s="339">
        <v>1458.3000000000002</v>
      </c>
      <c r="AL402" s="353">
        <v>104.16666666666667</v>
      </c>
      <c r="AM402" s="436"/>
      <c r="AN402" s="436"/>
      <c r="AO402" s="479"/>
      <c r="AP402" s="348"/>
      <c r="AQ402" s="348"/>
    </row>
    <row r="403" spans="1:43" ht="24" customHeight="1">
      <c r="A403" s="339"/>
      <c r="B403" s="350" t="s">
        <v>502</v>
      </c>
      <c r="C403" s="338">
        <v>512104100</v>
      </c>
      <c r="D403" s="338">
        <v>1285</v>
      </c>
      <c r="E403" s="482" t="s">
        <v>1424</v>
      </c>
      <c r="F403" s="376">
        <v>7995</v>
      </c>
      <c r="G403" s="502" t="s">
        <v>1414</v>
      </c>
      <c r="H403" s="339"/>
      <c r="I403" s="339"/>
      <c r="J403" s="339"/>
      <c r="K403" s="339"/>
      <c r="L403" s="339"/>
      <c r="M403" s="339"/>
      <c r="N403" s="339"/>
      <c r="O403" s="339"/>
      <c r="P403" s="339"/>
      <c r="Q403" s="339"/>
      <c r="R403" s="339"/>
      <c r="S403" s="339"/>
      <c r="T403" s="339"/>
      <c r="U403" s="339"/>
      <c r="V403" s="339"/>
      <c r="W403" s="339"/>
      <c r="X403" s="339"/>
      <c r="Y403" s="339"/>
      <c r="Z403" s="451"/>
      <c r="AA403" s="451">
        <v>333.13</v>
      </c>
      <c r="AB403" s="451">
        <v>333.13</v>
      </c>
      <c r="AC403" s="451">
        <v>333.13</v>
      </c>
      <c r="AD403" s="451">
        <v>333.13</v>
      </c>
      <c r="AE403" s="451">
        <v>333.13</v>
      </c>
      <c r="AF403" s="451">
        <v>333.13</v>
      </c>
      <c r="AG403" s="451">
        <v>333.13</v>
      </c>
      <c r="AH403" s="451">
        <v>333.13</v>
      </c>
      <c r="AI403" s="451">
        <v>333.13</v>
      </c>
      <c r="AJ403" s="366">
        <v>2998.1700000000005</v>
      </c>
      <c r="AK403" s="339">
        <v>4996.83</v>
      </c>
      <c r="AL403" s="353"/>
      <c r="AM403" s="436"/>
      <c r="AN403" s="436"/>
      <c r="AO403" s="479"/>
      <c r="AP403" s="348"/>
      <c r="AQ403" s="348"/>
    </row>
    <row r="404" spans="1:43" ht="24" customHeight="1">
      <c r="A404" s="339"/>
      <c r="B404" s="350" t="s">
        <v>502</v>
      </c>
      <c r="C404" s="338">
        <v>512104100</v>
      </c>
      <c r="D404" s="338">
        <v>1330</v>
      </c>
      <c r="E404" s="483" t="s">
        <v>1467</v>
      </c>
      <c r="F404" s="340">
        <v>2550</v>
      </c>
      <c r="G404" s="502">
        <v>43959</v>
      </c>
      <c r="H404" s="339"/>
      <c r="I404" s="339"/>
      <c r="J404" s="339"/>
      <c r="K404" s="339"/>
      <c r="L404" s="339"/>
      <c r="M404" s="339"/>
      <c r="N404" s="339"/>
      <c r="O404" s="339"/>
      <c r="P404" s="339"/>
      <c r="Q404" s="339"/>
      <c r="R404" s="339"/>
      <c r="S404" s="339"/>
      <c r="T404" s="339"/>
      <c r="U404" s="339"/>
      <c r="V404" s="339"/>
      <c r="W404" s="339"/>
      <c r="X404" s="339"/>
      <c r="Y404" s="339"/>
      <c r="Z404" s="451"/>
      <c r="AA404" s="451"/>
      <c r="AB404" s="451">
        <v>106.25</v>
      </c>
      <c r="AC404" s="451">
        <v>106.25</v>
      </c>
      <c r="AD404" s="451">
        <v>106.25</v>
      </c>
      <c r="AE404" s="451">
        <v>106.25</v>
      </c>
      <c r="AF404" s="451">
        <v>106.25</v>
      </c>
      <c r="AG404" s="451">
        <v>106.25</v>
      </c>
      <c r="AH404" s="451">
        <v>106.25</v>
      </c>
      <c r="AI404" s="451">
        <v>106.25</v>
      </c>
      <c r="AJ404" s="366">
        <v>850</v>
      </c>
      <c r="AK404" s="339">
        <v>1700</v>
      </c>
      <c r="AL404" s="353">
        <v>106.25</v>
      </c>
      <c r="AM404" s="436"/>
      <c r="AN404" s="436"/>
      <c r="AO404" s="479"/>
      <c r="AP404" s="348"/>
      <c r="AQ404" s="348"/>
    </row>
    <row r="405" spans="1:43" ht="24" customHeight="1">
      <c r="A405" s="339"/>
      <c r="B405" s="350" t="s">
        <v>502</v>
      </c>
      <c r="C405" s="338">
        <v>512104100</v>
      </c>
      <c r="D405" s="338">
        <v>1331</v>
      </c>
      <c r="E405" s="433" t="s">
        <v>1468</v>
      </c>
      <c r="F405" s="340">
        <v>731.25</v>
      </c>
      <c r="G405" s="502" t="s">
        <v>1469</v>
      </c>
      <c r="H405" s="339"/>
      <c r="I405" s="339"/>
      <c r="J405" s="339"/>
      <c r="K405" s="339"/>
      <c r="L405" s="339"/>
      <c r="M405" s="339"/>
      <c r="N405" s="339"/>
      <c r="O405" s="339"/>
      <c r="P405" s="339"/>
      <c r="Q405" s="339"/>
      <c r="R405" s="339"/>
      <c r="S405" s="339"/>
      <c r="T405" s="339"/>
      <c r="U405" s="339"/>
      <c r="V405" s="339"/>
      <c r="W405" s="339"/>
      <c r="X405" s="339"/>
      <c r="Y405" s="339"/>
      <c r="Z405" s="451"/>
      <c r="AA405" s="451"/>
      <c r="AB405" s="451">
        <v>30.47</v>
      </c>
      <c r="AC405" s="451">
        <v>30.47</v>
      </c>
      <c r="AD405" s="451">
        <v>30.47</v>
      </c>
      <c r="AE405" s="451">
        <v>30.47</v>
      </c>
      <c r="AF405" s="451">
        <v>30.47</v>
      </c>
      <c r="AG405" s="451">
        <v>30.47</v>
      </c>
      <c r="AH405" s="451">
        <v>30.47</v>
      </c>
      <c r="AI405" s="451">
        <v>30.47</v>
      </c>
      <c r="AJ405" s="366">
        <v>243.76</v>
      </c>
      <c r="AK405" s="339">
        <v>487.49</v>
      </c>
      <c r="AL405" s="353">
        <v>30.46875</v>
      </c>
      <c r="AM405" s="436"/>
      <c r="AN405" s="436"/>
      <c r="AO405" s="479"/>
      <c r="AP405" s="348"/>
      <c r="AQ405" s="348"/>
    </row>
    <row r="406" spans="1:43" ht="24" customHeight="1">
      <c r="A406" s="339"/>
      <c r="B406" s="350" t="s">
        <v>502</v>
      </c>
      <c r="C406" s="338">
        <v>512104100</v>
      </c>
      <c r="D406" s="338">
        <v>1373</v>
      </c>
      <c r="E406" s="464" t="s">
        <v>1521</v>
      </c>
      <c r="F406" s="376">
        <v>1875</v>
      </c>
      <c r="G406" s="502">
        <v>44052</v>
      </c>
      <c r="H406" s="339"/>
      <c r="I406" s="339"/>
      <c r="J406" s="339"/>
      <c r="K406" s="339"/>
      <c r="L406" s="339"/>
      <c r="M406" s="339"/>
      <c r="N406" s="339"/>
      <c r="O406" s="339"/>
      <c r="P406" s="339"/>
      <c r="Q406" s="339"/>
      <c r="R406" s="339"/>
      <c r="S406" s="339"/>
      <c r="T406" s="339"/>
      <c r="U406" s="339"/>
      <c r="V406" s="339"/>
      <c r="W406" s="339"/>
      <c r="X406" s="339"/>
      <c r="Y406" s="339"/>
      <c r="Z406" s="451"/>
      <c r="AA406" s="451"/>
      <c r="AB406" s="451"/>
      <c r="AC406" s="451">
        <v>78.13</v>
      </c>
      <c r="AD406" s="451">
        <v>78.13</v>
      </c>
      <c r="AE406" s="451">
        <v>78.13</v>
      </c>
      <c r="AF406" s="451">
        <v>78.13</v>
      </c>
      <c r="AG406" s="451">
        <v>78.13</v>
      </c>
      <c r="AH406" s="451">
        <v>78.13</v>
      </c>
      <c r="AI406" s="451">
        <v>78.13</v>
      </c>
      <c r="AJ406" s="366">
        <v>546.91</v>
      </c>
      <c r="AK406" s="339">
        <v>1328.0900000000001</v>
      </c>
      <c r="AL406" s="353">
        <v>78.125</v>
      </c>
      <c r="AM406" s="436"/>
      <c r="AN406" s="436"/>
      <c r="AO406" s="479"/>
      <c r="AP406" s="348"/>
      <c r="AQ406" s="348"/>
    </row>
    <row r="407" spans="1:43" ht="24" customHeight="1">
      <c r="A407" s="339"/>
      <c r="B407" s="350" t="s">
        <v>502</v>
      </c>
      <c r="C407" s="338">
        <v>512104100</v>
      </c>
      <c r="D407" s="338">
        <v>1374</v>
      </c>
      <c r="E407" s="464" t="s">
        <v>1522</v>
      </c>
      <c r="F407" s="376">
        <v>3750</v>
      </c>
      <c r="G407" s="502" t="s">
        <v>1497</v>
      </c>
      <c r="H407" s="339"/>
      <c r="I407" s="339"/>
      <c r="J407" s="339"/>
      <c r="K407" s="339"/>
      <c r="L407" s="339"/>
      <c r="M407" s="339"/>
      <c r="N407" s="339"/>
      <c r="O407" s="339"/>
      <c r="P407" s="339"/>
      <c r="Q407" s="339"/>
      <c r="R407" s="339"/>
      <c r="S407" s="339"/>
      <c r="T407" s="339"/>
      <c r="U407" s="339"/>
      <c r="V407" s="339"/>
      <c r="W407" s="339"/>
      <c r="X407" s="339"/>
      <c r="Y407" s="339"/>
      <c r="Z407" s="451"/>
      <c r="AA407" s="451"/>
      <c r="AB407" s="451"/>
      <c r="AC407" s="451">
        <v>156.25</v>
      </c>
      <c r="AD407" s="451">
        <v>156.25</v>
      </c>
      <c r="AE407" s="451">
        <v>156.25</v>
      </c>
      <c r="AF407" s="451">
        <v>156.25</v>
      </c>
      <c r="AG407" s="451">
        <v>156.25</v>
      </c>
      <c r="AH407" s="451">
        <v>156.25</v>
      </c>
      <c r="AI407" s="451">
        <v>156.25</v>
      </c>
      <c r="AJ407" s="366">
        <v>1093.75</v>
      </c>
      <c r="AK407" s="339">
        <v>2656.25</v>
      </c>
      <c r="AL407" s="353">
        <v>156.25</v>
      </c>
      <c r="AM407" s="436"/>
      <c r="AN407" s="436"/>
      <c r="AO407" s="479"/>
      <c r="AP407" s="348"/>
      <c r="AQ407" s="348"/>
    </row>
    <row r="408" spans="1:43" ht="24" customHeight="1">
      <c r="A408" s="339"/>
      <c r="B408" s="350"/>
      <c r="C408" s="338">
        <v>512101100</v>
      </c>
      <c r="D408" s="377">
        <v>1449</v>
      </c>
      <c r="E408" s="503" t="s">
        <v>1851</v>
      </c>
      <c r="F408" s="376">
        <v>150</v>
      </c>
      <c r="G408" s="502" t="s">
        <v>1852</v>
      </c>
      <c r="H408" s="339"/>
      <c r="I408" s="339"/>
      <c r="J408" s="339"/>
      <c r="K408" s="339"/>
      <c r="L408" s="339"/>
      <c r="M408" s="339"/>
      <c r="N408" s="339"/>
      <c r="O408" s="339"/>
      <c r="P408" s="339"/>
      <c r="Q408" s="339"/>
      <c r="R408" s="339"/>
      <c r="S408" s="339"/>
      <c r="T408" s="339"/>
      <c r="U408" s="339"/>
      <c r="V408" s="339"/>
      <c r="W408" s="339"/>
      <c r="X408" s="339"/>
      <c r="Y408" s="339"/>
      <c r="Z408" s="451"/>
      <c r="AA408" s="451"/>
      <c r="AB408" s="451"/>
      <c r="AC408" s="451"/>
      <c r="AD408" s="451"/>
      <c r="AE408" s="451"/>
      <c r="AF408" s="451"/>
      <c r="AG408" s="451">
        <v>6.25</v>
      </c>
      <c r="AH408" s="451">
        <v>6.25</v>
      </c>
      <c r="AI408" s="451">
        <v>6.25</v>
      </c>
      <c r="AJ408" s="366">
        <v>18.75</v>
      </c>
      <c r="AK408" s="339">
        <v>131.25</v>
      </c>
      <c r="AL408" s="353">
        <v>6.25</v>
      </c>
      <c r="AM408" s="436"/>
      <c r="AN408" s="436"/>
      <c r="AO408" s="479"/>
      <c r="AP408" s="348"/>
      <c r="AQ408" s="348"/>
    </row>
    <row r="409" spans="1:43" ht="24" customHeight="1">
      <c r="A409" s="371"/>
      <c r="B409" s="350"/>
      <c r="C409" s="338"/>
      <c r="D409" s="338"/>
      <c r="E409" s="399" t="s">
        <v>378</v>
      </c>
      <c r="F409" s="344">
        <v>27238.75</v>
      </c>
      <c r="G409" s="400"/>
      <c r="H409" s="371">
        <v>0</v>
      </c>
      <c r="I409" s="371">
        <v>0</v>
      </c>
      <c r="J409" s="371">
        <v>0</v>
      </c>
      <c r="K409" s="371">
        <v>0</v>
      </c>
      <c r="L409" s="371">
        <v>0</v>
      </c>
      <c r="M409" s="371">
        <v>0</v>
      </c>
      <c r="N409" s="371">
        <v>0</v>
      </c>
      <c r="O409" s="371">
        <v>0</v>
      </c>
      <c r="P409" s="371">
        <v>0</v>
      </c>
      <c r="Q409" s="371">
        <v>0</v>
      </c>
      <c r="R409" s="371">
        <v>7.81</v>
      </c>
      <c r="S409" s="371">
        <v>7.81</v>
      </c>
      <c r="T409" s="371">
        <v>7.81</v>
      </c>
      <c r="U409" s="371">
        <v>7.81</v>
      </c>
      <c r="V409" s="371">
        <v>7.81</v>
      </c>
      <c r="W409" s="371">
        <v>7.81</v>
      </c>
      <c r="X409" s="371">
        <v>320.31</v>
      </c>
      <c r="Y409" s="371">
        <v>320.31</v>
      </c>
      <c r="Z409" s="371">
        <v>424.48</v>
      </c>
      <c r="AA409" s="371">
        <v>757.61</v>
      </c>
      <c r="AB409" s="371">
        <v>894.33</v>
      </c>
      <c r="AC409" s="371">
        <v>1128.71</v>
      </c>
      <c r="AD409" s="371">
        <v>1128.71</v>
      </c>
      <c r="AE409" s="371">
        <v>1128.71</v>
      </c>
      <c r="AF409" s="371">
        <v>1128.71</v>
      </c>
      <c r="AG409" s="371">
        <v>1134.96</v>
      </c>
      <c r="AH409" s="371">
        <v>1134.96</v>
      </c>
      <c r="AI409" s="371">
        <v>1134.96</v>
      </c>
      <c r="AJ409" s="371">
        <v>10683.62</v>
      </c>
      <c r="AK409" s="371">
        <v>16555.129999999997</v>
      </c>
      <c r="AL409" s="353"/>
      <c r="AM409" s="436"/>
      <c r="AN409" s="436"/>
      <c r="AO409" s="479"/>
      <c r="AP409" s="348"/>
      <c r="AQ409" s="348"/>
    </row>
    <row r="410" spans="1:43" ht="24" customHeight="1">
      <c r="A410" s="262"/>
      <c r="B410" s="346"/>
      <c r="C410" s="258"/>
      <c r="D410" s="258"/>
      <c r="E410" s="265"/>
      <c r="F410" s="347"/>
      <c r="G410" s="401"/>
      <c r="H410" s="262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62"/>
      <c r="Z410" s="262"/>
      <c r="AA410" s="262"/>
      <c r="AB410" s="262"/>
      <c r="AC410" s="262"/>
      <c r="AD410" s="262"/>
      <c r="AE410" s="262"/>
      <c r="AF410" s="262"/>
      <c r="AG410" s="262"/>
      <c r="AH410" s="262"/>
      <c r="AI410" s="262"/>
      <c r="AJ410" s="348"/>
      <c r="AK410" s="262"/>
      <c r="AL410" s="353"/>
      <c r="AM410" s="436"/>
      <c r="AN410" s="436"/>
      <c r="AO410" s="479"/>
      <c r="AP410" s="348"/>
      <c r="AQ410" s="348"/>
    </row>
    <row r="411" spans="1:43" ht="24" customHeight="1" thickBot="1">
      <c r="A411" s="262"/>
      <c r="B411" s="346"/>
      <c r="C411" s="258"/>
      <c r="D411" s="258"/>
      <c r="E411" s="265"/>
      <c r="F411" s="347"/>
      <c r="G411" s="401"/>
      <c r="H411" s="262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62"/>
      <c r="Z411" s="262"/>
      <c r="AA411" s="262"/>
      <c r="AB411" s="262"/>
      <c r="AC411" s="262"/>
      <c r="AD411" s="262"/>
      <c r="AE411" s="262"/>
      <c r="AF411" s="262"/>
      <c r="AG411" s="262"/>
      <c r="AH411" s="262"/>
      <c r="AI411" s="262"/>
      <c r="AJ411" s="348"/>
      <c r="AK411" s="262"/>
      <c r="AL411" s="353"/>
      <c r="AM411" s="436"/>
      <c r="AN411" s="436"/>
      <c r="AO411" s="479"/>
      <c r="AP411" s="348"/>
      <c r="AQ411" s="348"/>
    </row>
    <row r="412" spans="1:43" ht="24" customHeight="1" thickBot="1">
      <c r="A412" s="262"/>
      <c r="B412" s="346"/>
      <c r="C412" s="258"/>
      <c r="D412" s="258"/>
      <c r="E412" s="354" t="s">
        <v>458</v>
      </c>
      <c r="F412" s="347"/>
      <c r="G412" s="401"/>
      <c r="H412" s="262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62"/>
      <c r="Z412" s="262"/>
      <c r="AA412" s="262"/>
      <c r="AB412" s="262"/>
      <c r="AC412" s="262"/>
      <c r="AD412" s="262"/>
      <c r="AE412" s="262"/>
      <c r="AF412" s="262"/>
      <c r="AG412" s="262"/>
      <c r="AH412" s="262"/>
      <c r="AI412" s="262"/>
      <c r="AJ412" s="262"/>
      <c r="AK412" s="262"/>
      <c r="AL412" s="353"/>
      <c r="AM412" s="265"/>
      <c r="AN412" s="265"/>
      <c r="AO412" s="479"/>
      <c r="AP412" s="348"/>
      <c r="AQ412" s="348"/>
    </row>
    <row r="413" spans="1:43" ht="24" customHeight="1">
      <c r="A413" s="339"/>
      <c r="B413" s="350" t="s">
        <v>502</v>
      </c>
      <c r="C413" s="338">
        <v>512104100</v>
      </c>
      <c r="D413" s="338">
        <v>1255</v>
      </c>
      <c r="E413" s="464" t="s">
        <v>1379</v>
      </c>
      <c r="F413" s="376">
        <v>12900</v>
      </c>
      <c r="G413" s="462">
        <v>44110</v>
      </c>
      <c r="H413" s="339"/>
      <c r="I413" s="339"/>
      <c r="J413" s="339"/>
      <c r="K413" s="339"/>
      <c r="L413" s="339"/>
      <c r="M413" s="339"/>
      <c r="N413" s="339"/>
      <c r="O413" s="339"/>
      <c r="P413" s="339"/>
      <c r="Q413" s="339"/>
      <c r="R413" s="339"/>
      <c r="S413" s="339"/>
      <c r="T413" s="339"/>
      <c r="U413" s="339"/>
      <c r="V413" s="339"/>
      <c r="W413" s="339"/>
      <c r="X413" s="339"/>
      <c r="Y413" s="339"/>
      <c r="Z413" s="451">
        <v>1075</v>
      </c>
      <c r="AA413" s="451">
        <v>1075</v>
      </c>
      <c r="AB413" s="451">
        <v>1075</v>
      </c>
      <c r="AC413" s="451">
        <v>1075</v>
      </c>
      <c r="AD413" s="451">
        <v>1075</v>
      </c>
      <c r="AE413" s="451">
        <v>1075</v>
      </c>
      <c r="AF413" s="451">
        <v>1075</v>
      </c>
      <c r="AG413" s="451">
        <v>1075</v>
      </c>
      <c r="AH413" s="451">
        <v>1075</v>
      </c>
      <c r="AI413" s="451">
        <v>1075</v>
      </c>
      <c r="AJ413" s="366">
        <v>10750</v>
      </c>
      <c r="AK413" s="339">
        <v>2150</v>
      </c>
      <c r="AL413" s="353">
        <v>1075</v>
      </c>
      <c r="AM413" s="436" t="s">
        <v>377</v>
      </c>
      <c r="AN413" s="436"/>
      <c r="AO413" s="479"/>
      <c r="AP413" s="348"/>
      <c r="AQ413" s="348"/>
    </row>
    <row r="414" spans="1:43" ht="24" customHeight="1">
      <c r="A414" s="339"/>
      <c r="B414" s="350" t="s">
        <v>502</v>
      </c>
      <c r="C414" s="338">
        <v>512104100</v>
      </c>
      <c r="D414" s="338">
        <v>1256</v>
      </c>
      <c r="E414" s="464" t="s">
        <v>1380</v>
      </c>
      <c r="F414" s="376">
        <v>557.48</v>
      </c>
      <c r="G414" s="434" t="s">
        <v>1375</v>
      </c>
      <c r="H414" s="339"/>
      <c r="I414" s="339"/>
      <c r="J414" s="339"/>
      <c r="K414" s="339"/>
      <c r="L414" s="339"/>
      <c r="M414" s="339"/>
      <c r="N414" s="339"/>
      <c r="O414" s="339"/>
      <c r="P414" s="339"/>
      <c r="Q414" s="339"/>
      <c r="R414" s="339"/>
      <c r="S414" s="339"/>
      <c r="T414" s="339"/>
      <c r="U414" s="339"/>
      <c r="V414" s="339"/>
      <c r="W414" s="339"/>
      <c r="X414" s="339"/>
      <c r="Y414" s="339"/>
      <c r="Z414" s="451">
        <v>46.46</v>
      </c>
      <c r="AA414" s="451">
        <v>46.46</v>
      </c>
      <c r="AB414" s="451">
        <v>46.46</v>
      </c>
      <c r="AC414" s="451">
        <v>46.46</v>
      </c>
      <c r="AD414" s="451">
        <v>46.46</v>
      </c>
      <c r="AE414" s="451">
        <v>46.46</v>
      </c>
      <c r="AF414" s="451">
        <v>46.46</v>
      </c>
      <c r="AG414" s="451">
        <v>46.46</v>
      </c>
      <c r="AH414" s="451">
        <v>46.46</v>
      </c>
      <c r="AI414" s="451">
        <v>46.46</v>
      </c>
      <c r="AJ414" s="366">
        <v>464.59999999999991</v>
      </c>
      <c r="AK414" s="339">
        <v>92.880000000000109</v>
      </c>
      <c r="AL414" s="353">
        <v>46.456666666666671</v>
      </c>
      <c r="AM414" s="436" t="s">
        <v>1381</v>
      </c>
      <c r="AN414" s="436"/>
      <c r="AO414" s="479"/>
      <c r="AP414" s="348"/>
      <c r="AQ414" s="348"/>
    </row>
    <row r="415" spans="1:43" ht="24" customHeight="1">
      <c r="A415" s="339"/>
      <c r="B415" s="350" t="s">
        <v>502</v>
      </c>
      <c r="C415" s="338">
        <v>512104100</v>
      </c>
      <c r="D415" s="338">
        <v>1332</v>
      </c>
      <c r="E415" s="433" t="s">
        <v>1470</v>
      </c>
      <c r="F415" s="340">
        <v>885</v>
      </c>
      <c r="G415" s="434" t="s">
        <v>1469</v>
      </c>
      <c r="H415" s="339"/>
      <c r="I415" s="339"/>
      <c r="J415" s="339"/>
      <c r="K415" s="339"/>
      <c r="L415" s="339"/>
      <c r="M415" s="339"/>
      <c r="N415" s="339"/>
      <c r="O415" s="339"/>
      <c r="P415" s="339"/>
      <c r="Q415" s="339"/>
      <c r="R415" s="339"/>
      <c r="S415" s="339"/>
      <c r="T415" s="339"/>
      <c r="U415" s="339"/>
      <c r="V415" s="339"/>
      <c r="W415" s="339"/>
      <c r="X415" s="339"/>
      <c r="Y415" s="339"/>
      <c r="Z415" s="451"/>
      <c r="AA415" s="451"/>
      <c r="AB415" s="451">
        <v>73.75</v>
      </c>
      <c r="AC415" s="451">
        <v>73.75</v>
      </c>
      <c r="AD415" s="451">
        <v>73.75</v>
      </c>
      <c r="AE415" s="451">
        <v>73.75</v>
      </c>
      <c r="AF415" s="451">
        <v>73.75</v>
      </c>
      <c r="AG415" s="451">
        <v>73.75</v>
      </c>
      <c r="AH415" s="451">
        <v>73.75</v>
      </c>
      <c r="AI415" s="451">
        <v>73.75</v>
      </c>
      <c r="AJ415" s="366">
        <v>590</v>
      </c>
      <c r="AK415" s="339">
        <v>295</v>
      </c>
      <c r="AL415" s="353">
        <v>73.75</v>
      </c>
      <c r="AM415" s="436"/>
      <c r="AN415" s="436"/>
      <c r="AO415" s="479"/>
      <c r="AP415" s="348"/>
      <c r="AQ415" s="348"/>
    </row>
    <row r="416" spans="1:43" ht="24" customHeight="1">
      <c r="A416" s="339"/>
      <c r="B416" s="350" t="s">
        <v>502</v>
      </c>
      <c r="C416" s="338">
        <v>512104100</v>
      </c>
      <c r="D416" s="338">
        <v>1375</v>
      </c>
      <c r="E416" s="433" t="s">
        <v>1471</v>
      </c>
      <c r="F416" s="340">
        <v>1075</v>
      </c>
      <c r="G416" s="434" t="s">
        <v>1437</v>
      </c>
      <c r="H416" s="339"/>
      <c r="I416" s="339"/>
      <c r="J416" s="339"/>
      <c r="K416" s="339"/>
      <c r="L416" s="339"/>
      <c r="M416" s="339"/>
      <c r="N416" s="339"/>
      <c r="O416" s="339"/>
      <c r="P416" s="339"/>
      <c r="Q416" s="339"/>
      <c r="R416" s="339"/>
      <c r="S416" s="339"/>
      <c r="T416" s="339"/>
      <c r="U416" s="339"/>
      <c r="V416" s="339"/>
      <c r="W416" s="339"/>
      <c r="X416" s="339"/>
      <c r="Y416" s="339"/>
      <c r="Z416" s="451"/>
      <c r="AA416" s="451"/>
      <c r="AB416" s="451">
        <v>89.58</v>
      </c>
      <c r="AC416" s="451">
        <v>89.58</v>
      </c>
      <c r="AD416" s="451">
        <v>89.58</v>
      </c>
      <c r="AE416" s="451">
        <v>89.58</v>
      </c>
      <c r="AF416" s="451">
        <v>89.58</v>
      </c>
      <c r="AG416" s="451">
        <v>89.58</v>
      </c>
      <c r="AH416" s="451">
        <v>89.58</v>
      </c>
      <c r="AI416" s="451">
        <v>89.58</v>
      </c>
      <c r="AJ416" s="366">
        <v>716.6400000000001</v>
      </c>
      <c r="AK416" s="339">
        <v>358.3599999999999</v>
      </c>
      <c r="AL416" s="353">
        <v>89.583333333333329</v>
      </c>
      <c r="AM416" s="436"/>
      <c r="AN416" s="436"/>
      <c r="AO416" s="479"/>
      <c r="AP416" s="348"/>
      <c r="AQ416" s="348"/>
    </row>
    <row r="417" spans="1:43" ht="24" customHeight="1">
      <c r="A417" s="371"/>
      <c r="B417" s="350"/>
      <c r="C417" s="338"/>
      <c r="D417" s="338"/>
      <c r="E417" s="504"/>
      <c r="F417" s="344">
        <v>15417.48</v>
      </c>
      <c r="G417" s="371"/>
      <c r="H417" s="371">
        <v>0</v>
      </c>
      <c r="I417" s="371">
        <v>0</v>
      </c>
      <c r="J417" s="371">
        <v>0</v>
      </c>
      <c r="K417" s="371">
        <v>0</v>
      </c>
      <c r="L417" s="371">
        <v>0</v>
      </c>
      <c r="M417" s="371">
        <v>0</v>
      </c>
      <c r="N417" s="371">
        <v>0</v>
      </c>
      <c r="O417" s="371">
        <v>0</v>
      </c>
      <c r="P417" s="371">
        <v>0</v>
      </c>
      <c r="Q417" s="371">
        <v>0</v>
      </c>
      <c r="R417" s="371">
        <v>0</v>
      </c>
      <c r="S417" s="371">
        <v>0</v>
      </c>
      <c r="T417" s="371">
        <v>0</v>
      </c>
      <c r="U417" s="371">
        <v>0</v>
      </c>
      <c r="V417" s="371">
        <v>0</v>
      </c>
      <c r="W417" s="371">
        <v>0</v>
      </c>
      <c r="X417" s="371">
        <v>0</v>
      </c>
      <c r="Y417" s="371">
        <v>0</v>
      </c>
      <c r="Z417" s="371">
        <v>1121.46</v>
      </c>
      <c r="AA417" s="371">
        <v>1121.46</v>
      </c>
      <c r="AB417" s="371">
        <v>1284.79</v>
      </c>
      <c r="AC417" s="371">
        <v>1284.79</v>
      </c>
      <c r="AD417" s="371">
        <v>1284.79</v>
      </c>
      <c r="AE417" s="371">
        <v>1284.79</v>
      </c>
      <c r="AF417" s="371">
        <v>1284.79</v>
      </c>
      <c r="AG417" s="371">
        <v>1284.79</v>
      </c>
      <c r="AH417" s="371">
        <v>1284.79</v>
      </c>
      <c r="AI417" s="371">
        <v>1284.79</v>
      </c>
      <c r="AJ417" s="371">
        <v>12521.24</v>
      </c>
      <c r="AK417" s="371">
        <v>2896.24</v>
      </c>
      <c r="AL417" s="353">
        <v>12989.770000000011</v>
      </c>
      <c r="AM417" s="265"/>
      <c r="AN417" s="265"/>
      <c r="AO417" s="479"/>
      <c r="AP417" s="348"/>
      <c r="AQ417" s="348"/>
    </row>
    <row r="418" spans="1:43" ht="24" customHeight="1">
      <c r="A418" s="373"/>
      <c r="B418" s="346"/>
      <c r="C418" s="258"/>
      <c r="D418" s="258"/>
      <c r="E418" s="505"/>
      <c r="F418" s="347"/>
      <c r="G418" s="401"/>
      <c r="H418" s="373"/>
      <c r="I418" s="373"/>
      <c r="J418" s="373"/>
      <c r="K418" s="373"/>
      <c r="L418" s="373"/>
      <c r="M418" s="373"/>
      <c r="N418" s="373"/>
      <c r="O418" s="373"/>
      <c r="P418" s="373"/>
      <c r="Q418" s="373"/>
      <c r="R418" s="373"/>
      <c r="S418" s="373"/>
      <c r="T418" s="373"/>
      <c r="U418" s="373"/>
      <c r="V418" s="373"/>
      <c r="W418" s="373"/>
      <c r="X418" s="373"/>
      <c r="Y418" s="373"/>
      <c r="Z418" s="373"/>
      <c r="AA418" s="373"/>
      <c r="AB418" s="373"/>
      <c r="AC418" s="373"/>
      <c r="AD418" s="373"/>
      <c r="AE418" s="373"/>
      <c r="AF418" s="373"/>
      <c r="AG418" s="373"/>
      <c r="AH418" s="373"/>
      <c r="AI418" s="373"/>
      <c r="AJ418" s="373"/>
      <c r="AK418" s="373"/>
      <c r="AL418" s="353"/>
      <c r="AM418" s="265"/>
      <c r="AN418" s="265"/>
      <c r="AO418" s="479"/>
      <c r="AP418" s="348"/>
      <c r="AQ418" s="348"/>
    </row>
    <row r="419" spans="1:43" ht="24" customHeight="1" thickBot="1">
      <c r="A419" s="373"/>
      <c r="B419" s="346"/>
      <c r="C419" s="258"/>
      <c r="D419" s="258"/>
      <c r="E419" s="505"/>
      <c r="F419" s="347"/>
      <c r="G419" s="401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  <c r="U419" s="373"/>
      <c r="V419" s="373"/>
      <c r="W419" s="373"/>
      <c r="X419" s="373"/>
      <c r="Y419" s="373"/>
      <c r="Z419" s="373"/>
      <c r="AA419" s="373"/>
      <c r="AB419" s="373"/>
      <c r="AC419" s="373"/>
      <c r="AD419" s="373"/>
      <c r="AE419" s="373"/>
      <c r="AF419" s="373"/>
      <c r="AG419" s="373"/>
      <c r="AH419" s="373"/>
      <c r="AI419" s="373"/>
      <c r="AJ419" s="373"/>
      <c r="AK419" s="373"/>
      <c r="AL419" s="353"/>
      <c r="AM419" s="265"/>
      <c r="AN419" s="265"/>
      <c r="AO419" s="479"/>
      <c r="AP419" s="348"/>
      <c r="AQ419" s="348"/>
    </row>
    <row r="420" spans="1:43" ht="24" customHeight="1" thickBot="1">
      <c r="A420" s="262"/>
      <c r="B420" s="346"/>
      <c r="C420" s="264"/>
      <c r="D420" s="258"/>
      <c r="E420" s="354" t="s">
        <v>459</v>
      </c>
      <c r="F420" s="347"/>
      <c r="G420" s="401"/>
      <c r="H420" s="262"/>
      <c r="I420" s="262"/>
      <c r="J420" s="262"/>
      <c r="K420" s="262"/>
      <c r="L420" s="262"/>
      <c r="M420" s="262"/>
      <c r="N420" s="262"/>
      <c r="O420" s="262"/>
      <c r="P420" s="262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  <c r="AC420" s="262"/>
      <c r="AD420" s="262"/>
      <c r="AE420" s="262"/>
      <c r="AF420" s="262"/>
      <c r="AG420" s="262"/>
      <c r="AH420" s="262"/>
      <c r="AI420" s="262"/>
      <c r="AJ420" s="262"/>
      <c r="AK420" s="262"/>
      <c r="AL420" s="353"/>
      <c r="AM420" s="265"/>
      <c r="AN420" s="265"/>
      <c r="AO420" s="479"/>
      <c r="AP420" s="348"/>
      <c r="AQ420" s="348"/>
    </row>
    <row r="421" spans="1:43" ht="24" customHeight="1">
      <c r="A421" s="339"/>
      <c r="B421" s="350" t="s">
        <v>502</v>
      </c>
      <c r="C421" s="338">
        <v>512104100</v>
      </c>
      <c r="D421" s="338">
        <v>1216</v>
      </c>
      <c r="E421" s="464" t="s">
        <v>1295</v>
      </c>
      <c r="F421" s="397">
        <v>4000</v>
      </c>
      <c r="G421" s="402" t="s">
        <v>1282</v>
      </c>
      <c r="H421" s="339"/>
      <c r="I421" s="339"/>
      <c r="J421" s="339"/>
      <c r="K421" s="339"/>
      <c r="L421" s="339"/>
      <c r="M421" s="339"/>
      <c r="N421" s="339"/>
      <c r="O421" s="339"/>
      <c r="P421" s="339"/>
      <c r="Q421" s="339"/>
      <c r="R421" s="339"/>
      <c r="S421" s="339"/>
      <c r="T421" s="339"/>
      <c r="U421" s="339"/>
      <c r="V421" s="339"/>
      <c r="W421" s="339"/>
      <c r="X421" s="339"/>
      <c r="Y421" s="339">
        <v>333.33</v>
      </c>
      <c r="Z421" s="451">
        <v>333.33</v>
      </c>
      <c r="AA421" s="435">
        <v>333.33</v>
      </c>
      <c r="AB421" s="435">
        <v>333.33</v>
      </c>
      <c r="AC421" s="435">
        <v>333.33</v>
      </c>
      <c r="AD421" s="435">
        <v>333.33</v>
      </c>
      <c r="AE421" s="435">
        <v>333.33</v>
      </c>
      <c r="AF421" s="435">
        <v>333.33</v>
      </c>
      <c r="AG421" s="435">
        <v>333.33</v>
      </c>
      <c r="AH421" s="435">
        <v>333.33</v>
      </c>
      <c r="AI421" s="435">
        <v>333.33</v>
      </c>
      <c r="AJ421" s="366">
        <v>3666.6299999999997</v>
      </c>
      <c r="AK421" s="339">
        <v>333.37000000000035</v>
      </c>
      <c r="AL421" s="353">
        <v>333.33333333333331</v>
      </c>
      <c r="AM421" s="436"/>
      <c r="AN421" s="436"/>
      <c r="AO421" s="479"/>
      <c r="AP421" s="348"/>
      <c r="AQ421" s="348"/>
    </row>
    <row r="422" spans="1:43" ht="24" customHeight="1">
      <c r="A422" s="339"/>
      <c r="B422" s="350" t="s">
        <v>502</v>
      </c>
      <c r="C422" s="338">
        <v>512104100</v>
      </c>
      <c r="D422" s="338">
        <v>1278</v>
      </c>
      <c r="E422" s="433" t="s">
        <v>1425</v>
      </c>
      <c r="F422" s="397">
        <v>17491.14</v>
      </c>
      <c r="G422" s="402">
        <v>44111</v>
      </c>
      <c r="H422" s="339"/>
      <c r="I422" s="339"/>
      <c r="J422" s="339"/>
      <c r="K422" s="339"/>
      <c r="L422" s="339"/>
      <c r="M422" s="339"/>
      <c r="N422" s="339"/>
      <c r="O422" s="339"/>
      <c r="P422" s="339"/>
      <c r="Q422" s="339"/>
      <c r="R422" s="339"/>
      <c r="S422" s="339"/>
      <c r="T422" s="339"/>
      <c r="U422" s="339"/>
      <c r="V422" s="339"/>
      <c r="W422" s="339"/>
      <c r="X422" s="339"/>
      <c r="Y422" s="339"/>
      <c r="Z422" s="451"/>
      <c r="AA422" s="451">
        <v>1457.6</v>
      </c>
      <c r="AB422" s="451">
        <v>1457.6</v>
      </c>
      <c r="AC422" s="451">
        <v>1457.6</v>
      </c>
      <c r="AD422" s="451">
        <v>1457.6</v>
      </c>
      <c r="AE422" s="435">
        <v>1457.6</v>
      </c>
      <c r="AF422" s="435">
        <v>1457.6</v>
      </c>
      <c r="AG422" s="435">
        <v>1457.6</v>
      </c>
      <c r="AH422" s="435">
        <v>1457.6</v>
      </c>
      <c r="AI422" s="435">
        <v>1457.6</v>
      </c>
      <c r="AJ422" s="366">
        <v>13118.400000000001</v>
      </c>
      <c r="AK422" s="339">
        <v>4372.739999999998</v>
      </c>
      <c r="AL422" s="353">
        <v>1457.595</v>
      </c>
      <c r="AM422" s="436"/>
      <c r="AN422" s="436"/>
      <c r="AO422" s="479"/>
      <c r="AP422" s="348"/>
      <c r="AQ422" s="348"/>
    </row>
    <row r="423" spans="1:43" ht="24" customHeight="1">
      <c r="A423" s="339"/>
      <c r="B423" s="350" t="s">
        <v>502</v>
      </c>
      <c r="C423" s="338">
        <v>512104100</v>
      </c>
      <c r="D423" s="338">
        <v>1376</v>
      </c>
      <c r="E423" s="433" t="s">
        <v>1425</v>
      </c>
      <c r="F423" s="397">
        <v>9617.5300000000007</v>
      </c>
      <c r="G423" s="500">
        <v>44021</v>
      </c>
      <c r="H423" s="339"/>
      <c r="I423" s="339"/>
      <c r="J423" s="339"/>
      <c r="K423" s="339"/>
      <c r="L423" s="339"/>
      <c r="M423" s="339"/>
      <c r="N423" s="339"/>
      <c r="O423" s="339"/>
      <c r="P423" s="339"/>
      <c r="Q423" s="339"/>
      <c r="R423" s="339"/>
      <c r="S423" s="339"/>
      <c r="T423" s="339"/>
      <c r="U423" s="339"/>
      <c r="V423" s="339"/>
      <c r="W423" s="339"/>
      <c r="X423" s="339"/>
      <c r="Y423" s="339"/>
      <c r="Z423" s="451"/>
      <c r="AA423" s="451"/>
      <c r="AB423" s="451"/>
      <c r="AC423" s="506">
        <v>801.46</v>
      </c>
      <c r="AD423" s="451">
        <v>801.46</v>
      </c>
      <c r="AE423" s="435">
        <v>801.46</v>
      </c>
      <c r="AF423" s="435">
        <v>801.46</v>
      </c>
      <c r="AG423" s="435">
        <v>801.46</v>
      </c>
      <c r="AH423" s="435">
        <v>801.46</v>
      </c>
      <c r="AI423" s="435">
        <v>801.46</v>
      </c>
      <c r="AJ423" s="366">
        <v>5610.22</v>
      </c>
      <c r="AK423" s="339">
        <v>4007.3100000000004</v>
      </c>
      <c r="AL423" s="353">
        <v>801.46083333333343</v>
      </c>
      <c r="AM423" s="436"/>
      <c r="AN423" s="436"/>
      <c r="AO423" s="479"/>
      <c r="AP423" s="348"/>
      <c r="AQ423" s="348"/>
    </row>
    <row r="424" spans="1:43" ht="24" customHeight="1">
      <c r="A424" s="339"/>
      <c r="B424" s="350" t="s">
        <v>502</v>
      </c>
      <c r="C424" s="338">
        <v>512104100</v>
      </c>
      <c r="D424" s="338"/>
      <c r="E424" s="468" t="s">
        <v>1635</v>
      </c>
      <c r="F424" s="397">
        <v>6358.13</v>
      </c>
      <c r="G424" s="437">
        <v>44053</v>
      </c>
      <c r="H424" s="339"/>
      <c r="I424" s="339"/>
      <c r="J424" s="339"/>
      <c r="K424" s="339"/>
      <c r="L424" s="339"/>
      <c r="M424" s="339"/>
      <c r="N424" s="339"/>
      <c r="O424" s="339"/>
      <c r="P424" s="339"/>
      <c r="Q424" s="339"/>
      <c r="R424" s="339"/>
      <c r="S424" s="339"/>
      <c r="T424" s="339"/>
      <c r="U424" s="339"/>
      <c r="V424" s="339"/>
      <c r="W424" s="339"/>
      <c r="X424" s="339"/>
      <c r="Y424" s="339"/>
      <c r="Z424" s="451"/>
      <c r="AA424" s="451"/>
      <c r="AB424" s="451"/>
      <c r="AC424" s="451"/>
      <c r="AD424" s="451">
        <v>529.84</v>
      </c>
      <c r="AE424" s="435">
        <v>529.84</v>
      </c>
      <c r="AF424" s="435">
        <v>529.84</v>
      </c>
      <c r="AG424" s="435">
        <v>529.84</v>
      </c>
      <c r="AH424" s="435">
        <v>529.84</v>
      </c>
      <c r="AI424" s="435">
        <v>529.84</v>
      </c>
      <c r="AJ424" s="366">
        <v>3179.0400000000004</v>
      </c>
      <c r="AK424" s="339">
        <v>3179.0899999999997</v>
      </c>
      <c r="AL424" s="353">
        <v>529.84416666666664</v>
      </c>
      <c r="AM424" s="436"/>
      <c r="AN424" s="436"/>
      <c r="AO424" s="479"/>
      <c r="AP424" s="348"/>
      <c r="AQ424" s="348"/>
    </row>
    <row r="425" spans="1:43" ht="24" customHeight="1">
      <c r="A425" s="339"/>
      <c r="B425" s="350" t="s">
        <v>502</v>
      </c>
      <c r="C425" s="338">
        <v>512104100</v>
      </c>
      <c r="D425" s="338">
        <v>1424</v>
      </c>
      <c r="E425" s="433" t="s">
        <v>1636</v>
      </c>
      <c r="F425" s="397">
        <v>3216.82</v>
      </c>
      <c r="G425" s="434" t="s">
        <v>1628</v>
      </c>
      <c r="H425" s="339"/>
      <c r="I425" s="339"/>
      <c r="J425" s="339"/>
      <c r="K425" s="339"/>
      <c r="L425" s="339"/>
      <c r="M425" s="339"/>
      <c r="N425" s="339"/>
      <c r="O425" s="339"/>
      <c r="P425" s="339"/>
      <c r="Q425" s="339"/>
      <c r="R425" s="339"/>
      <c r="S425" s="339"/>
      <c r="T425" s="339"/>
      <c r="U425" s="339"/>
      <c r="V425" s="339"/>
      <c r="W425" s="339"/>
      <c r="X425" s="339"/>
      <c r="Y425" s="339"/>
      <c r="Z425" s="451"/>
      <c r="AA425" s="451"/>
      <c r="AB425" s="451"/>
      <c r="AC425" s="451"/>
      <c r="AD425" s="451"/>
      <c r="AE425" s="435"/>
      <c r="AF425" s="435">
        <v>268.07</v>
      </c>
      <c r="AG425" s="435">
        <v>268.07</v>
      </c>
      <c r="AH425" s="435">
        <v>268.07</v>
      </c>
      <c r="AI425" s="435">
        <v>268.07</v>
      </c>
      <c r="AJ425" s="366">
        <v>1072.28</v>
      </c>
      <c r="AK425" s="339">
        <v>2144.54</v>
      </c>
      <c r="AL425" s="353">
        <v>268.06833333333333</v>
      </c>
      <c r="AM425" s="436"/>
      <c r="AN425" s="436"/>
      <c r="AO425" s="479"/>
      <c r="AP425" s="348"/>
      <c r="AQ425" s="348"/>
    </row>
    <row r="426" spans="1:43" ht="24" customHeight="1">
      <c r="A426" s="339"/>
      <c r="B426" s="350" t="s">
        <v>502</v>
      </c>
      <c r="C426" s="338">
        <v>512104100</v>
      </c>
      <c r="D426" s="338">
        <v>1450</v>
      </c>
      <c r="E426" s="433" t="s">
        <v>1636</v>
      </c>
      <c r="F426" s="397">
        <v>12410.49</v>
      </c>
      <c r="G426" s="462">
        <v>44501</v>
      </c>
      <c r="H426" s="339"/>
      <c r="I426" s="339"/>
      <c r="J426" s="339"/>
      <c r="K426" s="339"/>
      <c r="L426" s="339"/>
      <c r="M426" s="339"/>
      <c r="N426" s="339"/>
      <c r="O426" s="339"/>
      <c r="P426" s="339"/>
      <c r="Q426" s="339"/>
      <c r="R426" s="339"/>
      <c r="S426" s="339"/>
      <c r="T426" s="339"/>
      <c r="U426" s="339"/>
      <c r="V426" s="339"/>
      <c r="W426" s="339"/>
      <c r="X426" s="339"/>
      <c r="Y426" s="339"/>
      <c r="Z426" s="451"/>
      <c r="AA426" s="451"/>
      <c r="AB426" s="451"/>
      <c r="AC426" s="451"/>
      <c r="AD426" s="451"/>
      <c r="AE426" s="435"/>
      <c r="AF426" s="435"/>
      <c r="AG426" s="435">
        <v>1034.21</v>
      </c>
      <c r="AH426" s="435">
        <v>1034.21</v>
      </c>
      <c r="AI426" s="435">
        <v>1034.21</v>
      </c>
      <c r="AJ426" s="366">
        <v>3102.63</v>
      </c>
      <c r="AK426" s="339">
        <v>9307.86</v>
      </c>
      <c r="AL426" s="353">
        <v>1034.2075</v>
      </c>
      <c r="AM426" s="436"/>
      <c r="AN426" s="436"/>
      <c r="AO426" s="479"/>
      <c r="AP426" s="348"/>
      <c r="AQ426" s="348"/>
    </row>
    <row r="427" spans="1:43" ht="24" customHeight="1">
      <c r="A427" s="371"/>
      <c r="B427" s="350"/>
      <c r="C427" s="338"/>
      <c r="D427" s="338"/>
      <c r="E427" s="504"/>
      <c r="F427" s="344">
        <v>53094.109999999993</v>
      </c>
      <c r="G427" s="371"/>
      <c r="H427" s="371">
        <v>0</v>
      </c>
      <c r="I427" s="371">
        <v>0</v>
      </c>
      <c r="J427" s="371">
        <v>0</v>
      </c>
      <c r="K427" s="371">
        <v>0</v>
      </c>
      <c r="L427" s="371">
        <v>0</v>
      </c>
      <c r="M427" s="371">
        <v>0</v>
      </c>
      <c r="N427" s="371">
        <v>0</v>
      </c>
      <c r="O427" s="371">
        <v>0</v>
      </c>
      <c r="P427" s="371">
        <v>0</v>
      </c>
      <c r="Q427" s="371">
        <v>0</v>
      </c>
      <c r="R427" s="371">
        <v>0</v>
      </c>
      <c r="S427" s="371">
        <v>0</v>
      </c>
      <c r="T427" s="371">
        <v>0</v>
      </c>
      <c r="U427" s="371">
        <v>0</v>
      </c>
      <c r="V427" s="371">
        <v>0</v>
      </c>
      <c r="W427" s="371">
        <v>0</v>
      </c>
      <c r="X427" s="371">
        <v>0</v>
      </c>
      <c r="Y427" s="371">
        <v>333.33</v>
      </c>
      <c r="Z427" s="371">
        <v>333.33</v>
      </c>
      <c r="AA427" s="371">
        <v>1790.9299999999998</v>
      </c>
      <c r="AB427" s="371">
        <v>1790.9299999999998</v>
      </c>
      <c r="AC427" s="371">
        <v>2592.39</v>
      </c>
      <c r="AD427" s="371">
        <v>3122.23</v>
      </c>
      <c r="AE427" s="371">
        <v>3122.23</v>
      </c>
      <c r="AF427" s="371">
        <v>3390.3</v>
      </c>
      <c r="AG427" s="371">
        <v>4424.51</v>
      </c>
      <c r="AH427" s="371">
        <v>4424.51</v>
      </c>
      <c r="AI427" s="371">
        <v>4424.51</v>
      </c>
      <c r="AJ427" s="371">
        <v>29749.200000000004</v>
      </c>
      <c r="AK427" s="371">
        <v>23344.91</v>
      </c>
      <c r="AL427" s="353">
        <v>5999.9399999999951</v>
      </c>
      <c r="AM427" s="265"/>
      <c r="AN427" s="265"/>
      <c r="AO427" s="479"/>
      <c r="AP427" s="348"/>
      <c r="AQ427" s="348"/>
    </row>
    <row r="428" spans="1:43" ht="24" customHeight="1" thickBot="1">
      <c r="A428" s="262"/>
      <c r="B428" s="346"/>
      <c r="C428" s="258"/>
      <c r="D428" s="258"/>
      <c r="E428" s="265"/>
      <c r="F428" s="368"/>
      <c r="G428" s="401"/>
      <c r="H428" s="262"/>
      <c r="I428" s="262"/>
      <c r="J428" s="262"/>
      <c r="K428" s="262"/>
      <c r="L428" s="262"/>
      <c r="M428" s="262"/>
      <c r="N428" s="262"/>
      <c r="O428" s="262"/>
      <c r="P428" s="262"/>
      <c r="Q428" s="262"/>
      <c r="R428" s="262"/>
      <c r="S428" s="262"/>
      <c r="T428" s="262"/>
      <c r="U428" s="262"/>
      <c r="V428" s="262"/>
      <c r="W428" s="262"/>
      <c r="X428" s="262"/>
      <c r="Y428" s="262"/>
      <c r="Z428" s="262"/>
      <c r="AA428" s="262"/>
      <c r="AB428" s="262"/>
      <c r="AC428" s="262"/>
      <c r="AD428" s="262"/>
      <c r="AE428" s="262"/>
      <c r="AF428" s="262"/>
      <c r="AG428" s="262"/>
      <c r="AH428" s="262"/>
      <c r="AI428" s="262"/>
      <c r="AJ428" s="262"/>
      <c r="AK428" s="262"/>
      <c r="AL428" s="353"/>
      <c r="AM428" s="265"/>
      <c r="AN428" s="265"/>
      <c r="AO428" s="479"/>
      <c r="AP428" s="348"/>
      <c r="AQ428" s="348"/>
    </row>
    <row r="429" spans="1:43" ht="24" customHeight="1" thickBot="1">
      <c r="A429" s="262"/>
      <c r="B429" s="346"/>
      <c r="C429" s="258"/>
      <c r="D429" s="258"/>
      <c r="E429" s="354" t="s">
        <v>460</v>
      </c>
      <c r="F429" s="347"/>
      <c r="G429" s="401"/>
      <c r="H429" s="262"/>
      <c r="I429" s="262"/>
      <c r="J429" s="262"/>
      <c r="K429" s="262"/>
      <c r="L429" s="262"/>
      <c r="M429" s="262"/>
      <c r="N429" s="262"/>
      <c r="O429" s="262"/>
      <c r="P429" s="262"/>
      <c r="Q429" s="262"/>
      <c r="R429" s="262"/>
      <c r="S429" s="262"/>
      <c r="T429" s="262"/>
      <c r="U429" s="262"/>
      <c r="V429" s="262"/>
      <c r="W429" s="262"/>
      <c r="X429" s="262"/>
      <c r="Y429" s="262"/>
      <c r="Z429" s="262"/>
      <c r="AA429" s="262"/>
      <c r="AB429" s="262"/>
      <c r="AC429" s="262"/>
      <c r="AD429" s="262"/>
      <c r="AE429" s="262"/>
      <c r="AF429" s="262"/>
      <c r="AG429" s="262"/>
      <c r="AH429" s="262"/>
      <c r="AI429" s="262"/>
      <c r="AJ429" s="262"/>
      <c r="AK429" s="262"/>
      <c r="AL429" s="353"/>
      <c r="AM429" s="386"/>
      <c r="AN429" s="386"/>
      <c r="AO429" s="479"/>
      <c r="AP429" s="348"/>
      <c r="AQ429" s="348"/>
    </row>
    <row r="430" spans="1:43" ht="24" customHeight="1">
      <c r="A430" s="507"/>
      <c r="B430" s="350" t="s">
        <v>502</v>
      </c>
      <c r="C430" s="338">
        <v>512104100</v>
      </c>
      <c r="D430" s="338">
        <v>775</v>
      </c>
      <c r="E430" s="508" t="s">
        <v>481</v>
      </c>
      <c r="F430" s="397">
        <v>2527.69</v>
      </c>
      <c r="G430" s="450" t="s">
        <v>454</v>
      </c>
      <c r="H430" s="339"/>
      <c r="I430" s="507"/>
      <c r="J430" s="507"/>
      <c r="K430" s="507">
        <v>104.66</v>
      </c>
      <c r="L430" s="507">
        <v>104.66</v>
      </c>
      <c r="M430" s="507">
        <v>104.66</v>
      </c>
      <c r="N430" s="507">
        <v>104.66</v>
      </c>
      <c r="O430" s="507">
        <v>104.66</v>
      </c>
      <c r="P430" s="507">
        <v>104.66</v>
      </c>
      <c r="Q430" s="507">
        <v>104.66</v>
      </c>
      <c r="R430" s="507">
        <v>104.66</v>
      </c>
      <c r="S430" s="507">
        <v>104.66</v>
      </c>
      <c r="T430" s="507">
        <v>104.66</v>
      </c>
      <c r="U430" s="507">
        <v>104.66</v>
      </c>
      <c r="V430" s="507">
        <v>104.66</v>
      </c>
      <c r="W430" s="507">
        <v>104.66</v>
      </c>
      <c r="X430" s="507">
        <v>104.66</v>
      </c>
      <c r="Y430" s="507">
        <v>104.66</v>
      </c>
      <c r="Z430" s="509">
        <v>104.66</v>
      </c>
      <c r="AA430" s="509">
        <v>104.66</v>
      </c>
      <c r="AB430" s="509">
        <v>104.66</v>
      </c>
      <c r="AC430" s="509">
        <v>104.66</v>
      </c>
      <c r="AD430" s="509">
        <v>104.66</v>
      </c>
      <c r="AE430" s="509">
        <v>104.66</v>
      </c>
      <c r="AF430" s="509">
        <v>104.66</v>
      </c>
      <c r="AG430" s="509">
        <v>104.66</v>
      </c>
      <c r="AH430" s="509">
        <v>104.66</v>
      </c>
      <c r="AI430" s="509">
        <v>15.85</v>
      </c>
      <c r="AJ430" s="366">
        <v>2527.69</v>
      </c>
      <c r="AK430" s="339">
        <v>0</v>
      </c>
      <c r="AL430" s="372">
        <v>104.66</v>
      </c>
      <c r="AM430" s="405" t="s">
        <v>400</v>
      </c>
      <c r="AN430" s="405"/>
      <c r="AO430" s="479"/>
      <c r="AP430" s="348"/>
      <c r="AQ430" s="348"/>
    </row>
    <row r="431" spans="1:43" ht="24" customHeight="1">
      <c r="A431" s="507"/>
      <c r="B431" s="350" t="s">
        <v>502</v>
      </c>
      <c r="C431" s="338">
        <v>512104100</v>
      </c>
      <c r="D431" s="338">
        <v>808</v>
      </c>
      <c r="E431" s="508" t="s">
        <v>462</v>
      </c>
      <c r="F431" s="397">
        <v>343.46</v>
      </c>
      <c r="G431" s="450" t="s">
        <v>429</v>
      </c>
      <c r="H431" s="339"/>
      <c r="I431" s="507"/>
      <c r="J431" s="507"/>
      <c r="K431" s="507"/>
      <c r="L431" s="507">
        <v>14.31</v>
      </c>
      <c r="M431" s="507">
        <v>14.31</v>
      </c>
      <c r="N431" s="507">
        <v>14.31</v>
      </c>
      <c r="O431" s="507">
        <v>14.31</v>
      </c>
      <c r="P431" s="507">
        <v>14.31</v>
      </c>
      <c r="Q431" s="507">
        <v>14.31</v>
      </c>
      <c r="R431" s="507">
        <v>14.31</v>
      </c>
      <c r="S431" s="507">
        <v>14.31</v>
      </c>
      <c r="T431" s="507">
        <v>14.31</v>
      </c>
      <c r="U431" s="507">
        <v>14.31</v>
      </c>
      <c r="V431" s="507">
        <v>14.31</v>
      </c>
      <c r="W431" s="507">
        <v>14.31</v>
      </c>
      <c r="X431" s="507">
        <v>14.31</v>
      </c>
      <c r="Y431" s="507">
        <v>14.31</v>
      </c>
      <c r="Z431" s="509">
        <v>14.31</v>
      </c>
      <c r="AA431" s="509">
        <v>14.31</v>
      </c>
      <c r="AB431" s="509">
        <v>14.31</v>
      </c>
      <c r="AC431" s="509">
        <v>14.31</v>
      </c>
      <c r="AD431" s="509">
        <v>14.31</v>
      </c>
      <c r="AE431" s="509">
        <v>14.31</v>
      </c>
      <c r="AF431" s="509">
        <v>14.31</v>
      </c>
      <c r="AG431" s="509">
        <v>14.31</v>
      </c>
      <c r="AH431" s="509">
        <v>14.31</v>
      </c>
      <c r="AI431" s="509">
        <v>14.33</v>
      </c>
      <c r="AJ431" s="366">
        <v>343.46</v>
      </c>
      <c r="AK431" s="339">
        <v>0</v>
      </c>
      <c r="AL431" s="372">
        <v>14.310833333333333</v>
      </c>
      <c r="AM431" s="405" t="s">
        <v>400</v>
      </c>
      <c r="AN431" s="405"/>
      <c r="AO431" s="479"/>
      <c r="AP431" s="348"/>
      <c r="AQ431" s="348"/>
    </row>
    <row r="432" spans="1:43" ht="24" customHeight="1">
      <c r="A432" s="507"/>
      <c r="B432" s="350" t="s">
        <v>502</v>
      </c>
      <c r="C432" s="338">
        <v>512104100</v>
      </c>
      <c r="D432" s="338">
        <v>809</v>
      </c>
      <c r="E432" s="508" t="s">
        <v>486</v>
      </c>
      <c r="F432" s="397">
        <v>2203.96</v>
      </c>
      <c r="G432" s="450" t="s">
        <v>429</v>
      </c>
      <c r="H432" s="339"/>
      <c r="I432" s="507"/>
      <c r="J432" s="507"/>
      <c r="K432" s="507"/>
      <c r="L432" s="507">
        <v>91.83</v>
      </c>
      <c r="M432" s="507">
        <v>91.83</v>
      </c>
      <c r="N432" s="507">
        <v>91.83</v>
      </c>
      <c r="O432" s="507">
        <v>91.83</v>
      </c>
      <c r="P432" s="507">
        <v>91.83</v>
      </c>
      <c r="Q432" s="507">
        <v>91.83</v>
      </c>
      <c r="R432" s="507">
        <v>91.83</v>
      </c>
      <c r="S432" s="507">
        <v>91.83</v>
      </c>
      <c r="T432" s="507">
        <v>91.83</v>
      </c>
      <c r="U432" s="507">
        <v>91.83</v>
      </c>
      <c r="V432" s="507">
        <v>91.83</v>
      </c>
      <c r="W432" s="507">
        <v>91.83</v>
      </c>
      <c r="X432" s="507">
        <v>91.83</v>
      </c>
      <c r="Y432" s="507">
        <v>91.83</v>
      </c>
      <c r="Z432" s="509">
        <v>91.83</v>
      </c>
      <c r="AA432" s="509">
        <v>91.83</v>
      </c>
      <c r="AB432" s="509">
        <v>91.83</v>
      </c>
      <c r="AC432" s="509">
        <v>91.83</v>
      </c>
      <c r="AD432" s="509">
        <v>91.83</v>
      </c>
      <c r="AE432" s="509">
        <v>91.83</v>
      </c>
      <c r="AF432" s="509">
        <v>91.83</v>
      </c>
      <c r="AG432" s="509">
        <v>91.83</v>
      </c>
      <c r="AH432" s="509">
        <v>91.83</v>
      </c>
      <c r="AI432" s="509">
        <v>91.87</v>
      </c>
      <c r="AJ432" s="366">
        <v>2203.9599999999996</v>
      </c>
      <c r="AK432" s="339">
        <v>0</v>
      </c>
      <c r="AL432" s="372">
        <v>91.831666666666663</v>
      </c>
      <c r="AM432" s="405" t="s">
        <v>400</v>
      </c>
      <c r="AN432" s="405"/>
      <c r="AO432" s="479"/>
      <c r="AP432" s="348"/>
      <c r="AQ432" s="348"/>
    </row>
    <row r="433" spans="1:43" ht="24" customHeight="1">
      <c r="A433" s="507"/>
      <c r="B433" s="350" t="s">
        <v>502</v>
      </c>
      <c r="C433" s="338">
        <v>512104100</v>
      </c>
      <c r="D433" s="338">
        <v>811</v>
      </c>
      <c r="E433" s="508" t="s">
        <v>487</v>
      </c>
      <c r="F433" s="397">
        <v>260</v>
      </c>
      <c r="G433" s="450" t="s">
        <v>488</v>
      </c>
      <c r="H433" s="339"/>
      <c r="I433" s="507"/>
      <c r="J433" s="507"/>
      <c r="K433" s="507"/>
      <c r="L433" s="507">
        <v>10.83</v>
      </c>
      <c r="M433" s="507">
        <v>10.83</v>
      </c>
      <c r="N433" s="507">
        <v>10.83</v>
      </c>
      <c r="O433" s="507">
        <v>10.83</v>
      </c>
      <c r="P433" s="507">
        <v>10.83</v>
      </c>
      <c r="Q433" s="507">
        <v>10.83</v>
      </c>
      <c r="R433" s="507">
        <v>10.83</v>
      </c>
      <c r="S433" s="507">
        <v>10.83</v>
      </c>
      <c r="T433" s="507">
        <v>10.83</v>
      </c>
      <c r="U433" s="507">
        <v>10.83</v>
      </c>
      <c r="V433" s="507">
        <v>10.83</v>
      </c>
      <c r="W433" s="507">
        <v>10.83</v>
      </c>
      <c r="X433" s="507">
        <v>10.83</v>
      </c>
      <c r="Y433" s="507">
        <v>10.83</v>
      </c>
      <c r="Z433" s="509">
        <v>10.83</v>
      </c>
      <c r="AA433" s="509">
        <v>10.83</v>
      </c>
      <c r="AB433" s="509">
        <v>10.83</v>
      </c>
      <c r="AC433" s="509">
        <v>10.83</v>
      </c>
      <c r="AD433" s="509">
        <v>10.83</v>
      </c>
      <c r="AE433" s="509">
        <v>10.83</v>
      </c>
      <c r="AF433" s="509">
        <v>10.83</v>
      </c>
      <c r="AG433" s="509">
        <v>10.83</v>
      </c>
      <c r="AH433" s="509">
        <v>10.83</v>
      </c>
      <c r="AI433" s="509">
        <v>10.91</v>
      </c>
      <c r="AJ433" s="366">
        <v>260.00000000000017</v>
      </c>
      <c r="AK433" s="339">
        <v>0</v>
      </c>
      <c r="AL433" s="372">
        <v>10.833333333333334</v>
      </c>
      <c r="AM433" s="405" t="s">
        <v>400</v>
      </c>
      <c r="AN433" s="405"/>
      <c r="AO433" s="479"/>
      <c r="AP433" s="348"/>
      <c r="AQ433" s="348"/>
    </row>
    <row r="434" spans="1:43" ht="24" customHeight="1">
      <c r="A434" s="507"/>
      <c r="B434" s="350" t="s">
        <v>502</v>
      </c>
      <c r="C434" s="338">
        <v>512104100</v>
      </c>
      <c r="D434" s="338">
        <v>812</v>
      </c>
      <c r="E434" s="508" t="s">
        <v>489</v>
      </c>
      <c r="F434" s="397">
        <v>150.53</v>
      </c>
      <c r="G434" s="450" t="s">
        <v>418</v>
      </c>
      <c r="H434" s="339"/>
      <c r="I434" s="507"/>
      <c r="J434" s="507"/>
      <c r="K434" s="507"/>
      <c r="L434" s="507">
        <v>6.27</v>
      </c>
      <c r="M434" s="507">
        <v>6.27</v>
      </c>
      <c r="N434" s="507">
        <v>6.27</v>
      </c>
      <c r="O434" s="507">
        <v>6.27</v>
      </c>
      <c r="P434" s="507">
        <v>6.27</v>
      </c>
      <c r="Q434" s="507">
        <v>6.27</v>
      </c>
      <c r="R434" s="507">
        <v>6.27</v>
      </c>
      <c r="S434" s="507">
        <v>6.27</v>
      </c>
      <c r="T434" s="507">
        <v>6.27</v>
      </c>
      <c r="U434" s="507">
        <v>6.27</v>
      </c>
      <c r="V434" s="507">
        <v>6.27</v>
      </c>
      <c r="W434" s="507">
        <v>6.27</v>
      </c>
      <c r="X434" s="507">
        <v>6.27</v>
      </c>
      <c r="Y434" s="507">
        <v>6.27</v>
      </c>
      <c r="Z434" s="509">
        <v>6.27</v>
      </c>
      <c r="AA434" s="509">
        <v>6.27</v>
      </c>
      <c r="AB434" s="509">
        <v>6.27</v>
      </c>
      <c r="AC434" s="509">
        <v>6.27</v>
      </c>
      <c r="AD434" s="509">
        <v>6.27</v>
      </c>
      <c r="AE434" s="509">
        <v>6.27</v>
      </c>
      <c r="AF434" s="509">
        <v>6.27</v>
      </c>
      <c r="AG434" s="509">
        <v>6.27</v>
      </c>
      <c r="AH434" s="509">
        <v>6.27</v>
      </c>
      <c r="AI434" s="509">
        <v>6.32</v>
      </c>
      <c r="AJ434" s="366">
        <v>150.52999999999997</v>
      </c>
      <c r="AK434" s="339">
        <v>0</v>
      </c>
      <c r="AL434" s="372">
        <v>6.2720833333333337</v>
      </c>
      <c r="AM434" s="405" t="s">
        <v>400</v>
      </c>
      <c r="AN434" s="405"/>
      <c r="AO434" s="479"/>
      <c r="AP434" s="348"/>
      <c r="AQ434" s="348"/>
    </row>
    <row r="435" spans="1:43" ht="24" customHeight="1">
      <c r="A435" s="507"/>
      <c r="B435" s="350" t="s">
        <v>502</v>
      </c>
      <c r="C435" s="338">
        <v>512104100</v>
      </c>
      <c r="D435" s="338">
        <v>813</v>
      </c>
      <c r="E435" s="508" t="s">
        <v>490</v>
      </c>
      <c r="F435" s="397">
        <v>993.88</v>
      </c>
      <c r="G435" s="450" t="s">
        <v>418</v>
      </c>
      <c r="H435" s="339"/>
      <c r="I435" s="507"/>
      <c r="J435" s="507"/>
      <c r="K435" s="507"/>
      <c r="L435" s="507">
        <v>41.41</v>
      </c>
      <c r="M435" s="507">
        <v>41.41</v>
      </c>
      <c r="N435" s="507">
        <v>41.41</v>
      </c>
      <c r="O435" s="507">
        <v>41.41</v>
      </c>
      <c r="P435" s="507">
        <v>41.41</v>
      </c>
      <c r="Q435" s="507">
        <v>41.41</v>
      </c>
      <c r="R435" s="507">
        <v>41.41</v>
      </c>
      <c r="S435" s="507">
        <v>41.41</v>
      </c>
      <c r="T435" s="507">
        <v>41.41</v>
      </c>
      <c r="U435" s="507">
        <v>41.41</v>
      </c>
      <c r="V435" s="507">
        <v>41.41</v>
      </c>
      <c r="W435" s="507">
        <v>41.41</v>
      </c>
      <c r="X435" s="507">
        <v>41.41</v>
      </c>
      <c r="Y435" s="507">
        <v>41.41</v>
      </c>
      <c r="Z435" s="509">
        <v>41.41</v>
      </c>
      <c r="AA435" s="509">
        <v>41.41</v>
      </c>
      <c r="AB435" s="509">
        <v>41.41</v>
      </c>
      <c r="AC435" s="509">
        <v>41.41</v>
      </c>
      <c r="AD435" s="509">
        <v>41.41</v>
      </c>
      <c r="AE435" s="509">
        <v>41.41</v>
      </c>
      <c r="AF435" s="509">
        <v>41.41</v>
      </c>
      <c r="AG435" s="509">
        <v>41.41</v>
      </c>
      <c r="AH435" s="509">
        <v>41.41</v>
      </c>
      <c r="AI435" s="509">
        <v>41.45</v>
      </c>
      <c r="AJ435" s="366">
        <v>993.87999999999954</v>
      </c>
      <c r="AK435" s="339">
        <v>0</v>
      </c>
      <c r="AL435" s="372">
        <v>41.411666666666669</v>
      </c>
      <c r="AM435" s="405" t="s">
        <v>400</v>
      </c>
      <c r="AN435" s="405"/>
      <c r="AO435" s="479"/>
      <c r="AP435" s="348"/>
      <c r="AQ435" s="348"/>
    </row>
    <row r="436" spans="1:43" ht="24" customHeight="1">
      <c r="A436" s="507"/>
      <c r="B436" s="350" t="s">
        <v>502</v>
      </c>
      <c r="C436" s="338">
        <v>512104100</v>
      </c>
      <c r="D436" s="338">
        <v>814</v>
      </c>
      <c r="E436" s="508" t="s">
        <v>491</v>
      </c>
      <c r="F436" s="397">
        <v>787.08</v>
      </c>
      <c r="G436" s="450" t="s">
        <v>418</v>
      </c>
      <c r="H436" s="339"/>
      <c r="I436" s="507"/>
      <c r="J436" s="507"/>
      <c r="K436" s="507"/>
      <c r="L436" s="507">
        <v>32.799999999999997</v>
      </c>
      <c r="M436" s="507">
        <v>32.799999999999997</v>
      </c>
      <c r="N436" s="507">
        <v>32.799999999999997</v>
      </c>
      <c r="O436" s="507">
        <v>32.799999999999997</v>
      </c>
      <c r="P436" s="507">
        <v>32.799999999999997</v>
      </c>
      <c r="Q436" s="507">
        <v>32.799999999999997</v>
      </c>
      <c r="R436" s="507">
        <v>32.799999999999997</v>
      </c>
      <c r="S436" s="507">
        <v>32.799999999999997</v>
      </c>
      <c r="T436" s="507">
        <v>32.799999999999997</v>
      </c>
      <c r="U436" s="507">
        <v>32.799999999999997</v>
      </c>
      <c r="V436" s="507">
        <v>32.799999999999997</v>
      </c>
      <c r="W436" s="507">
        <v>32.799999999999997</v>
      </c>
      <c r="X436" s="507">
        <v>32.799999999999997</v>
      </c>
      <c r="Y436" s="507">
        <v>32.799999999999997</v>
      </c>
      <c r="Z436" s="509">
        <v>32.799999999999997</v>
      </c>
      <c r="AA436" s="509">
        <v>32.799999999999997</v>
      </c>
      <c r="AB436" s="509">
        <v>32.799999999999997</v>
      </c>
      <c r="AC436" s="509">
        <v>32.799999999999997</v>
      </c>
      <c r="AD436" s="509">
        <v>32.799999999999997</v>
      </c>
      <c r="AE436" s="509">
        <v>32.799999999999997</v>
      </c>
      <c r="AF436" s="509">
        <v>32.799999999999997</v>
      </c>
      <c r="AG436" s="509">
        <v>32.799999999999997</v>
      </c>
      <c r="AH436" s="509">
        <v>32.799999999999997</v>
      </c>
      <c r="AI436" s="509">
        <v>32.68</v>
      </c>
      <c r="AJ436" s="366">
        <v>787.0799999999997</v>
      </c>
      <c r="AK436" s="339">
        <v>0</v>
      </c>
      <c r="AL436" s="372">
        <v>32.795000000000002</v>
      </c>
      <c r="AM436" s="405" t="s">
        <v>400</v>
      </c>
      <c r="AN436" s="405"/>
      <c r="AO436" s="479"/>
      <c r="AP436" s="348"/>
      <c r="AQ436" s="348"/>
    </row>
    <row r="437" spans="1:43" ht="24" customHeight="1">
      <c r="A437" s="507"/>
      <c r="B437" s="350" t="s">
        <v>502</v>
      </c>
      <c r="C437" s="338">
        <v>512104100</v>
      </c>
      <c r="D437" s="338">
        <v>815</v>
      </c>
      <c r="E437" s="508" t="s">
        <v>492</v>
      </c>
      <c r="F437" s="397">
        <v>250.17</v>
      </c>
      <c r="G437" s="450">
        <v>43681</v>
      </c>
      <c r="H437" s="339"/>
      <c r="I437" s="507"/>
      <c r="J437" s="507"/>
      <c r="K437" s="507"/>
      <c r="L437" s="507">
        <v>10.42</v>
      </c>
      <c r="M437" s="507">
        <v>10.42</v>
      </c>
      <c r="N437" s="507">
        <v>10.42</v>
      </c>
      <c r="O437" s="507">
        <v>10.42</v>
      </c>
      <c r="P437" s="507">
        <v>10.42</v>
      </c>
      <c r="Q437" s="507">
        <v>10.42</v>
      </c>
      <c r="R437" s="507">
        <v>10.42</v>
      </c>
      <c r="S437" s="507">
        <v>10.42</v>
      </c>
      <c r="T437" s="507">
        <v>10.42</v>
      </c>
      <c r="U437" s="507">
        <v>10.42</v>
      </c>
      <c r="V437" s="507">
        <v>10.42</v>
      </c>
      <c r="W437" s="507">
        <v>10.42</v>
      </c>
      <c r="X437" s="507">
        <v>10.42</v>
      </c>
      <c r="Y437" s="507">
        <v>10.42</v>
      </c>
      <c r="Z437" s="509">
        <v>10.42</v>
      </c>
      <c r="AA437" s="509">
        <v>10.42</v>
      </c>
      <c r="AB437" s="509">
        <v>10.42</v>
      </c>
      <c r="AC437" s="509">
        <v>10.42</v>
      </c>
      <c r="AD437" s="509">
        <v>10.42</v>
      </c>
      <c r="AE437" s="509">
        <v>10.42</v>
      </c>
      <c r="AF437" s="509">
        <v>10.42</v>
      </c>
      <c r="AG437" s="509">
        <v>10.42</v>
      </c>
      <c r="AH437" s="509">
        <v>10.42</v>
      </c>
      <c r="AI437" s="509">
        <v>10.51</v>
      </c>
      <c r="AJ437" s="366">
        <v>250.16999999999987</v>
      </c>
      <c r="AK437" s="339">
        <v>0</v>
      </c>
      <c r="AL437" s="372">
        <v>10.42375</v>
      </c>
      <c r="AM437" s="405" t="s">
        <v>400</v>
      </c>
      <c r="AN437" s="405"/>
      <c r="AO437" s="479"/>
      <c r="AP437" s="348"/>
      <c r="AQ437" s="348"/>
    </row>
    <row r="438" spans="1:43" ht="24" customHeight="1">
      <c r="A438" s="507"/>
      <c r="B438" s="350" t="s">
        <v>502</v>
      </c>
      <c r="C438" s="338">
        <v>512104100</v>
      </c>
      <c r="D438" s="338">
        <v>816</v>
      </c>
      <c r="E438" s="508" t="s">
        <v>477</v>
      </c>
      <c r="F438" s="397">
        <v>1993.49</v>
      </c>
      <c r="G438" s="450" t="s">
        <v>455</v>
      </c>
      <c r="H438" s="339"/>
      <c r="I438" s="507"/>
      <c r="J438" s="507"/>
      <c r="K438" s="507"/>
      <c r="L438" s="507">
        <v>83.06</v>
      </c>
      <c r="M438" s="507">
        <v>83.06</v>
      </c>
      <c r="N438" s="507">
        <v>83.06</v>
      </c>
      <c r="O438" s="507">
        <v>83.06</v>
      </c>
      <c r="P438" s="507">
        <v>83.06</v>
      </c>
      <c r="Q438" s="507">
        <v>83.06</v>
      </c>
      <c r="R438" s="507">
        <v>83.06</v>
      </c>
      <c r="S438" s="507">
        <v>83.06</v>
      </c>
      <c r="T438" s="507">
        <v>83.06</v>
      </c>
      <c r="U438" s="507">
        <v>83.06</v>
      </c>
      <c r="V438" s="507">
        <v>83.06</v>
      </c>
      <c r="W438" s="507">
        <v>83.06</v>
      </c>
      <c r="X438" s="507">
        <v>83.06</v>
      </c>
      <c r="Y438" s="507">
        <v>83.06</v>
      </c>
      <c r="Z438" s="509">
        <v>83.06</v>
      </c>
      <c r="AA438" s="509">
        <v>83.06</v>
      </c>
      <c r="AB438" s="509">
        <v>83.06</v>
      </c>
      <c r="AC438" s="509">
        <v>83.06</v>
      </c>
      <c r="AD438" s="509">
        <v>83.06</v>
      </c>
      <c r="AE438" s="509">
        <v>83.06</v>
      </c>
      <c r="AF438" s="509">
        <v>83.06</v>
      </c>
      <c r="AG438" s="509">
        <v>83.06</v>
      </c>
      <c r="AH438" s="509">
        <v>83.06</v>
      </c>
      <c r="AI438" s="509">
        <v>83.11</v>
      </c>
      <c r="AJ438" s="366">
        <v>1993.4899999999991</v>
      </c>
      <c r="AK438" s="339">
        <v>0</v>
      </c>
      <c r="AL438" s="372">
        <v>83.062083333333334</v>
      </c>
      <c r="AM438" s="405" t="s">
        <v>400</v>
      </c>
      <c r="AN438" s="405"/>
      <c r="AO438" s="479"/>
      <c r="AP438" s="348"/>
      <c r="AQ438" s="348"/>
    </row>
    <row r="439" spans="1:43" ht="24" customHeight="1">
      <c r="A439" s="507"/>
      <c r="B439" s="350" t="s">
        <v>502</v>
      </c>
      <c r="C439" s="338">
        <v>512104100</v>
      </c>
      <c r="D439" s="338">
        <v>817</v>
      </c>
      <c r="E439" s="508" t="s">
        <v>478</v>
      </c>
      <c r="F439" s="397">
        <v>2673.43</v>
      </c>
      <c r="G439" s="450" t="s">
        <v>455</v>
      </c>
      <c r="H439" s="339"/>
      <c r="I439" s="507"/>
      <c r="J439" s="507"/>
      <c r="K439" s="507"/>
      <c r="L439" s="507">
        <v>111.39</v>
      </c>
      <c r="M439" s="507">
        <v>111.39</v>
      </c>
      <c r="N439" s="507">
        <v>111.39</v>
      </c>
      <c r="O439" s="507">
        <v>111.39</v>
      </c>
      <c r="P439" s="507">
        <v>111.39</v>
      </c>
      <c r="Q439" s="507">
        <v>111.39</v>
      </c>
      <c r="R439" s="507">
        <v>111.39</v>
      </c>
      <c r="S439" s="507">
        <v>111.39</v>
      </c>
      <c r="T439" s="507">
        <v>111.39</v>
      </c>
      <c r="U439" s="507">
        <v>111.39</v>
      </c>
      <c r="V439" s="507">
        <v>111.39</v>
      </c>
      <c r="W439" s="507">
        <v>111.39</v>
      </c>
      <c r="X439" s="507">
        <v>111.39</v>
      </c>
      <c r="Y439" s="507">
        <v>111.39</v>
      </c>
      <c r="Z439" s="509">
        <v>111.39</v>
      </c>
      <c r="AA439" s="509">
        <v>111.39</v>
      </c>
      <c r="AB439" s="509">
        <v>111.39</v>
      </c>
      <c r="AC439" s="509">
        <v>111.39</v>
      </c>
      <c r="AD439" s="509">
        <v>111.39</v>
      </c>
      <c r="AE439" s="509">
        <v>111.39</v>
      </c>
      <c r="AF439" s="509">
        <v>111.39</v>
      </c>
      <c r="AG439" s="509">
        <v>111.39</v>
      </c>
      <c r="AH439" s="509">
        <v>111.39</v>
      </c>
      <c r="AI439" s="509">
        <v>111.46</v>
      </c>
      <c r="AJ439" s="366">
        <v>2673.4300000000003</v>
      </c>
      <c r="AK439" s="339">
        <v>0</v>
      </c>
      <c r="AL439" s="372">
        <v>111.39291666666666</v>
      </c>
      <c r="AM439" s="405" t="s">
        <v>400</v>
      </c>
      <c r="AN439" s="405"/>
      <c r="AO439" s="479"/>
      <c r="AP439" s="348"/>
      <c r="AQ439" s="348"/>
    </row>
    <row r="440" spans="1:43" ht="24" customHeight="1">
      <c r="A440" s="507"/>
      <c r="B440" s="350" t="s">
        <v>502</v>
      </c>
      <c r="C440" s="338">
        <v>512104100</v>
      </c>
      <c r="D440" s="338">
        <v>818</v>
      </c>
      <c r="E440" s="508" t="s">
        <v>485</v>
      </c>
      <c r="F440" s="397">
        <v>190.84</v>
      </c>
      <c r="G440" s="450" t="s">
        <v>456</v>
      </c>
      <c r="H440" s="339"/>
      <c r="I440" s="507"/>
      <c r="J440" s="507"/>
      <c r="K440" s="507"/>
      <c r="L440" s="507">
        <v>7.95</v>
      </c>
      <c r="M440" s="507">
        <v>7.95</v>
      </c>
      <c r="N440" s="507">
        <v>7.95</v>
      </c>
      <c r="O440" s="507">
        <v>7.95</v>
      </c>
      <c r="P440" s="507">
        <v>7.95</v>
      </c>
      <c r="Q440" s="507">
        <v>7.95</v>
      </c>
      <c r="R440" s="507">
        <v>7.95</v>
      </c>
      <c r="S440" s="507">
        <v>7.95</v>
      </c>
      <c r="T440" s="507">
        <v>7.95</v>
      </c>
      <c r="U440" s="507">
        <v>7.95</v>
      </c>
      <c r="V440" s="507">
        <v>7.95</v>
      </c>
      <c r="W440" s="507">
        <v>7.95</v>
      </c>
      <c r="X440" s="507">
        <v>7.95</v>
      </c>
      <c r="Y440" s="507">
        <v>7.95</v>
      </c>
      <c r="Z440" s="509">
        <v>7.95</v>
      </c>
      <c r="AA440" s="509">
        <v>7.95</v>
      </c>
      <c r="AB440" s="509">
        <v>7.95</v>
      </c>
      <c r="AC440" s="509">
        <v>7.95</v>
      </c>
      <c r="AD440" s="509">
        <v>7.95</v>
      </c>
      <c r="AE440" s="509">
        <v>7.95</v>
      </c>
      <c r="AF440" s="509">
        <v>7.95</v>
      </c>
      <c r="AG440" s="509">
        <v>7.95</v>
      </c>
      <c r="AH440" s="509">
        <v>7.95</v>
      </c>
      <c r="AI440" s="509">
        <v>7.99</v>
      </c>
      <c r="AJ440" s="366">
        <v>190.83999999999997</v>
      </c>
      <c r="AK440" s="339">
        <v>0</v>
      </c>
      <c r="AL440" s="372">
        <v>7.9516666666666671</v>
      </c>
      <c r="AM440" s="405" t="s">
        <v>400</v>
      </c>
      <c r="AN440" s="405"/>
      <c r="AO440" s="479"/>
      <c r="AP440" s="348"/>
      <c r="AQ440" s="348"/>
    </row>
    <row r="441" spans="1:43" ht="24" customHeight="1">
      <c r="A441" s="507"/>
      <c r="B441" s="350" t="s">
        <v>502</v>
      </c>
      <c r="C441" s="338">
        <v>512104100</v>
      </c>
      <c r="D441" s="338">
        <v>819</v>
      </c>
      <c r="E441" s="508" t="s">
        <v>489</v>
      </c>
      <c r="F441" s="397">
        <v>740.93</v>
      </c>
      <c r="G441" s="450" t="s">
        <v>413</v>
      </c>
      <c r="H441" s="339"/>
      <c r="I441" s="507"/>
      <c r="J441" s="507"/>
      <c r="K441" s="507"/>
      <c r="L441" s="507">
        <v>30.87</v>
      </c>
      <c r="M441" s="507">
        <v>30.87</v>
      </c>
      <c r="N441" s="507">
        <v>30.87</v>
      </c>
      <c r="O441" s="507">
        <v>30.87</v>
      </c>
      <c r="P441" s="507">
        <v>30.87</v>
      </c>
      <c r="Q441" s="507">
        <v>30.87</v>
      </c>
      <c r="R441" s="507">
        <v>30.87</v>
      </c>
      <c r="S441" s="507">
        <v>30.87</v>
      </c>
      <c r="T441" s="507">
        <v>30.87</v>
      </c>
      <c r="U441" s="507">
        <v>30.87</v>
      </c>
      <c r="V441" s="507">
        <v>30.87</v>
      </c>
      <c r="W441" s="507">
        <v>30.87</v>
      </c>
      <c r="X441" s="507">
        <v>30.87</v>
      </c>
      <c r="Y441" s="507">
        <v>30.87</v>
      </c>
      <c r="Z441" s="509">
        <v>30.87</v>
      </c>
      <c r="AA441" s="509">
        <v>30.87</v>
      </c>
      <c r="AB441" s="509">
        <v>30.87</v>
      </c>
      <c r="AC441" s="509">
        <v>30.87</v>
      </c>
      <c r="AD441" s="509">
        <v>30.87</v>
      </c>
      <c r="AE441" s="509">
        <v>30.87</v>
      </c>
      <c r="AF441" s="509">
        <v>30.87</v>
      </c>
      <c r="AG441" s="509">
        <v>30.87</v>
      </c>
      <c r="AH441" s="509">
        <v>30.87</v>
      </c>
      <c r="AI441" s="509">
        <v>30.92</v>
      </c>
      <c r="AJ441" s="366">
        <v>740.93</v>
      </c>
      <c r="AK441" s="339">
        <v>0</v>
      </c>
      <c r="AL441" s="372">
        <v>30.872083333333332</v>
      </c>
      <c r="AM441" s="405" t="s">
        <v>400</v>
      </c>
      <c r="AN441" s="405"/>
      <c r="AO441" s="479"/>
      <c r="AP441" s="348"/>
      <c r="AQ441" s="348"/>
    </row>
    <row r="442" spans="1:43" ht="24" customHeight="1">
      <c r="A442" s="507"/>
      <c r="B442" s="350" t="s">
        <v>502</v>
      </c>
      <c r="C442" s="338">
        <v>512104100</v>
      </c>
      <c r="D442" s="338">
        <v>820</v>
      </c>
      <c r="E442" s="508" t="s">
        <v>481</v>
      </c>
      <c r="F442" s="397">
        <v>250</v>
      </c>
      <c r="G442" s="450" t="s">
        <v>413</v>
      </c>
      <c r="H442" s="339"/>
      <c r="I442" s="507"/>
      <c r="J442" s="507"/>
      <c r="K442" s="507"/>
      <c r="L442" s="507">
        <v>10.42</v>
      </c>
      <c r="M442" s="507">
        <v>10.42</v>
      </c>
      <c r="N442" s="507">
        <v>10.42</v>
      </c>
      <c r="O442" s="507">
        <v>10.42</v>
      </c>
      <c r="P442" s="507">
        <v>10.42</v>
      </c>
      <c r="Q442" s="507">
        <v>10.42</v>
      </c>
      <c r="R442" s="507">
        <v>10.42</v>
      </c>
      <c r="S442" s="507">
        <v>10.42</v>
      </c>
      <c r="T442" s="507">
        <v>10.42</v>
      </c>
      <c r="U442" s="507">
        <v>10.42</v>
      </c>
      <c r="V442" s="507">
        <v>10.42</v>
      </c>
      <c r="W442" s="507">
        <v>10.42</v>
      </c>
      <c r="X442" s="507">
        <v>10.42</v>
      </c>
      <c r="Y442" s="507">
        <v>10.42</v>
      </c>
      <c r="Z442" s="509">
        <v>10.42</v>
      </c>
      <c r="AA442" s="509">
        <v>10.42</v>
      </c>
      <c r="AB442" s="509">
        <v>10.42</v>
      </c>
      <c r="AC442" s="509">
        <v>10.42</v>
      </c>
      <c r="AD442" s="509">
        <v>10.42</v>
      </c>
      <c r="AE442" s="509">
        <v>10.42</v>
      </c>
      <c r="AF442" s="509">
        <v>10.42</v>
      </c>
      <c r="AG442" s="509">
        <v>10.42</v>
      </c>
      <c r="AH442" s="509">
        <v>10.42</v>
      </c>
      <c r="AI442" s="509">
        <v>10.34</v>
      </c>
      <c r="AJ442" s="366">
        <v>249.99999999999989</v>
      </c>
      <c r="AK442" s="339">
        <v>0</v>
      </c>
      <c r="AL442" s="372">
        <v>10.416666666666666</v>
      </c>
      <c r="AM442" s="405" t="s">
        <v>400</v>
      </c>
      <c r="AN442" s="405"/>
      <c r="AO442" s="479"/>
      <c r="AP442" s="348"/>
      <c r="AQ442" s="348"/>
    </row>
    <row r="443" spans="1:43" ht="24" customHeight="1">
      <c r="A443" s="507"/>
      <c r="B443" s="350" t="s">
        <v>502</v>
      </c>
      <c r="C443" s="338">
        <v>512104100</v>
      </c>
      <c r="D443" s="338">
        <v>821</v>
      </c>
      <c r="E443" s="508" t="s">
        <v>484</v>
      </c>
      <c r="F443" s="397">
        <v>197.03</v>
      </c>
      <c r="G443" s="450">
        <v>43528</v>
      </c>
      <c r="H443" s="339"/>
      <c r="I443" s="507"/>
      <c r="J443" s="507"/>
      <c r="K443" s="507"/>
      <c r="L443" s="507">
        <v>8.2100000000000009</v>
      </c>
      <c r="M443" s="507">
        <v>8.2100000000000009</v>
      </c>
      <c r="N443" s="507">
        <v>8.2100000000000009</v>
      </c>
      <c r="O443" s="507">
        <v>8.2100000000000009</v>
      </c>
      <c r="P443" s="507">
        <v>8.2100000000000009</v>
      </c>
      <c r="Q443" s="507">
        <v>8.2100000000000009</v>
      </c>
      <c r="R443" s="507">
        <v>8.2100000000000009</v>
      </c>
      <c r="S443" s="507">
        <v>8.2100000000000009</v>
      </c>
      <c r="T443" s="507">
        <v>8.2100000000000009</v>
      </c>
      <c r="U443" s="507">
        <v>8.2100000000000009</v>
      </c>
      <c r="V443" s="507">
        <v>8.2100000000000009</v>
      </c>
      <c r="W443" s="507">
        <v>8.2100000000000009</v>
      </c>
      <c r="X443" s="507">
        <v>8.2100000000000009</v>
      </c>
      <c r="Y443" s="507">
        <v>8.2100000000000009</v>
      </c>
      <c r="Z443" s="509">
        <v>8.2100000000000009</v>
      </c>
      <c r="AA443" s="509">
        <v>8.2100000000000009</v>
      </c>
      <c r="AB443" s="509">
        <v>8.2100000000000009</v>
      </c>
      <c r="AC443" s="509">
        <v>8.2100000000000009</v>
      </c>
      <c r="AD443" s="509">
        <v>8.2100000000000009</v>
      </c>
      <c r="AE443" s="509">
        <v>8.2100000000000009</v>
      </c>
      <c r="AF443" s="509">
        <v>8.2100000000000009</v>
      </c>
      <c r="AG443" s="509">
        <v>8.2100000000000009</v>
      </c>
      <c r="AH443" s="509">
        <v>8.2100000000000009</v>
      </c>
      <c r="AI443" s="509">
        <v>8.1999999999999993</v>
      </c>
      <c r="AJ443" s="366">
        <v>197.03000000000011</v>
      </c>
      <c r="AK443" s="339">
        <v>0</v>
      </c>
      <c r="AL443" s="372">
        <v>8.2095833333333328</v>
      </c>
      <c r="AM443" s="405" t="s">
        <v>400</v>
      </c>
      <c r="AN443" s="405"/>
      <c r="AO443" s="479"/>
      <c r="AP443" s="348"/>
      <c r="AQ443" s="348"/>
    </row>
    <row r="444" spans="1:43" ht="24" customHeight="1">
      <c r="A444" s="507"/>
      <c r="B444" s="350" t="s">
        <v>502</v>
      </c>
      <c r="C444" s="338">
        <v>512104100</v>
      </c>
      <c r="D444" s="338">
        <v>822</v>
      </c>
      <c r="E444" s="508" t="s">
        <v>483</v>
      </c>
      <c r="F444" s="397">
        <v>250</v>
      </c>
      <c r="G444" s="450">
        <v>43773</v>
      </c>
      <c r="H444" s="339"/>
      <c r="I444" s="507"/>
      <c r="J444" s="507"/>
      <c r="K444" s="507"/>
      <c r="L444" s="507">
        <v>10.42</v>
      </c>
      <c r="M444" s="507">
        <v>10.42</v>
      </c>
      <c r="N444" s="507">
        <v>10.42</v>
      </c>
      <c r="O444" s="507">
        <v>10.42</v>
      </c>
      <c r="P444" s="507">
        <v>10.42</v>
      </c>
      <c r="Q444" s="507">
        <v>10.42</v>
      </c>
      <c r="R444" s="507">
        <v>10.42</v>
      </c>
      <c r="S444" s="507">
        <v>10.42</v>
      </c>
      <c r="T444" s="507">
        <v>10.42</v>
      </c>
      <c r="U444" s="507">
        <v>10.42</v>
      </c>
      <c r="V444" s="507">
        <v>10.42</v>
      </c>
      <c r="W444" s="507">
        <v>10.42</v>
      </c>
      <c r="X444" s="507">
        <v>10.42</v>
      </c>
      <c r="Y444" s="507">
        <v>10.42</v>
      </c>
      <c r="Z444" s="509">
        <v>10.42</v>
      </c>
      <c r="AA444" s="509">
        <v>10.42</v>
      </c>
      <c r="AB444" s="509">
        <v>10.42</v>
      </c>
      <c r="AC444" s="509">
        <v>10.42</v>
      </c>
      <c r="AD444" s="509">
        <v>10.42</v>
      </c>
      <c r="AE444" s="509">
        <v>10.42</v>
      </c>
      <c r="AF444" s="509">
        <v>10.42</v>
      </c>
      <c r="AG444" s="509">
        <v>10.42</v>
      </c>
      <c r="AH444" s="509">
        <v>10.42</v>
      </c>
      <c r="AI444" s="509">
        <v>10.34</v>
      </c>
      <c r="AJ444" s="366">
        <v>249.99999999999989</v>
      </c>
      <c r="AK444" s="339">
        <v>0</v>
      </c>
      <c r="AL444" s="372">
        <v>10.416666666666666</v>
      </c>
      <c r="AM444" s="405" t="s">
        <v>400</v>
      </c>
      <c r="AN444" s="405"/>
      <c r="AO444" s="479"/>
      <c r="AP444" s="348"/>
      <c r="AQ444" s="348"/>
    </row>
    <row r="445" spans="1:43" ht="24" customHeight="1">
      <c r="A445" s="507"/>
      <c r="B445" s="350" t="s">
        <v>502</v>
      </c>
      <c r="C445" s="338">
        <v>512104100</v>
      </c>
      <c r="D445" s="338">
        <v>826</v>
      </c>
      <c r="E445" s="508" t="s">
        <v>461</v>
      </c>
      <c r="F445" s="397">
        <v>343.46</v>
      </c>
      <c r="G445" s="450" t="s">
        <v>422</v>
      </c>
      <c r="H445" s="339"/>
      <c r="I445" s="507"/>
      <c r="J445" s="507"/>
      <c r="K445" s="507"/>
      <c r="L445" s="507">
        <v>14.31</v>
      </c>
      <c r="M445" s="507">
        <v>14.31</v>
      </c>
      <c r="N445" s="507">
        <v>14.31</v>
      </c>
      <c r="O445" s="507">
        <v>14.31</v>
      </c>
      <c r="P445" s="507">
        <v>14.31</v>
      </c>
      <c r="Q445" s="507">
        <v>14.31</v>
      </c>
      <c r="R445" s="507">
        <v>14.31</v>
      </c>
      <c r="S445" s="507">
        <v>14.31</v>
      </c>
      <c r="T445" s="507">
        <v>14.31</v>
      </c>
      <c r="U445" s="507">
        <v>14.31</v>
      </c>
      <c r="V445" s="507">
        <v>14.31</v>
      </c>
      <c r="W445" s="507">
        <v>14.31</v>
      </c>
      <c r="X445" s="507">
        <v>14.31</v>
      </c>
      <c r="Y445" s="507">
        <v>14.31</v>
      </c>
      <c r="Z445" s="509">
        <v>14.31</v>
      </c>
      <c r="AA445" s="509">
        <v>14.31</v>
      </c>
      <c r="AB445" s="509">
        <v>14.31</v>
      </c>
      <c r="AC445" s="509">
        <v>14.31</v>
      </c>
      <c r="AD445" s="509">
        <v>14.31</v>
      </c>
      <c r="AE445" s="509">
        <v>14.31</v>
      </c>
      <c r="AF445" s="509">
        <v>14.31</v>
      </c>
      <c r="AG445" s="509">
        <v>14.31</v>
      </c>
      <c r="AH445" s="509">
        <v>14.31</v>
      </c>
      <c r="AI445" s="509">
        <v>14.33</v>
      </c>
      <c r="AJ445" s="366">
        <v>343.46</v>
      </c>
      <c r="AK445" s="339">
        <v>0</v>
      </c>
      <c r="AL445" s="372">
        <v>14.310833333333333</v>
      </c>
      <c r="AM445" s="405" t="s">
        <v>400</v>
      </c>
      <c r="AN445" s="405"/>
      <c r="AO445" s="479"/>
      <c r="AP445" s="348"/>
      <c r="AQ445" s="348"/>
    </row>
    <row r="446" spans="1:43" ht="24" customHeight="1">
      <c r="A446" s="507"/>
      <c r="B446" s="350" t="s">
        <v>502</v>
      </c>
      <c r="C446" s="338">
        <v>512104100</v>
      </c>
      <c r="D446" s="338">
        <v>827</v>
      </c>
      <c r="E446" s="508" t="s">
        <v>462</v>
      </c>
      <c r="F446" s="397">
        <v>343.46</v>
      </c>
      <c r="G446" s="450" t="s">
        <v>422</v>
      </c>
      <c r="H446" s="339"/>
      <c r="I446" s="507"/>
      <c r="J446" s="507"/>
      <c r="K446" s="507"/>
      <c r="L446" s="507">
        <v>14.31</v>
      </c>
      <c r="M446" s="507">
        <v>14.31</v>
      </c>
      <c r="N446" s="507">
        <v>14.31</v>
      </c>
      <c r="O446" s="507">
        <v>14.31</v>
      </c>
      <c r="P446" s="507">
        <v>14.31</v>
      </c>
      <c r="Q446" s="507">
        <v>14.31</v>
      </c>
      <c r="R446" s="507">
        <v>14.31</v>
      </c>
      <c r="S446" s="507">
        <v>14.31</v>
      </c>
      <c r="T446" s="507">
        <v>14.31</v>
      </c>
      <c r="U446" s="507">
        <v>14.31</v>
      </c>
      <c r="V446" s="507">
        <v>14.31</v>
      </c>
      <c r="W446" s="507">
        <v>14.31</v>
      </c>
      <c r="X446" s="507">
        <v>14.31</v>
      </c>
      <c r="Y446" s="507">
        <v>14.31</v>
      </c>
      <c r="Z446" s="509">
        <v>14.31</v>
      </c>
      <c r="AA446" s="509">
        <v>14.31</v>
      </c>
      <c r="AB446" s="509">
        <v>14.31</v>
      </c>
      <c r="AC446" s="509">
        <v>14.31</v>
      </c>
      <c r="AD446" s="509">
        <v>14.31</v>
      </c>
      <c r="AE446" s="509">
        <v>14.31</v>
      </c>
      <c r="AF446" s="509">
        <v>14.31</v>
      </c>
      <c r="AG446" s="509">
        <v>14.31</v>
      </c>
      <c r="AH446" s="509">
        <v>14.31</v>
      </c>
      <c r="AI446" s="509">
        <v>14.33</v>
      </c>
      <c r="AJ446" s="366">
        <v>343.46</v>
      </c>
      <c r="AK446" s="339">
        <v>0</v>
      </c>
      <c r="AL446" s="372">
        <v>14.310833333333333</v>
      </c>
      <c r="AM446" s="405" t="s">
        <v>400</v>
      </c>
      <c r="AN446" s="405"/>
      <c r="AO446" s="479"/>
      <c r="AP446" s="348"/>
      <c r="AQ446" s="348"/>
    </row>
    <row r="447" spans="1:43" ht="24" customHeight="1">
      <c r="A447" s="507"/>
      <c r="B447" s="350" t="s">
        <v>502</v>
      </c>
      <c r="C447" s="338">
        <v>512104100</v>
      </c>
      <c r="D447" s="338"/>
      <c r="E447" s="508" t="s">
        <v>492</v>
      </c>
      <c r="F447" s="397">
        <v>2099.27</v>
      </c>
      <c r="G447" s="450" t="s">
        <v>419</v>
      </c>
      <c r="H447" s="339"/>
      <c r="I447" s="507"/>
      <c r="J447" s="507"/>
      <c r="K447" s="507"/>
      <c r="L447" s="507"/>
      <c r="M447" s="507">
        <v>87.47</v>
      </c>
      <c r="N447" s="507">
        <v>87.47</v>
      </c>
      <c r="O447" s="507">
        <v>87.47</v>
      </c>
      <c r="P447" s="507">
        <v>87.47</v>
      </c>
      <c r="Q447" s="507">
        <v>87.47</v>
      </c>
      <c r="R447" s="507">
        <v>87.47</v>
      </c>
      <c r="S447" s="507">
        <v>87.47</v>
      </c>
      <c r="T447" s="507">
        <v>87.47</v>
      </c>
      <c r="U447" s="507">
        <v>87.47</v>
      </c>
      <c r="V447" s="507">
        <v>87.47</v>
      </c>
      <c r="W447" s="507">
        <v>87.47</v>
      </c>
      <c r="X447" s="507">
        <v>87.47</v>
      </c>
      <c r="Y447" s="507">
        <v>87.47</v>
      </c>
      <c r="Z447" s="509">
        <v>87.47</v>
      </c>
      <c r="AA447" s="509">
        <v>87.47</v>
      </c>
      <c r="AB447" s="509">
        <v>87.47</v>
      </c>
      <c r="AC447" s="509">
        <v>87.47</v>
      </c>
      <c r="AD447" s="509">
        <v>87.47</v>
      </c>
      <c r="AE447" s="509">
        <v>87.47</v>
      </c>
      <c r="AF447" s="509">
        <v>87.47</v>
      </c>
      <c r="AG447" s="509">
        <v>87.47</v>
      </c>
      <c r="AH447" s="509">
        <v>87.47</v>
      </c>
      <c r="AI447" s="509">
        <v>87.47</v>
      </c>
      <c r="AJ447" s="366">
        <v>2011.8100000000004</v>
      </c>
      <c r="AK447" s="339">
        <v>87.459999999999582</v>
      </c>
      <c r="AL447" s="372">
        <v>87.469583333333333</v>
      </c>
      <c r="AM447" s="405" t="s">
        <v>400</v>
      </c>
      <c r="AN447" s="405"/>
      <c r="AO447" s="479"/>
      <c r="AP447" s="348"/>
      <c r="AQ447" s="348"/>
    </row>
    <row r="448" spans="1:43" ht="24" customHeight="1">
      <c r="A448" s="507"/>
      <c r="B448" s="350" t="s">
        <v>502</v>
      </c>
      <c r="C448" s="338">
        <v>512104100</v>
      </c>
      <c r="D448" s="338">
        <v>878</v>
      </c>
      <c r="E448" s="508" t="s">
        <v>485</v>
      </c>
      <c r="F448" s="397">
        <v>115</v>
      </c>
      <c r="G448" s="450">
        <v>43713</v>
      </c>
      <c r="H448" s="339"/>
      <c r="I448" s="507"/>
      <c r="J448" s="507"/>
      <c r="K448" s="507"/>
      <c r="L448" s="507"/>
      <c r="M448" s="507">
        <v>4.79</v>
      </c>
      <c r="N448" s="507">
        <v>4.79</v>
      </c>
      <c r="O448" s="507">
        <v>4.79</v>
      </c>
      <c r="P448" s="507">
        <v>4.79</v>
      </c>
      <c r="Q448" s="507">
        <v>4.79</v>
      </c>
      <c r="R448" s="507">
        <v>4.79</v>
      </c>
      <c r="S448" s="507">
        <v>4.79</v>
      </c>
      <c r="T448" s="507">
        <v>4.79</v>
      </c>
      <c r="U448" s="507">
        <v>4.79</v>
      </c>
      <c r="V448" s="507">
        <v>4.79</v>
      </c>
      <c r="W448" s="507">
        <v>4.79</v>
      </c>
      <c r="X448" s="507">
        <v>4.79</v>
      </c>
      <c r="Y448" s="507">
        <v>4.79</v>
      </c>
      <c r="Z448" s="509">
        <v>4.79</v>
      </c>
      <c r="AA448" s="509">
        <v>4.79</v>
      </c>
      <c r="AB448" s="509">
        <v>4.79</v>
      </c>
      <c r="AC448" s="509">
        <v>4.79</v>
      </c>
      <c r="AD448" s="509">
        <v>4.79</v>
      </c>
      <c r="AE448" s="509">
        <v>4.79</v>
      </c>
      <c r="AF448" s="509">
        <v>4.79</v>
      </c>
      <c r="AG448" s="509">
        <v>4.79</v>
      </c>
      <c r="AH448" s="509">
        <v>4.79</v>
      </c>
      <c r="AI448" s="509">
        <v>4.79</v>
      </c>
      <c r="AJ448" s="366">
        <v>110.17000000000006</v>
      </c>
      <c r="AK448" s="339">
        <v>4.8299999999999415</v>
      </c>
      <c r="AL448" s="372">
        <v>4.791666666666667</v>
      </c>
      <c r="AM448" s="405" t="s">
        <v>400</v>
      </c>
      <c r="AN448" s="405"/>
      <c r="AO448" s="479"/>
      <c r="AP448" s="348"/>
      <c r="AQ448" s="348"/>
    </row>
    <row r="449" spans="1:43" ht="24" customHeight="1">
      <c r="A449" s="507"/>
      <c r="B449" s="350" t="s">
        <v>502</v>
      </c>
      <c r="C449" s="338">
        <v>512104100</v>
      </c>
      <c r="D449" s="338">
        <v>879</v>
      </c>
      <c r="E449" s="508" t="s">
        <v>486</v>
      </c>
      <c r="F449" s="397">
        <v>2198.4299999999998</v>
      </c>
      <c r="G449" s="450" t="s">
        <v>450</v>
      </c>
      <c r="H449" s="339"/>
      <c r="I449" s="507"/>
      <c r="J449" s="507"/>
      <c r="K449" s="507"/>
      <c r="L449" s="507"/>
      <c r="M449" s="507">
        <v>91.6</v>
      </c>
      <c r="N449" s="507">
        <v>91.6</v>
      </c>
      <c r="O449" s="507">
        <v>91.6</v>
      </c>
      <c r="P449" s="507">
        <v>91.6</v>
      </c>
      <c r="Q449" s="507">
        <v>91.6</v>
      </c>
      <c r="R449" s="507">
        <v>91.6</v>
      </c>
      <c r="S449" s="507">
        <v>91.6</v>
      </c>
      <c r="T449" s="507">
        <v>91.6</v>
      </c>
      <c r="U449" s="507">
        <v>91.6</v>
      </c>
      <c r="V449" s="507">
        <v>91.6</v>
      </c>
      <c r="W449" s="507">
        <v>91.6</v>
      </c>
      <c r="X449" s="507">
        <v>91.6</v>
      </c>
      <c r="Y449" s="507">
        <v>91.6</v>
      </c>
      <c r="Z449" s="509">
        <v>91.6</v>
      </c>
      <c r="AA449" s="509">
        <v>91.6</v>
      </c>
      <c r="AB449" s="509">
        <v>91.6</v>
      </c>
      <c r="AC449" s="509">
        <v>91.6</v>
      </c>
      <c r="AD449" s="509">
        <v>91.6</v>
      </c>
      <c r="AE449" s="509">
        <v>91.6</v>
      </c>
      <c r="AF449" s="509">
        <v>91.6</v>
      </c>
      <c r="AG449" s="509">
        <v>91.6</v>
      </c>
      <c r="AH449" s="509">
        <v>91.6</v>
      </c>
      <c r="AI449" s="509">
        <v>91.6</v>
      </c>
      <c r="AJ449" s="366">
        <v>2106.7999999999993</v>
      </c>
      <c r="AK449" s="339">
        <v>91.630000000000564</v>
      </c>
      <c r="AL449" s="372">
        <v>91.601249999999993</v>
      </c>
      <c r="AM449" s="405" t="s">
        <v>400</v>
      </c>
      <c r="AN449" s="405"/>
      <c r="AO449" s="479"/>
      <c r="AP449" s="348"/>
      <c r="AQ449" s="348"/>
    </row>
    <row r="450" spans="1:43" ht="24" customHeight="1">
      <c r="A450" s="507"/>
      <c r="B450" s="350" t="s">
        <v>502</v>
      </c>
      <c r="C450" s="338">
        <v>512104100</v>
      </c>
      <c r="D450" s="338">
        <v>880</v>
      </c>
      <c r="E450" s="508" t="s">
        <v>493</v>
      </c>
      <c r="F450" s="397">
        <v>2305.9499999999998</v>
      </c>
      <c r="G450" s="450" t="s">
        <v>425</v>
      </c>
      <c r="H450" s="339"/>
      <c r="I450" s="507"/>
      <c r="J450" s="507"/>
      <c r="K450" s="507"/>
      <c r="L450" s="507"/>
      <c r="M450" s="507">
        <v>96.08</v>
      </c>
      <c r="N450" s="507">
        <v>96.08</v>
      </c>
      <c r="O450" s="507">
        <v>96.08</v>
      </c>
      <c r="P450" s="507">
        <v>96.08</v>
      </c>
      <c r="Q450" s="507">
        <v>96.08</v>
      </c>
      <c r="R450" s="507">
        <v>96.08</v>
      </c>
      <c r="S450" s="507">
        <v>96.08</v>
      </c>
      <c r="T450" s="507">
        <v>96.08</v>
      </c>
      <c r="U450" s="507">
        <v>96.08</v>
      </c>
      <c r="V450" s="507">
        <v>96.08</v>
      </c>
      <c r="W450" s="507">
        <v>96.08</v>
      </c>
      <c r="X450" s="507">
        <v>96.08</v>
      </c>
      <c r="Y450" s="507">
        <v>96.08</v>
      </c>
      <c r="Z450" s="509">
        <v>96.08</v>
      </c>
      <c r="AA450" s="509">
        <v>96.08</v>
      </c>
      <c r="AB450" s="509">
        <v>96.08</v>
      </c>
      <c r="AC450" s="509">
        <v>96.08</v>
      </c>
      <c r="AD450" s="509">
        <v>96.08</v>
      </c>
      <c r="AE450" s="509">
        <v>96.08</v>
      </c>
      <c r="AF450" s="509">
        <v>96.08</v>
      </c>
      <c r="AG450" s="509">
        <v>96.08</v>
      </c>
      <c r="AH450" s="509">
        <v>96.08</v>
      </c>
      <c r="AI450" s="509">
        <v>96.08</v>
      </c>
      <c r="AJ450" s="366">
        <v>2209.8399999999992</v>
      </c>
      <c r="AK450" s="339">
        <v>96.110000000000582</v>
      </c>
      <c r="AL450" s="372">
        <v>96.081249999999997</v>
      </c>
      <c r="AM450" s="405" t="s">
        <v>400</v>
      </c>
      <c r="AN450" s="405"/>
      <c r="AO450" s="479"/>
      <c r="AP450" s="348"/>
      <c r="AQ450" s="348"/>
    </row>
    <row r="451" spans="1:43" ht="24" customHeight="1">
      <c r="A451" s="507"/>
      <c r="B451" s="350" t="s">
        <v>502</v>
      </c>
      <c r="C451" s="338">
        <v>512104100</v>
      </c>
      <c r="D451" s="338">
        <v>881</v>
      </c>
      <c r="E451" s="508" t="s">
        <v>478</v>
      </c>
      <c r="F451" s="397">
        <v>27.5</v>
      </c>
      <c r="G451" s="450" t="s">
        <v>412</v>
      </c>
      <c r="H451" s="339"/>
      <c r="I451" s="507"/>
      <c r="J451" s="507"/>
      <c r="K451" s="507"/>
      <c r="L451" s="507"/>
      <c r="M451" s="507">
        <v>1.1499999999999999</v>
      </c>
      <c r="N451" s="507">
        <v>1.1499999999999999</v>
      </c>
      <c r="O451" s="507">
        <v>1.1499999999999999</v>
      </c>
      <c r="P451" s="507">
        <v>1.1499999999999999</v>
      </c>
      <c r="Q451" s="507">
        <v>1.1499999999999999</v>
      </c>
      <c r="R451" s="507">
        <v>1.1499999999999999</v>
      </c>
      <c r="S451" s="507">
        <v>1.1499999999999999</v>
      </c>
      <c r="T451" s="507">
        <v>1.1499999999999999</v>
      </c>
      <c r="U451" s="507">
        <v>1.1499999999999999</v>
      </c>
      <c r="V451" s="507">
        <v>1.1499999999999999</v>
      </c>
      <c r="W451" s="507">
        <v>1.1499999999999999</v>
      </c>
      <c r="X451" s="507">
        <v>1.1499999999999999</v>
      </c>
      <c r="Y451" s="507">
        <v>1.1499999999999999</v>
      </c>
      <c r="Z451" s="509">
        <v>1.1499999999999999</v>
      </c>
      <c r="AA451" s="509">
        <v>1.1499999999999999</v>
      </c>
      <c r="AB451" s="509">
        <v>1.1499999999999999</v>
      </c>
      <c r="AC451" s="509">
        <v>1.1499999999999999</v>
      </c>
      <c r="AD451" s="509">
        <v>1.1499999999999999</v>
      </c>
      <c r="AE451" s="509">
        <v>1.1499999999999999</v>
      </c>
      <c r="AF451" s="509">
        <v>1.1499999999999999</v>
      </c>
      <c r="AG451" s="509">
        <v>1.1499999999999999</v>
      </c>
      <c r="AH451" s="509">
        <v>1.1499999999999999</v>
      </c>
      <c r="AI451" s="509">
        <v>1.1499999999999999</v>
      </c>
      <c r="AJ451" s="366">
        <v>26.449999999999989</v>
      </c>
      <c r="AK451" s="339">
        <v>1.0500000000000114</v>
      </c>
      <c r="AL451" s="372">
        <v>1.1458333333333333</v>
      </c>
      <c r="AM451" s="405" t="s">
        <v>400</v>
      </c>
      <c r="AN451" s="405"/>
      <c r="AO451" s="479"/>
      <c r="AP451" s="348"/>
      <c r="AQ451" s="348"/>
    </row>
    <row r="452" spans="1:43" ht="24" customHeight="1">
      <c r="A452" s="507"/>
      <c r="B452" s="350" t="s">
        <v>502</v>
      </c>
      <c r="C452" s="338">
        <v>512104100</v>
      </c>
      <c r="D452" s="338">
        <v>882</v>
      </c>
      <c r="E452" s="508" t="s">
        <v>489</v>
      </c>
      <c r="F452" s="397">
        <v>2259.37</v>
      </c>
      <c r="G452" s="450" t="s">
        <v>494</v>
      </c>
      <c r="H452" s="339"/>
      <c r="I452" s="507"/>
      <c r="J452" s="507"/>
      <c r="K452" s="507"/>
      <c r="L452" s="507"/>
      <c r="M452" s="507">
        <v>94.14</v>
      </c>
      <c r="N452" s="507">
        <v>94.14</v>
      </c>
      <c r="O452" s="507">
        <v>94.14</v>
      </c>
      <c r="P452" s="507">
        <v>94.14</v>
      </c>
      <c r="Q452" s="507">
        <v>94.14</v>
      </c>
      <c r="R452" s="507">
        <v>94.14</v>
      </c>
      <c r="S452" s="507">
        <v>94.14</v>
      </c>
      <c r="T452" s="507">
        <v>94.14</v>
      </c>
      <c r="U452" s="507">
        <v>94.14</v>
      </c>
      <c r="V452" s="507">
        <v>94.14</v>
      </c>
      <c r="W452" s="507">
        <v>94.14</v>
      </c>
      <c r="X452" s="507">
        <v>94.14</v>
      </c>
      <c r="Y452" s="507">
        <v>94.14</v>
      </c>
      <c r="Z452" s="509">
        <v>94.14</v>
      </c>
      <c r="AA452" s="509">
        <v>94.14</v>
      </c>
      <c r="AB452" s="509">
        <v>94.14</v>
      </c>
      <c r="AC452" s="509">
        <v>94.14</v>
      </c>
      <c r="AD452" s="509">
        <v>94.14</v>
      </c>
      <c r="AE452" s="509">
        <v>94.14</v>
      </c>
      <c r="AF452" s="509">
        <v>94.14</v>
      </c>
      <c r="AG452" s="509">
        <v>94.14</v>
      </c>
      <c r="AH452" s="509">
        <v>94.14</v>
      </c>
      <c r="AI452" s="509">
        <v>94.14</v>
      </c>
      <c r="AJ452" s="366">
        <v>2165.2200000000007</v>
      </c>
      <c r="AK452" s="339">
        <v>94.149999999999181</v>
      </c>
      <c r="AL452" s="372">
        <v>94.140416666666667</v>
      </c>
      <c r="AM452" s="405" t="s">
        <v>400</v>
      </c>
      <c r="AN452" s="405"/>
      <c r="AO452" s="479"/>
      <c r="AP452" s="348"/>
      <c r="AQ452" s="348"/>
    </row>
    <row r="453" spans="1:43" ht="24" customHeight="1">
      <c r="A453" s="507"/>
      <c r="B453" s="350" t="s">
        <v>502</v>
      </c>
      <c r="C453" s="338">
        <v>512104100</v>
      </c>
      <c r="D453" s="338">
        <v>925</v>
      </c>
      <c r="E453" s="508" t="s">
        <v>492</v>
      </c>
      <c r="F453" s="397">
        <v>2522.2399999999998</v>
      </c>
      <c r="G453" s="450" t="s">
        <v>391</v>
      </c>
      <c r="H453" s="339"/>
      <c r="I453" s="507"/>
      <c r="J453" s="507"/>
      <c r="K453" s="507"/>
      <c r="L453" s="507"/>
      <c r="M453" s="507"/>
      <c r="N453" s="507">
        <v>105.09</v>
      </c>
      <c r="O453" s="507">
        <v>105.09</v>
      </c>
      <c r="P453" s="507">
        <v>105.09</v>
      </c>
      <c r="Q453" s="507">
        <v>105.09</v>
      </c>
      <c r="R453" s="507">
        <v>105.09</v>
      </c>
      <c r="S453" s="507">
        <v>105.09</v>
      </c>
      <c r="T453" s="507">
        <v>105.09</v>
      </c>
      <c r="U453" s="507">
        <v>105.09</v>
      </c>
      <c r="V453" s="507">
        <v>105.09</v>
      </c>
      <c r="W453" s="507">
        <v>105.09</v>
      </c>
      <c r="X453" s="507">
        <v>105.09</v>
      </c>
      <c r="Y453" s="507">
        <v>105.09</v>
      </c>
      <c r="Z453" s="509">
        <v>105.09</v>
      </c>
      <c r="AA453" s="509">
        <v>105.09</v>
      </c>
      <c r="AB453" s="509">
        <v>105.09</v>
      </c>
      <c r="AC453" s="509">
        <v>105.09</v>
      </c>
      <c r="AD453" s="509">
        <v>105.09</v>
      </c>
      <c r="AE453" s="509">
        <v>105.09</v>
      </c>
      <c r="AF453" s="509">
        <v>105.09</v>
      </c>
      <c r="AG453" s="509">
        <v>105.09</v>
      </c>
      <c r="AH453" s="509">
        <v>105.09</v>
      </c>
      <c r="AI453" s="509">
        <v>105.09</v>
      </c>
      <c r="AJ453" s="366">
        <v>2311.9799999999996</v>
      </c>
      <c r="AK453" s="339">
        <v>210.26000000000022</v>
      </c>
      <c r="AL453" s="372">
        <v>105.09333333333332</v>
      </c>
      <c r="AM453" s="405" t="s">
        <v>400</v>
      </c>
      <c r="AN453" s="405"/>
      <c r="AO453" s="479"/>
      <c r="AP453" s="348"/>
      <c r="AQ453" s="348"/>
    </row>
    <row r="454" spans="1:43" ht="24" customHeight="1">
      <c r="A454" s="507"/>
      <c r="B454" s="350" t="s">
        <v>502</v>
      </c>
      <c r="C454" s="338">
        <v>512104100</v>
      </c>
      <c r="D454" s="338">
        <v>926</v>
      </c>
      <c r="E454" s="508" t="s">
        <v>495</v>
      </c>
      <c r="F454" s="397">
        <v>7418.33</v>
      </c>
      <c r="G454" s="450" t="s">
        <v>396</v>
      </c>
      <c r="H454" s="339"/>
      <c r="I454" s="507"/>
      <c r="J454" s="507"/>
      <c r="K454" s="507"/>
      <c r="L454" s="507"/>
      <c r="M454" s="507"/>
      <c r="N454" s="507">
        <v>309.10000000000002</v>
      </c>
      <c r="O454" s="507">
        <v>309.10000000000002</v>
      </c>
      <c r="P454" s="507">
        <v>309.10000000000002</v>
      </c>
      <c r="Q454" s="507">
        <v>309.10000000000002</v>
      </c>
      <c r="R454" s="507">
        <v>309.10000000000002</v>
      </c>
      <c r="S454" s="507">
        <v>309.10000000000002</v>
      </c>
      <c r="T454" s="507">
        <v>309.10000000000002</v>
      </c>
      <c r="U454" s="507">
        <v>309.10000000000002</v>
      </c>
      <c r="V454" s="507">
        <v>309.10000000000002</v>
      </c>
      <c r="W454" s="507">
        <v>309.10000000000002</v>
      </c>
      <c r="X454" s="507">
        <v>309.10000000000002</v>
      </c>
      <c r="Y454" s="507">
        <v>309.10000000000002</v>
      </c>
      <c r="Z454" s="509">
        <v>309.10000000000002</v>
      </c>
      <c r="AA454" s="509">
        <v>309.10000000000002</v>
      </c>
      <c r="AB454" s="509">
        <v>309.10000000000002</v>
      </c>
      <c r="AC454" s="509">
        <v>309.10000000000002</v>
      </c>
      <c r="AD454" s="509">
        <v>309.10000000000002</v>
      </c>
      <c r="AE454" s="509">
        <v>309.10000000000002</v>
      </c>
      <c r="AF454" s="509">
        <v>309.10000000000002</v>
      </c>
      <c r="AG454" s="509">
        <v>309.10000000000002</v>
      </c>
      <c r="AH454" s="509">
        <v>309.10000000000002</v>
      </c>
      <c r="AI454" s="509">
        <v>309.10000000000002</v>
      </c>
      <c r="AJ454" s="366">
        <v>6800.2000000000025</v>
      </c>
      <c r="AK454" s="339">
        <v>618.12999999999738</v>
      </c>
      <c r="AL454" s="372">
        <v>309.09708333333333</v>
      </c>
      <c r="AM454" s="405" t="s">
        <v>400</v>
      </c>
      <c r="AN454" s="405"/>
      <c r="AO454" s="479"/>
      <c r="AP454" s="348"/>
      <c r="AQ454" s="348"/>
    </row>
    <row r="455" spans="1:43" ht="24" customHeight="1">
      <c r="A455" s="507"/>
      <c r="B455" s="350" t="s">
        <v>502</v>
      </c>
      <c r="C455" s="338">
        <v>512104100</v>
      </c>
      <c r="D455" s="338">
        <v>927</v>
      </c>
      <c r="E455" s="508" t="s">
        <v>496</v>
      </c>
      <c r="F455" s="397">
        <v>7633.68</v>
      </c>
      <c r="G455" s="450">
        <v>43805</v>
      </c>
      <c r="H455" s="339"/>
      <c r="I455" s="507"/>
      <c r="J455" s="507"/>
      <c r="K455" s="507"/>
      <c r="L455" s="507"/>
      <c r="M455" s="507"/>
      <c r="N455" s="507">
        <v>318.07</v>
      </c>
      <c r="O455" s="507">
        <v>318.07</v>
      </c>
      <c r="P455" s="507">
        <v>318.07</v>
      </c>
      <c r="Q455" s="507">
        <v>318.07</v>
      </c>
      <c r="R455" s="507">
        <v>318.07</v>
      </c>
      <c r="S455" s="507">
        <v>318.07</v>
      </c>
      <c r="T455" s="507">
        <v>318.07</v>
      </c>
      <c r="U455" s="507">
        <v>318.07</v>
      </c>
      <c r="V455" s="507">
        <v>318.07</v>
      </c>
      <c r="W455" s="507">
        <v>318.07</v>
      </c>
      <c r="X455" s="507">
        <v>318.07</v>
      </c>
      <c r="Y455" s="507">
        <v>318.07</v>
      </c>
      <c r="Z455" s="509">
        <v>318.07</v>
      </c>
      <c r="AA455" s="509">
        <v>318.07</v>
      </c>
      <c r="AB455" s="509">
        <v>318.07</v>
      </c>
      <c r="AC455" s="509">
        <v>318.07</v>
      </c>
      <c r="AD455" s="509">
        <v>318.07</v>
      </c>
      <c r="AE455" s="509">
        <v>318.07</v>
      </c>
      <c r="AF455" s="509">
        <v>318.07</v>
      </c>
      <c r="AG455" s="509">
        <v>318.07</v>
      </c>
      <c r="AH455" s="509">
        <v>318.07</v>
      </c>
      <c r="AI455" s="509">
        <v>318.07</v>
      </c>
      <c r="AJ455" s="366">
        <v>6997.5399999999981</v>
      </c>
      <c r="AK455" s="339">
        <v>636.14000000000215</v>
      </c>
      <c r="AL455" s="372">
        <v>318.07</v>
      </c>
      <c r="AM455" s="405" t="s">
        <v>400</v>
      </c>
      <c r="AN455" s="405"/>
      <c r="AO455" s="479"/>
      <c r="AP455" s="348"/>
      <c r="AQ455" s="348"/>
    </row>
    <row r="456" spans="1:43" ht="24" customHeight="1">
      <c r="A456" s="507"/>
      <c r="B456" s="350" t="s">
        <v>502</v>
      </c>
      <c r="C456" s="338">
        <v>512104100</v>
      </c>
      <c r="D456" s="338">
        <v>928</v>
      </c>
      <c r="E456" s="508" t="s">
        <v>497</v>
      </c>
      <c r="F456" s="397">
        <v>7881.03</v>
      </c>
      <c r="G456" s="450" t="s">
        <v>498</v>
      </c>
      <c r="H456" s="339"/>
      <c r="I456" s="507"/>
      <c r="J456" s="507"/>
      <c r="K456" s="507"/>
      <c r="L456" s="507"/>
      <c r="M456" s="507"/>
      <c r="N456" s="507">
        <v>328.28</v>
      </c>
      <c r="O456" s="507">
        <v>328.28</v>
      </c>
      <c r="P456" s="507">
        <v>328.28</v>
      </c>
      <c r="Q456" s="507">
        <v>328.28</v>
      </c>
      <c r="R456" s="507">
        <v>328.28</v>
      </c>
      <c r="S456" s="507">
        <v>328.28</v>
      </c>
      <c r="T456" s="507">
        <v>328.28</v>
      </c>
      <c r="U456" s="507">
        <v>328.28</v>
      </c>
      <c r="V456" s="507">
        <v>328.28</v>
      </c>
      <c r="W456" s="507">
        <v>328.28</v>
      </c>
      <c r="X456" s="507">
        <v>328.28</v>
      </c>
      <c r="Y456" s="507">
        <v>328.28</v>
      </c>
      <c r="Z456" s="509">
        <v>328.28</v>
      </c>
      <c r="AA456" s="509">
        <v>328.28</v>
      </c>
      <c r="AB456" s="509">
        <v>328.28</v>
      </c>
      <c r="AC456" s="509">
        <v>328.28</v>
      </c>
      <c r="AD456" s="509">
        <v>328.28</v>
      </c>
      <c r="AE456" s="509">
        <v>328.28</v>
      </c>
      <c r="AF456" s="509">
        <v>328.28</v>
      </c>
      <c r="AG456" s="509">
        <v>328.28</v>
      </c>
      <c r="AH456" s="509">
        <v>328.28</v>
      </c>
      <c r="AI456" s="509">
        <v>328.28</v>
      </c>
      <c r="AJ456" s="366">
        <v>7222.1599999999962</v>
      </c>
      <c r="AK456" s="339">
        <v>658.87000000000353</v>
      </c>
      <c r="AL456" s="372">
        <v>328.27624999999995</v>
      </c>
      <c r="AM456" s="405" t="s">
        <v>400</v>
      </c>
      <c r="AN456" s="405"/>
      <c r="AO456" s="479"/>
      <c r="AP456" s="348"/>
      <c r="AQ456" s="348"/>
    </row>
    <row r="457" spans="1:43" ht="24" customHeight="1">
      <c r="A457" s="507"/>
      <c r="B457" s="350" t="s">
        <v>502</v>
      </c>
      <c r="C457" s="338">
        <v>512104100</v>
      </c>
      <c r="D457" s="338">
        <v>956</v>
      </c>
      <c r="E457" s="508" t="s">
        <v>1138</v>
      </c>
      <c r="F457" s="397">
        <v>1915.79</v>
      </c>
      <c r="G457" s="450">
        <v>43531</v>
      </c>
      <c r="H457" s="339"/>
      <c r="I457" s="507"/>
      <c r="J457" s="507"/>
      <c r="K457" s="507"/>
      <c r="L457" s="507"/>
      <c r="M457" s="507"/>
      <c r="N457" s="507"/>
      <c r="O457" s="510">
        <v>79.819999999999993</v>
      </c>
      <c r="P457" s="507">
        <v>79.819999999999993</v>
      </c>
      <c r="Q457" s="507">
        <v>79.819999999999993</v>
      </c>
      <c r="R457" s="507">
        <v>79.819999999999993</v>
      </c>
      <c r="S457" s="507">
        <v>79.819999999999993</v>
      </c>
      <c r="T457" s="507">
        <v>79.819999999999993</v>
      </c>
      <c r="U457" s="507">
        <v>79.819999999999993</v>
      </c>
      <c r="V457" s="507">
        <v>79.819999999999993</v>
      </c>
      <c r="W457" s="507">
        <v>79.819999999999993</v>
      </c>
      <c r="X457" s="507">
        <v>79.819999999999993</v>
      </c>
      <c r="Y457" s="507">
        <v>79.819999999999993</v>
      </c>
      <c r="Z457" s="509">
        <v>79.819999999999993</v>
      </c>
      <c r="AA457" s="509">
        <v>79.819999999999993</v>
      </c>
      <c r="AB457" s="509">
        <v>79.819999999999993</v>
      </c>
      <c r="AC457" s="509">
        <v>79.819999999999993</v>
      </c>
      <c r="AD457" s="509">
        <v>79.819999999999993</v>
      </c>
      <c r="AE457" s="509">
        <v>79.819999999999993</v>
      </c>
      <c r="AF457" s="509">
        <v>79.819999999999993</v>
      </c>
      <c r="AG457" s="509">
        <v>79.819999999999993</v>
      </c>
      <c r="AH457" s="509">
        <v>79.819999999999993</v>
      </c>
      <c r="AI457" s="509">
        <v>79.819999999999993</v>
      </c>
      <c r="AJ457" s="366">
        <v>1676.2199999999991</v>
      </c>
      <c r="AK457" s="339">
        <v>239.57000000000085</v>
      </c>
      <c r="AL457" s="372">
        <v>79.824583333333337</v>
      </c>
      <c r="AM457" s="405" t="s">
        <v>400</v>
      </c>
      <c r="AN457" s="405"/>
      <c r="AO457" s="479"/>
      <c r="AP457" s="348"/>
      <c r="AQ457" s="348"/>
    </row>
    <row r="458" spans="1:43" ht="24" customHeight="1">
      <c r="A458" s="507"/>
      <c r="B458" s="350" t="s">
        <v>502</v>
      </c>
      <c r="C458" s="338">
        <v>512104100</v>
      </c>
      <c r="D458" s="338">
        <v>957</v>
      </c>
      <c r="E458" s="508" t="s">
        <v>1139</v>
      </c>
      <c r="F458" s="397">
        <v>1500</v>
      </c>
      <c r="G458" s="450">
        <v>43531</v>
      </c>
      <c r="H458" s="339"/>
      <c r="I458" s="507"/>
      <c r="J458" s="507"/>
      <c r="K458" s="507"/>
      <c r="L458" s="507"/>
      <c r="M458" s="507"/>
      <c r="N458" s="507"/>
      <c r="O458" s="507">
        <v>62.5</v>
      </c>
      <c r="P458" s="507">
        <v>62.5</v>
      </c>
      <c r="Q458" s="507">
        <v>62.5</v>
      </c>
      <c r="R458" s="507">
        <v>62.5</v>
      </c>
      <c r="S458" s="507">
        <v>62.5</v>
      </c>
      <c r="T458" s="507">
        <v>62.5</v>
      </c>
      <c r="U458" s="507">
        <v>62.5</v>
      </c>
      <c r="V458" s="507">
        <v>62.5</v>
      </c>
      <c r="W458" s="507">
        <v>62.5</v>
      </c>
      <c r="X458" s="507">
        <v>62.5</v>
      </c>
      <c r="Y458" s="507">
        <v>62.5</v>
      </c>
      <c r="Z458" s="509">
        <v>62.5</v>
      </c>
      <c r="AA458" s="509">
        <v>62.5</v>
      </c>
      <c r="AB458" s="509">
        <v>62.5</v>
      </c>
      <c r="AC458" s="509">
        <v>62.5</v>
      </c>
      <c r="AD458" s="509">
        <v>62.5</v>
      </c>
      <c r="AE458" s="509">
        <v>62.5</v>
      </c>
      <c r="AF458" s="509">
        <v>62.5</v>
      </c>
      <c r="AG458" s="509">
        <v>62.5</v>
      </c>
      <c r="AH458" s="509">
        <v>62.5</v>
      </c>
      <c r="AI458" s="509">
        <v>62.5</v>
      </c>
      <c r="AJ458" s="366">
        <v>1312.5</v>
      </c>
      <c r="AK458" s="339">
        <v>187.5</v>
      </c>
      <c r="AL458" s="372">
        <v>62.5</v>
      </c>
      <c r="AM458" s="405" t="s">
        <v>400</v>
      </c>
      <c r="AN458" s="405"/>
      <c r="AO458" s="479"/>
      <c r="AP458" s="348"/>
      <c r="AQ458" s="348"/>
    </row>
    <row r="459" spans="1:43" ht="24" customHeight="1">
      <c r="A459" s="507"/>
      <c r="B459" s="350" t="s">
        <v>502</v>
      </c>
      <c r="C459" s="338">
        <v>512104100</v>
      </c>
      <c r="D459" s="338">
        <v>958</v>
      </c>
      <c r="E459" s="508" t="s">
        <v>1140</v>
      </c>
      <c r="F459" s="397">
        <v>11970.34</v>
      </c>
      <c r="G459" s="450">
        <v>43806</v>
      </c>
      <c r="H459" s="339"/>
      <c r="I459" s="507"/>
      <c r="J459" s="507"/>
      <c r="K459" s="507"/>
      <c r="L459" s="507"/>
      <c r="M459" s="507"/>
      <c r="N459" s="507"/>
      <c r="O459" s="507">
        <v>498.76</v>
      </c>
      <c r="P459" s="507">
        <v>498.76</v>
      </c>
      <c r="Q459" s="507">
        <v>498.76</v>
      </c>
      <c r="R459" s="507">
        <v>498.76</v>
      </c>
      <c r="S459" s="507">
        <v>498.76</v>
      </c>
      <c r="T459" s="507">
        <v>498.76</v>
      </c>
      <c r="U459" s="507">
        <v>498.76</v>
      </c>
      <c r="V459" s="507">
        <v>498.76</v>
      </c>
      <c r="W459" s="507">
        <v>498.76</v>
      </c>
      <c r="X459" s="507">
        <v>498.76</v>
      </c>
      <c r="Y459" s="507">
        <v>498.76</v>
      </c>
      <c r="Z459" s="509">
        <v>498.76</v>
      </c>
      <c r="AA459" s="509">
        <v>498.76</v>
      </c>
      <c r="AB459" s="509">
        <v>498.76</v>
      </c>
      <c r="AC459" s="509">
        <v>498.76</v>
      </c>
      <c r="AD459" s="509">
        <v>498.76</v>
      </c>
      <c r="AE459" s="509">
        <v>498.76</v>
      </c>
      <c r="AF459" s="509">
        <v>498.76</v>
      </c>
      <c r="AG459" s="509">
        <v>498.76</v>
      </c>
      <c r="AH459" s="509">
        <v>498.76</v>
      </c>
      <c r="AI459" s="509">
        <v>498.76</v>
      </c>
      <c r="AJ459" s="366">
        <v>10473.960000000003</v>
      </c>
      <c r="AK459" s="339">
        <v>1496.3799999999974</v>
      </c>
      <c r="AL459" s="372">
        <v>498.76416666666665</v>
      </c>
      <c r="AM459" s="405" t="s">
        <v>400</v>
      </c>
      <c r="AN459" s="405"/>
      <c r="AO459" s="479"/>
      <c r="AP459" s="348"/>
      <c r="AQ459" s="348"/>
    </row>
    <row r="460" spans="1:43" ht="24" customHeight="1">
      <c r="A460" s="507"/>
      <c r="B460" s="350" t="s">
        <v>502</v>
      </c>
      <c r="C460" s="338">
        <v>512104100</v>
      </c>
      <c r="D460" s="338">
        <v>959</v>
      </c>
      <c r="E460" s="508" t="s">
        <v>466</v>
      </c>
      <c r="F460" s="397">
        <v>1901.04</v>
      </c>
      <c r="G460" s="450">
        <v>43531</v>
      </c>
      <c r="H460" s="339"/>
      <c r="I460" s="507"/>
      <c r="J460" s="507"/>
      <c r="K460" s="507"/>
      <c r="L460" s="507"/>
      <c r="M460" s="507"/>
      <c r="N460" s="507"/>
      <c r="O460" s="507">
        <v>79.209999999999994</v>
      </c>
      <c r="P460" s="507">
        <v>79.209999999999994</v>
      </c>
      <c r="Q460" s="507">
        <v>79.209999999999994</v>
      </c>
      <c r="R460" s="507">
        <v>79.209999999999994</v>
      </c>
      <c r="S460" s="507">
        <v>79.209999999999994</v>
      </c>
      <c r="T460" s="507">
        <v>79.209999999999994</v>
      </c>
      <c r="U460" s="507">
        <v>79.209999999999994</v>
      </c>
      <c r="V460" s="507">
        <v>79.209999999999994</v>
      </c>
      <c r="W460" s="507">
        <v>79.209999999999994</v>
      </c>
      <c r="X460" s="507">
        <v>79.209999999999994</v>
      </c>
      <c r="Y460" s="507">
        <v>79.209999999999994</v>
      </c>
      <c r="Z460" s="509">
        <v>79.209999999999994</v>
      </c>
      <c r="AA460" s="509">
        <v>79.209999999999994</v>
      </c>
      <c r="AB460" s="509">
        <v>79.209999999999994</v>
      </c>
      <c r="AC460" s="509">
        <v>79.209999999999994</v>
      </c>
      <c r="AD460" s="509">
        <v>79.209999999999994</v>
      </c>
      <c r="AE460" s="509">
        <v>79.209999999999994</v>
      </c>
      <c r="AF460" s="509">
        <v>79.209999999999994</v>
      </c>
      <c r="AG460" s="509">
        <v>79.209999999999994</v>
      </c>
      <c r="AH460" s="509">
        <v>79.209999999999994</v>
      </c>
      <c r="AI460" s="509">
        <v>79.209999999999994</v>
      </c>
      <c r="AJ460" s="366">
        <v>1663.4100000000003</v>
      </c>
      <c r="AK460" s="339">
        <v>237.62999999999965</v>
      </c>
      <c r="AL460" s="372">
        <v>79.209999999999994</v>
      </c>
      <c r="AM460" s="405" t="s">
        <v>400</v>
      </c>
      <c r="AN460" s="405"/>
      <c r="AO460" s="479"/>
      <c r="AP460" s="348"/>
      <c r="AQ460" s="348"/>
    </row>
    <row r="461" spans="1:43" ht="24" customHeight="1">
      <c r="A461" s="507"/>
      <c r="B461" s="350" t="s">
        <v>502</v>
      </c>
      <c r="C461" s="338">
        <v>512104100</v>
      </c>
      <c r="D461" s="338">
        <v>960</v>
      </c>
      <c r="E461" s="508" t="s">
        <v>1141</v>
      </c>
      <c r="F461" s="397">
        <v>5739.04</v>
      </c>
      <c r="G461" s="450" t="s">
        <v>1124</v>
      </c>
      <c r="H461" s="339"/>
      <c r="I461" s="507"/>
      <c r="J461" s="507"/>
      <c r="K461" s="507"/>
      <c r="L461" s="507"/>
      <c r="M461" s="507"/>
      <c r="N461" s="507"/>
      <c r="O461" s="507">
        <v>239.13</v>
      </c>
      <c r="P461" s="507">
        <v>239.13</v>
      </c>
      <c r="Q461" s="507">
        <v>239.13</v>
      </c>
      <c r="R461" s="507">
        <v>239.13</v>
      </c>
      <c r="S461" s="507">
        <v>239.13</v>
      </c>
      <c r="T461" s="507">
        <v>239.13</v>
      </c>
      <c r="U461" s="507">
        <v>239.13</v>
      </c>
      <c r="V461" s="507">
        <v>239.13</v>
      </c>
      <c r="W461" s="507">
        <v>239.13</v>
      </c>
      <c r="X461" s="507">
        <v>239.13</v>
      </c>
      <c r="Y461" s="507">
        <v>239.13</v>
      </c>
      <c r="Z461" s="509">
        <v>239.13</v>
      </c>
      <c r="AA461" s="509">
        <v>239.13</v>
      </c>
      <c r="AB461" s="509">
        <v>239.13</v>
      </c>
      <c r="AC461" s="509">
        <v>239.13</v>
      </c>
      <c r="AD461" s="509">
        <v>239.13</v>
      </c>
      <c r="AE461" s="509">
        <v>239.13</v>
      </c>
      <c r="AF461" s="509">
        <v>239.13</v>
      </c>
      <c r="AG461" s="509">
        <v>239.13</v>
      </c>
      <c r="AH461" s="509">
        <v>239.13</v>
      </c>
      <c r="AI461" s="509">
        <v>239.13</v>
      </c>
      <c r="AJ461" s="366">
        <v>5021.7300000000014</v>
      </c>
      <c r="AK461" s="339">
        <v>717.30999999999858</v>
      </c>
      <c r="AL461" s="372">
        <v>239.12666666666667</v>
      </c>
      <c r="AM461" s="405" t="s">
        <v>400</v>
      </c>
      <c r="AN461" s="405"/>
      <c r="AO461" s="479"/>
      <c r="AP461" s="348"/>
      <c r="AQ461" s="348"/>
    </row>
    <row r="462" spans="1:43" ht="24" customHeight="1">
      <c r="A462" s="507"/>
      <c r="B462" s="350" t="s">
        <v>502</v>
      </c>
      <c r="C462" s="338">
        <v>512104100</v>
      </c>
      <c r="D462" s="338">
        <v>977</v>
      </c>
      <c r="E462" s="508" t="s">
        <v>1142</v>
      </c>
      <c r="F462" s="397">
        <v>12109.12</v>
      </c>
      <c r="G462" s="450" t="s">
        <v>1143</v>
      </c>
      <c r="H462" s="339"/>
      <c r="I462" s="507"/>
      <c r="J462" s="507"/>
      <c r="K462" s="507"/>
      <c r="L462" s="507"/>
      <c r="M462" s="507"/>
      <c r="N462" s="507"/>
      <c r="O462" s="507"/>
      <c r="P462" s="507">
        <v>504.55</v>
      </c>
      <c r="Q462" s="507">
        <v>504.55</v>
      </c>
      <c r="R462" s="507">
        <v>504.55</v>
      </c>
      <c r="S462" s="507">
        <v>504.55</v>
      </c>
      <c r="T462" s="507">
        <v>504.55</v>
      </c>
      <c r="U462" s="507">
        <v>504.55</v>
      </c>
      <c r="V462" s="507">
        <v>504.55</v>
      </c>
      <c r="W462" s="507">
        <v>504.55</v>
      </c>
      <c r="X462" s="507">
        <v>504.55</v>
      </c>
      <c r="Y462" s="507">
        <v>504.55</v>
      </c>
      <c r="Z462" s="509">
        <v>504.55</v>
      </c>
      <c r="AA462" s="509">
        <v>504.55</v>
      </c>
      <c r="AB462" s="509">
        <v>504.55</v>
      </c>
      <c r="AC462" s="509">
        <v>504.55</v>
      </c>
      <c r="AD462" s="509">
        <v>504.55</v>
      </c>
      <c r="AE462" s="509">
        <v>504.55</v>
      </c>
      <c r="AF462" s="509">
        <v>504.55</v>
      </c>
      <c r="AG462" s="509">
        <v>504.55</v>
      </c>
      <c r="AH462" s="509">
        <v>504.55</v>
      </c>
      <c r="AI462" s="509">
        <v>504.55</v>
      </c>
      <c r="AJ462" s="366">
        <v>10091</v>
      </c>
      <c r="AK462" s="339">
        <v>2018.1200000000008</v>
      </c>
      <c r="AL462" s="372">
        <v>504.54666666666668</v>
      </c>
      <c r="AM462" s="405" t="s">
        <v>400</v>
      </c>
      <c r="AN462" s="405"/>
      <c r="AO462" s="479"/>
      <c r="AP462" s="348"/>
      <c r="AQ462" s="348"/>
    </row>
    <row r="463" spans="1:43" ht="24" customHeight="1">
      <c r="A463" s="507"/>
      <c r="B463" s="350" t="s">
        <v>502</v>
      </c>
      <c r="C463" s="338">
        <v>512104100</v>
      </c>
      <c r="D463" s="338">
        <v>978</v>
      </c>
      <c r="E463" s="508" t="s">
        <v>1144</v>
      </c>
      <c r="F463" s="397">
        <v>6765</v>
      </c>
      <c r="G463" s="450" t="s">
        <v>1145</v>
      </c>
      <c r="H463" s="339"/>
      <c r="I463" s="507"/>
      <c r="J463" s="507"/>
      <c r="K463" s="507"/>
      <c r="L463" s="507"/>
      <c r="M463" s="507"/>
      <c r="N463" s="507"/>
      <c r="O463" s="507"/>
      <c r="P463" s="507">
        <v>281.88</v>
      </c>
      <c r="Q463" s="507">
        <v>281.88</v>
      </c>
      <c r="R463" s="507">
        <v>281.88</v>
      </c>
      <c r="S463" s="507">
        <v>281.88</v>
      </c>
      <c r="T463" s="507">
        <v>281.88</v>
      </c>
      <c r="U463" s="507">
        <v>281.88</v>
      </c>
      <c r="V463" s="507">
        <v>281.88</v>
      </c>
      <c r="W463" s="507">
        <v>281.88</v>
      </c>
      <c r="X463" s="507">
        <v>281.88</v>
      </c>
      <c r="Y463" s="507">
        <v>281.88</v>
      </c>
      <c r="Z463" s="509">
        <v>281.88</v>
      </c>
      <c r="AA463" s="509">
        <v>281.88</v>
      </c>
      <c r="AB463" s="509">
        <v>281.88</v>
      </c>
      <c r="AC463" s="509">
        <v>281.88</v>
      </c>
      <c r="AD463" s="509">
        <v>281.88</v>
      </c>
      <c r="AE463" s="509">
        <v>281.88</v>
      </c>
      <c r="AF463" s="509">
        <v>281.88</v>
      </c>
      <c r="AG463" s="509">
        <v>281.88</v>
      </c>
      <c r="AH463" s="509">
        <v>281.88</v>
      </c>
      <c r="AI463" s="509">
        <v>281.88</v>
      </c>
      <c r="AJ463" s="366">
        <v>5637.6000000000013</v>
      </c>
      <c r="AK463" s="339">
        <v>1127.3999999999987</v>
      </c>
      <c r="AL463" s="372">
        <v>281.875</v>
      </c>
      <c r="AM463" s="405" t="s">
        <v>400</v>
      </c>
      <c r="AN463" s="405"/>
      <c r="AO463" s="479"/>
      <c r="AP463" s="348"/>
      <c r="AQ463" s="348"/>
    </row>
    <row r="464" spans="1:43" ht="24" customHeight="1">
      <c r="A464" s="507"/>
      <c r="B464" s="350" t="s">
        <v>502</v>
      </c>
      <c r="C464" s="338">
        <v>512104100</v>
      </c>
      <c r="D464" s="338">
        <v>1028</v>
      </c>
      <c r="E464" s="508" t="s">
        <v>1141</v>
      </c>
      <c r="F464" s="397">
        <v>3535.8</v>
      </c>
      <c r="G464" s="450" t="s">
        <v>1146</v>
      </c>
      <c r="H464" s="339"/>
      <c r="I464" s="507"/>
      <c r="J464" s="507"/>
      <c r="K464" s="507"/>
      <c r="L464" s="507"/>
      <c r="M464" s="507"/>
      <c r="N464" s="507"/>
      <c r="O464" s="507"/>
      <c r="P464" s="507">
        <v>147.33000000000001</v>
      </c>
      <c r="Q464" s="507">
        <v>147.33000000000001</v>
      </c>
      <c r="R464" s="507">
        <v>147.33000000000001</v>
      </c>
      <c r="S464" s="507">
        <v>147.33000000000001</v>
      </c>
      <c r="T464" s="507">
        <v>147.33000000000001</v>
      </c>
      <c r="U464" s="507">
        <v>147.33000000000001</v>
      </c>
      <c r="V464" s="507">
        <v>147.33000000000001</v>
      </c>
      <c r="W464" s="507">
        <v>147.33000000000001</v>
      </c>
      <c r="X464" s="507">
        <v>147.33000000000001</v>
      </c>
      <c r="Y464" s="507">
        <v>147.33000000000001</v>
      </c>
      <c r="Z464" s="509">
        <v>147.33000000000001</v>
      </c>
      <c r="AA464" s="509">
        <v>147.33000000000001</v>
      </c>
      <c r="AB464" s="509">
        <v>147.33000000000001</v>
      </c>
      <c r="AC464" s="509">
        <v>147.33000000000001</v>
      </c>
      <c r="AD464" s="509">
        <v>147.33000000000001</v>
      </c>
      <c r="AE464" s="509">
        <v>147.33000000000001</v>
      </c>
      <c r="AF464" s="509">
        <v>147.33000000000001</v>
      </c>
      <c r="AG464" s="509">
        <v>147.33000000000001</v>
      </c>
      <c r="AH464" s="509">
        <v>147.33000000000001</v>
      </c>
      <c r="AI464" s="509">
        <v>147.33000000000001</v>
      </c>
      <c r="AJ464" s="366">
        <v>2946.5999999999995</v>
      </c>
      <c r="AK464" s="339">
        <v>589.20000000000073</v>
      </c>
      <c r="AL464" s="372">
        <v>147.32500000000002</v>
      </c>
      <c r="AM464" s="405" t="s">
        <v>400</v>
      </c>
      <c r="AN464" s="405"/>
      <c r="AO464" s="479"/>
      <c r="AP464" s="348"/>
      <c r="AQ464" s="348"/>
    </row>
    <row r="465" spans="1:43" ht="24" customHeight="1">
      <c r="A465" s="507"/>
      <c r="B465" s="350" t="s">
        <v>502</v>
      </c>
      <c r="C465" s="338">
        <v>512104100</v>
      </c>
      <c r="D465" s="338">
        <v>1029</v>
      </c>
      <c r="E465" s="508" t="s">
        <v>1147</v>
      </c>
      <c r="F465" s="397">
        <v>2344.65</v>
      </c>
      <c r="G465" s="450" t="s">
        <v>1148</v>
      </c>
      <c r="H465" s="339"/>
      <c r="I465" s="507"/>
      <c r="J465" s="507"/>
      <c r="K465" s="507"/>
      <c r="L465" s="507"/>
      <c r="M465" s="507"/>
      <c r="N465" s="507"/>
      <c r="O465" s="507"/>
      <c r="P465" s="507">
        <v>97.69</v>
      </c>
      <c r="Q465" s="507">
        <v>97.69</v>
      </c>
      <c r="R465" s="507">
        <v>97.69</v>
      </c>
      <c r="S465" s="507">
        <v>97.69</v>
      </c>
      <c r="T465" s="507">
        <v>97.69</v>
      </c>
      <c r="U465" s="507">
        <v>97.69</v>
      </c>
      <c r="V465" s="507">
        <v>97.69</v>
      </c>
      <c r="W465" s="507">
        <v>97.69</v>
      </c>
      <c r="X465" s="507">
        <v>97.69</v>
      </c>
      <c r="Y465" s="507">
        <v>97.69</v>
      </c>
      <c r="Z465" s="509">
        <v>97.69</v>
      </c>
      <c r="AA465" s="509">
        <v>97.69</v>
      </c>
      <c r="AB465" s="509">
        <v>97.69</v>
      </c>
      <c r="AC465" s="509">
        <v>97.69</v>
      </c>
      <c r="AD465" s="509">
        <v>97.69</v>
      </c>
      <c r="AE465" s="509">
        <v>97.69</v>
      </c>
      <c r="AF465" s="509">
        <v>97.69</v>
      </c>
      <c r="AG465" s="509">
        <v>97.69</v>
      </c>
      <c r="AH465" s="509">
        <v>97.69</v>
      </c>
      <c r="AI465" s="509">
        <v>97.69</v>
      </c>
      <c r="AJ465" s="366">
        <v>1953.8000000000006</v>
      </c>
      <c r="AK465" s="339">
        <v>390.84999999999945</v>
      </c>
      <c r="AL465" s="372">
        <v>97.693750000000009</v>
      </c>
      <c r="AM465" s="405" t="s">
        <v>400</v>
      </c>
      <c r="AN465" s="405"/>
      <c r="AO465" s="479"/>
      <c r="AP465" s="348"/>
      <c r="AQ465" s="348"/>
    </row>
    <row r="466" spans="1:43" ht="24" customHeight="1">
      <c r="A466" s="507"/>
      <c r="B466" s="350" t="s">
        <v>502</v>
      </c>
      <c r="C466" s="338">
        <v>512104100</v>
      </c>
      <c r="D466" s="338">
        <v>1020</v>
      </c>
      <c r="E466" s="508" t="s">
        <v>1149</v>
      </c>
      <c r="F466" s="397">
        <v>2383.6799999999998</v>
      </c>
      <c r="G466" s="450" t="s">
        <v>1148</v>
      </c>
      <c r="H466" s="339"/>
      <c r="I466" s="507"/>
      <c r="J466" s="507"/>
      <c r="K466" s="507"/>
      <c r="L466" s="507"/>
      <c r="M466" s="507"/>
      <c r="N466" s="507"/>
      <c r="O466" s="507"/>
      <c r="P466" s="507">
        <v>99.32</v>
      </c>
      <c r="Q466" s="507">
        <v>99.32</v>
      </c>
      <c r="R466" s="507">
        <v>99.32</v>
      </c>
      <c r="S466" s="507">
        <v>99.32</v>
      </c>
      <c r="T466" s="507">
        <v>99.32</v>
      </c>
      <c r="U466" s="507">
        <v>99.32</v>
      </c>
      <c r="V466" s="507">
        <v>99.32</v>
      </c>
      <c r="W466" s="507">
        <v>99.32</v>
      </c>
      <c r="X466" s="507">
        <v>99.32</v>
      </c>
      <c r="Y466" s="507">
        <v>99.32</v>
      </c>
      <c r="Z466" s="509">
        <v>99.32</v>
      </c>
      <c r="AA466" s="509">
        <v>99.32</v>
      </c>
      <c r="AB466" s="509">
        <v>99.32</v>
      </c>
      <c r="AC466" s="509">
        <v>99.32</v>
      </c>
      <c r="AD466" s="509">
        <v>99.32</v>
      </c>
      <c r="AE466" s="509">
        <v>99.32</v>
      </c>
      <c r="AF466" s="509">
        <v>99.32</v>
      </c>
      <c r="AG466" s="509">
        <v>99.32</v>
      </c>
      <c r="AH466" s="509">
        <v>99.32</v>
      </c>
      <c r="AI466" s="509">
        <v>99.32</v>
      </c>
      <c r="AJ466" s="366">
        <v>1986.3999999999992</v>
      </c>
      <c r="AK466" s="339">
        <v>397.28000000000065</v>
      </c>
      <c r="AL466" s="372">
        <v>99.32</v>
      </c>
      <c r="AM466" s="405" t="s">
        <v>400</v>
      </c>
      <c r="AN466" s="405"/>
      <c r="AO466" s="479"/>
      <c r="AP466" s="348"/>
      <c r="AQ466" s="348"/>
    </row>
    <row r="467" spans="1:43" ht="24" customHeight="1">
      <c r="A467" s="507"/>
      <c r="B467" s="350" t="s">
        <v>502</v>
      </c>
      <c r="C467" s="338">
        <v>512104100</v>
      </c>
      <c r="D467" s="338">
        <v>1005</v>
      </c>
      <c r="E467" s="508" t="s">
        <v>1138</v>
      </c>
      <c r="F467" s="397">
        <v>4199.8900000000003</v>
      </c>
      <c r="G467" s="450" t="s">
        <v>1126</v>
      </c>
      <c r="H467" s="339"/>
      <c r="I467" s="507"/>
      <c r="J467" s="507"/>
      <c r="K467" s="507"/>
      <c r="L467" s="507"/>
      <c r="M467" s="507"/>
      <c r="N467" s="507"/>
      <c r="O467" s="507"/>
      <c r="P467" s="507"/>
      <c r="Q467" s="507">
        <v>175</v>
      </c>
      <c r="R467" s="507">
        <v>175</v>
      </c>
      <c r="S467" s="507">
        <v>175</v>
      </c>
      <c r="T467" s="507">
        <v>175</v>
      </c>
      <c r="U467" s="507">
        <v>175</v>
      </c>
      <c r="V467" s="507">
        <v>175</v>
      </c>
      <c r="W467" s="507">
        <v>175</v>
      </c>
      <c r="X467" s="507">
        <v>175</v>
      </c>
      <c r="Y467" s="507">
        <v>175</v>
      </c>
      <c r="Z467" s="509">
        <v>175</v>
      </c>
      <c r="AA467" s="509">
        <v>175</v>
      </c>
      <c r="AB467" s="509">
        <v>175</v>
      </c>
      <c r="AC467" s="509">
        <v>175</v>
      </c>
      <c r="AD467" s="509">
        <v>175</v>
      </c>
      <c r="AE467" s="509">
        <v>175</v>
      </c>
      <c r="AF467" s="509">
        <v>175</v>
      </c>
      <c r="AG467" s="509">
        <v>175</v>
      </c>
      <c r="AH467" s="509">
        <v>175</v>
      </c>
      <c r="AI467" s="509">
        <v>175</v>
      </c>
      <c r="AJ467" s="366">
        <v>3325</v>
      </c>
      <c r="AK467" s="339">
        <v>874.89000000000033</v>
      </c>
      <c r="AL467" s="372">
        <v>174.99541666666667</v>
      </c>
      <c r="AM467" s="405" t="s">
        <v>400</v>
      </c>
      <c r="AN467" s="405"/>
      <c r="AO467" s="479"/>
      <c r="AP467" s="348"/>
      <c r="AQ467" s="348"/>
    </row>
    <row r="468" spans="1:43" ht="24" customHeight="1">
      <c r="A468" s="507"/>
      <c r="B468" s="350" t="s">
        <v>502</v>
      </c>
      <c r="C468" s="338">
        <v>512104100</v>
      </c>
      <c r="D468" s="338">
        <v>1006</v>
      </c>
      <c r="E468" s="508" t="s">
        <v>1150</v>
      </c>
      <c r="F468" s="397">
        <v>4599.63</v>
      </c>
      <c r="G468" s="450" t="s">
        <v>1127</v>
      </c>
      <c r="H468" s="339"/>
      <c r="I468" s="507"/>
      <c r="J468" s="507"/>
      <c r="K468" s="507"/>
      <c r="L468" s="507"/>
      <c r="M468" s="507"/>
      <c r="N468" s="507"/>
      <c r="O468" s="507"/>
      <c r="P468" s="507"/>
      <c r="Q468" s="507">
        <v>191.65</v>
      </c>
      <c r="R468" s="507">
        <v>191.65</v>
      </c>
      <c r="S468" s="507">
        <v>191.65</v>
      </c>
      <c r="T468" s="507">
        <v>191.65</v>
      </c>
      <c r="U468" s="507">
        <v>191.65</v>
      </c>
      <c r="V468" s="507">
        <v>191.65</v>
      </c>
      <c r="W468" s="507">
        <v>191.65</v>
      </c>
      <c r="X468" s="507">
        <v>191.65</v>
      </c>
      <c r="Y468" s="507">
        <v>191.65</v>
      </c>
      <c r="Z468" s="509">
        <v>191.65</v>
      </c>
      <c r="AA468" s="509">
        <v>191.65</v>
      </c>
      <c r="AB468" s="509">
        <v>191.65</v>
      </c>
      <c r="AC468" s="509">
        <v>191.65</v>
      </c>
      <c r="AD468" s="509">
        <v>191.65</v>
      </c>
      <c r="AE468" s="509">
        <v>191.65</v>
      </c>
      <c r="AF468" s="509">
        <v>191.65</v>
      </c>
      <c r="AG468" s="509">
        <v>191.65</v>
      </c>
      <c r="AH468" s="509">
        <v>191.65</v>
      </c>
      <c r="AI468" s="509">
        <v>191.65</v>
      </c>
      <c r="AJ468" s="366">
        <v>3641.3500000000013</v>
      </c>
      <c r="AK468" s="339">
        <v>958.27999999999884</v>
      </c>
      <c r="AL468" s="372">
        <v>191.65125</v>
      </c>
      <c r="AM468" s="405" t="s">
        <v>400</v>
      </c>
      <c r="AN468" s="405"/>
      <c r="AO468" s="479"/>
      <c r="AP468" s="348"/>
      <c r="AQ468" s="348"/>
    </row>
    <row r="469" spans="1:43" ht="24" customHeight="1">
      <c r="A469" s="507"/>
      <c r="B469" s="350" t="s">
        <v>502</v>
      </c>
      <c r="C469" s="338">
        <v>512104100</v>
      </c>
      <c r="D469" s="338">
        <v>1007</v>
      </c>
      <c r="E469" s="508" t="s">
        <v>1151</v>
      </c>
      <c r="F469" s="397">
        <v>1882.5</v>
      </c>
      <c r="G469" s="450" t="s">
        <v>1129</v>
      </c>
      <c r="H469" s="339"/>
      <c r="I469" s="507"/>
      <c r="J469" s="507"/>
      <c r="K469" s="507"/>
      <c r="L469" s="507"/>
      <c r="M469" s="507"/>
      <c r="N469" s="507"/>
      <c r="O469" s="507"/>
      <c r="P469" s="507"/>
      <c r="Q469" s="507">
        <v>78.44</v>
      </c>
      <c r="R469" s="507">
        <v>78.44</v>
      </c>
      <c r="S469" s="507">
        <v>78.44</v>
      </c>
      <c r="T469" s="507">
        <v>78.44</v>
      </c>
      <c r="U469" s="507">
        <v>78.44</v>
      </c>
      <c r="V469" s="507">
        <v>78.44</v>
      </c>
      <c r="W469" s="507">
        <v>78.44</v>
      </c>
      <c r="X469" s="507">
        <v>78.44</v>
      </c>
      <c r="Y469" s="507">
        <v>78.44</v>
      </c>
      <c r="Z469" s="509">
        <v>78.44</v>
      </c>
      <c r="AA469" s="509">
        <v>78.44</v>
      </c>
      <c r="AB469" s="509">
        <v>78.44</v>
      </c>
      <c r="AC469" s="509">
        <v>78.44</v>
      </c>
      <c r="AD469" s="509">
        <v>78.44</v>
      </c>
      <c r="AE469" s="509">
        <v>78.44</v>
      </c>
      <c r="AF469" s="509">
        <v>78.44</v>
      </c>
      <c r="AG469" s="509">
        <v>78.44</v>
      </c>
      <c r="AH469" s="509">
        <v>78.44</v>
      </c>
      <c r="AI469" s="509">
        <v>78.44</v>
      </c>
      <c r="AJ469" s="366">
        <v>1490.3600000000006</v>
      </c>
      <c r="AK469" s="339">
        <v>392.13999999999942</v>
      </c>
      <c r="AL469" s="372">
        <v>78.4375</v>
      </c>
      <c r="AM469" s="405" t="s">
        <v>400</v>
      </c>
      <c r="AN469" s="405"/>
      <c r="AO469" s="479"/>
      <c r="AP469" s="348"/>
      <c r="AQ469" s="348"/>
    </row>
    <row r="470" spans="1:43" ht="24" customHeight="1">
      <c r="A470" s="507"/>
      <c r="B470" s="350" t="s">
        <v>502</v>
      </c>
      <c r="C470" s="338">
        <v>512104100</v>
      </c>
      <c r="D470" s="338">
        <v>1008</v>
      </c>
      <c r="E470" s="508" t="s">
        <v>476</v>
      </c>
      <c r="F470" s="397">
        <v>2083.7800000000002</v>
      </c>
      <c r="G470" s="450" t="s">
        <v>1127</v>
      </c>
      <c r="H470" s="339"/>
      <c r="I470" s="507"/>
      <c r="J470" s="507"/>
      <c r="K470" s="507"/>
      <c r="L470" s="507"/>
      <c r="M470" s="507"/>
      <c r="N470" s="507"/>
      <c r="O470" s="507"/>
      <c r="P470" s="507"/>
      <c r="Q470" s="507">
        <v>86.82</v>
      </c>
      <c r="R470" s="507">
        <v>86.82</v>
      </c>
      <c r="S470" s="507">
        <v>86.82</v>
      </c>
      <c r="T470" s="507">
        <v>86.82</v>
      </c>
      <c r="U470" s="507">
        <v>86.82</v>
      </c>
      <c r="V470" s="507">
        <v>86.82</v>
      </c>
      <c r="W470" s="507">
        <v>86.82</v>
      </c>
      <c r="X470" s="507">
        <v>86.82</v>
      </c>
      <c r="Y470" s="507">
        <v>86.82</v>
      </c>
      <c r="Z470" s="509">
        <v>86.82</v>
      </c>
      <c r="AA470" s="509">
        <v>86.82</v>
      </c>
      <c r="AB470" s="509">
        <v>86.82</v>
      </c>
      <c r="AC470" s="509">
        <v>86.82</v>
      </c>
      <c r="AD470" s="509">
        <v>86.82</v>
      </c>
      <c r="AE470" s="509">
        <v>86.82</v>
      </c>
      <c r="AF470" s="509">
        <v>86.82</v>
      </c>
      <c r="AG470" s="509">
        <v>86.82</v>
      </c>
      <c r="AH470" s="509">
        <v>86.82</v>
      </c>
      <c r="AI470" s="509">
        <v>86.82</v>
      </c>
      <c r="AJ470" s="366">
        <v>1649.5799999999992</v>
      </c>
      <c r="AK470" s="339">
        <v>434.20000000000095</v>
      </c>
      <c r="AL470" s="372">
        <v>86.82416666666667</v>
      </c>
      <c r="AM470" s="405" t="s">
        <v>400</v>
      </c>
      <c r="AN470" s="405"/>
      <c r="AO470" s="479"/>
      <c r="AP470" s="348"/>
      <c r="AQ470" s="348"/>
    </row>
    <row r="471" spans="1:43" ht="24" customHeight="1">
      <c r="A471" s="507"/>
      <c r="B471" s="350" t="s">
        <v>502</v>
      </c>
      <c r="C471" s="338">
        <v>512104100</v>
      </c>
      <c r="D471" s="338">
        <v>1009</v>
      </c>
      <c r="E471" s="508" t="s">
        <v>1152</v>
      </c>
      <c r="F471" s="397">
        <v>5018.5</v>
      </c>
      <c r="G471" s="450" t="s">
        <v>1125</v>
      </c>
      <c r="H471" s="339"/>
      <c r="I471" s="507"/>
      <c r="J471" s="507"/>
      <c r="K471" s="507"/>
      <c r="L471" s="507"/>
      <c r="M471" s="507"/>
      <c r="N471" s="507"/>
      <c r="O471" s="507"/>
      <c r="P471" s="507"/>
      <c r="Q471" s="507">
        <v>209.1</v>
      </c>
      <c r="R471" s="507">
        <v>209.1</v>
      </c>
      <c r="S471" s="507">
        <v>209.1</v>
      </c>
      <c r="T471" s="507">
        <v>209.1</v>
      </c>
      <c r="U471" s="507">
        <v>209.1</v>
      </c>
      <c r="V471" s="507">
        <v>209.1</v>
      </c>
      <c r="W471" s="507">
        <v>209.1</v>
      </c>
      <c r="X471" s="507">
        <v>209.1</v>
      </c>
      <c r="Y471" s="507">
        <v>209.1</v>
      </c>
      <c r="Z471" s="509">
        <v>209.1</v>
      </c>
      <c r="AA471" s="509">
        <v>209.1</v>
      </c>
      <c r="AB471" s="509">
        <v>209.1</v>
      </c>
      <c r="AC471" s="509">
        <v>209.1</v>
      </c>
      <c r="AD471" s="509">
        <v>209.1</v>
      </c>
      <c r="AE471" s="509">
        <v>209.1</v>
      </c>
      <c r="AF471" s="509">
        <v>209.1</v>
      </c>
      <c r="AG471" s="509">
        <v>209.1</v>
      </c>
      <c r="AH471" s="509">
        <v>209.1</v>
      </c>
      <c r="AI471" s="509">
        <v>209.1</v>
      </c>
      <c r="AJ471" s="366">
        <v>3972.8999999999987</v>
      </c>
      <c r="AK471" s="339">
        <v>1045.6000000000013</v>
      </c>
      <c r="AL471" s="372">
        <v>209.10416666666666</v>
      </c>
      <c r="AM471" s="405" t="s">
        <v>400</v>
      </c>
      <c r="AN471" s="405"/>
      <c r="AO471" s="479"/>
      <c r="AP471" s="348"/>
      <c r="AQ471" s="348"/>
    </row>
    <row r="472" spans="1:43" ht="24" customHeight="1">
      <c r="A472" s="507"/>
      <c r="B472" s="350" t="s">
        <v>502</v>
      </c>
      <c r="C472" s="338">
        <v>512104100</v>
      </c>
      <c r="D472" s="338">
        <v>1010</v>
      </c>
      <c r="E472" s="508" t="s">
        <v>1153</v>
      </c>
      <c r="F472" s="397">
        <v>7492.29</v>
      </c>
      <c r="G472" s="450" t="s">
        <v>1126</v>
      </c>
      <c r="H472" s="339"/>
      <c r="I472" s="507"/>
      <c r="J472" s="507"/>
      <c r="K472" s="507"/>
      <c r="L472" s="507"/>
      <c r="M472" s="507"/>
      <c r="N472" s="507"/>
      <c r="O472" s="507"/>
      <c r="P472" s="507"/>
      <c r="Q472" s="507">
        <v>312.18</v>
      </c>
      <c r="R472" s="507">
        <v>312.18</v>
      </c>
      <c r="S472" s="507">
        <v>312.18</v>
      </c>
      <c r="T472" s="507">
        <v>312.18</v>
      </c>
      <c r="U472" s="507">
        <v>312.18</v>
      </c>
      <c r="V472" s="507">
        <v>312.18</v>
      </c>
      <c r="W472" s="507">
        <v>312.18</v>
      </c>
      <c r="X472" s="507">
        <v>312.18</v>
      </c>
      <c r="Y472" s="507">
        <v>312.18</v>
      </c>
      <c r="Z472" s="509">
        <v>312.18</v>
      </c>
      <c r="AA472" s="509">
        <v>312.18</v>
      </c>
      <c r="AB472" s="509">
        <v>312.18</v>
      </c>
      <c r="AC472" s="509">
        <v>312.18</v>
      </c>
      <c r="AD472" s="509">
        <v>312.18</v>
      </c>
      <c r="AE472" s="509">
        <v>312.18</v>
      </c>
      <c r="AF472" s="509">
        <v>312.18</v>
      </c>
      <c r="AG472" s="509">
        <v>312.18</v>
      </c>
      <c r="AH472" s="509">
        <v>312.18</v>
      </c>
      <c r="AI472" s="509">
        <v>312.18</v>
      </c>
      <c r="AJ472" s="366">
        <v>5931.420000000001</v>
      </c>
      <c r="AK472" s="339">
        <v>1560.869999999999</v>
      </c>
      <c r="AL472" s="372">
        <v>312.17874999999998</v>
      </c>
      <c r="AM472" s="405" t="s">
        <v>400</v>
      </c>
      <c r="AN472" s="405"/>
      <c r="AO472" s="479"/>
      <c r="AP472" s="348"/>
      <c r="AQ472" s="348"/>
    </row>
    <row r="473" spans="1:43" ht="24" customHeight="1">
      <c r="A473" s="507"/>
      <c r="B473" s="350" t="s">
        <v>502</v>
      </c>
      <c r="C473" s="338">
        <v>512104100</v>
      </c>
      <c r="D473" s="338">
        <v>1018</v>
      </c>
      <c r="E473" s="508" t="s">
        <v>463</v>
      </c>
      <c r="F473" s="397">
        <v>4534.72</v>
      </c>
      <c r="G473" s="450" t="s">
        <v>1189</v>
      </c>
      <c r="H473" s="339"/>
      <c r="I473" s="507"/>
      <c r="J473" s="507"/>
      <c r="K473" s="507"/>
      <c r="L473" s="507"/>
      <c r="M473" s="507"/>
      <c r="N473" s="507"/>
      <c r="O473" s="507"/>
      <c r="P473" s="507"/>
      <c r="Q473" s="507"/>
      <c r="R473" s="507">
        <v>188.95</v>
      </c>
      <c r="S473" s="507">
        <v>188.95</v>
      </c>
      <c r="T473" s="507">
        <v>188.95</v>
      </c>
      <c r="U473" s="507">
        <v>188.95</v>
      </c>
      <c r="V473" s="507">
        <v>188.95</v>
      </c>
      <c r="W473" s="507">
        <v>188.95</v>
      </c>
      <c r="X473" s="507">
        <v>188.95</v>
      </c>
      <c r="Y473" s="507">
        <v>188.95</v>
      </c>
      <c r="Z473" s="509">
        <v>188.95</v>
      </c>
      <c r="AA473" s="509">
        <v>188.95</v>
      </c>
      <c r="AB473" s="509">
        <v>188.95</v>
      </c>
      <c r="AC473" s="509">
        <v>188.95</v>
      </c>
      <c r="AD473" s="509">
        <v>188.95</v>
      </c>
      <c r="AE473" s="509">
        <v>188.95</v>
      </c>
      <c r="AF473" s="509">
        <v>188.95</v>
      </c>
      <c r="AG473" s="509">
        <v>188.95</v>
      </c>
      <c r="AH473" s="509">
        <v>188.95</v>
      </c>
      <c r="AI473" s="509">
        <v>188.95</v>
      </c>
      <c r="AJ473" s="366">
        <v>3401.099999999999</v>
      </c>
      <c r="AK473" s="339">
        <v>1133.6200000000013</v>
      </c>
      <c r="AL473" s="372">
        <v>188.94666666666669</v>
      </c>
      <c r="AM473" s="405" t="s">
        <v>400</v>
      </c>
      <c r="AN473" s="405"/>
      <c r="AO473" s="479"/>
      <c r="AP473" s="348"/>
      <c r="AQ473" s="348"/>
    </row>
    <row r="474" spans="1:43" ht="24" customHeight="1">
      <c r="A474" s="507"/>
      <c r="B474" s="350" t="s">
        <v>502</v>
      </c>
      <c r="C474" s="338">
        <v>512104100</v>
      </c>
      <c r="D474" s="338">
        <v>1019</v>
      </c>
      <c r="E474" s="508" t="s">
        <v>1190</v>
      </c>
      <c r="F474" s="397">
        <v>6535.53</v>
      </c>
      <c r="G474" s="450">
        <v>43565</v>
      </c>
      <c r="H474" s="339"/>
      <c r="I474" s="507"/>
      <c r="J474" s="507"/>
      <c r="K474" s="507"/>
      <c r="L474" s="507"/>
      <c r="M474" s="507"/>
      <c r="N474" s="507"/>
      <c r="O474" s="507"/>
      <c r="P474" s="507"/>
      <c r="Q474" s="507"/>
      <c r="R474" s="507">
        <v>272.31</v>
      </c>
      <c r="S474" s="507">
        <v>272.31</v>
      </c>
      <c r="T474" s="507">
        <v>272.31</v>
      </c>
      <c r="U474" s="507">
        <v>272.31</v>
      </c>
      <c r="V474" s="507">
        <v>272.31</v>
      </c>
      <c r="W474" s="507">
        <v>272.31</v>
      </c>
      <c r="X474" s="507">
        <v>272.31</v>
      </c>
      <c r="Y474" s="507">
        <v>272.31</v>
      </c>
      <c r="Z474" s="509">
        <v>272.31</v>
      </c>
      <c r="AA474" s="509">
        <v>272.31</v>
      </c>
      <c r="AB474" s="509">
        <v>272.31</v>
      </c>
      <c r="AC474" s="509">
        <v>272.31</v>
      </c>
      <c r="AD474" s="509">
        <v>272.31</v>
      </c>
      <c r="AE474" s="509">
        <v>272.31</v>
      </c>
      <c r="AF474" s="509">
        <v>272.31</v>
      </c>
      <c r="AG474" s="509">
        <v>272.31</v>
      </c>
      <c r="AH474" s="509">
        <v>272.31</v>
      </c>
      <c r="AI474" s="509">
        <v>272.31</v>
      </c>
      <c r="AJ474" s="366">
        <v>4901.5800000000008</v>
      </c>
      <c r="AK474" s="339">
        <v>1633.9499999999989</v>
      </c>
      <c r="AL474" s="372">
        <v>272.31374999999997</v>
      </c>
      <c r="AM474" s="405" t="s">
        <v>400</v>
      </c>
      <c r="AN474" s="405"/>
      <c r="AO474" s="479"/>
      <c r="AP474" s="348"/>
      <c r="AQ474" s="348"/>
    </row>
    <row r="475" spans="1:43" ht="24" customHeight="1">
      <c r="A475" s="507"/>
      <c r="B475" s="350" t="s">
        <v>502</v>
      </c>
      <c r="C475" s="338">
        <v>512104100</v>
      </c>
      <c r="D475" s="338">
        <v>1020</v>
      </c>
      <c r="E475" s="508" t="s">
        <v>1191</v>
      </c>
      <c r="F475" s="397">
        <v>3816.84</v>
      </c>
      <c r="G475" s="450" t="s">
        <v>1192</v>
      </c>
      <c r="H475" s="339"/>
      <c r="I475" s="507"/>
      <c r="J475" s="507"/>
      <c r="K475" s="507"/>
      <c r="L475" s="507"/>
      <c r="M475" s="507"/>
      <c r="N475" s="507"/>
      <c r="O475" s="507"/>
      <c r="P475" s="507"/>
      <c r="Q475" s="507"/>
      <c r="R475" s="507">
        <v>159.04</v>
      </c>
      <c r="S475" s="507">
        <v>159.04</v>
      </c>
      <c r="T475" s="507">
        <v>159.04</v>
      </c>
      <c r="U475" s="507">
        <v>159.04</v>
      </c>
      <c r="V475" s="507">
        <v>159.04</v>
      </c>
      <c r="W475" s="507">
        <v>159.04</v>
      </c>
      <c r="X475" s="507">
        <v>159.04</v>
      </c>
      <c r="Y475" s="507">
        <v>159.04</v>
      </c>
      <c r="Z475" s="509">
        <v>159.04</v>
      </c>
      <c r="AA475" s="509">
        <v>159.04</v>
      </c>
      <c r="AB475" s="509">
        <v>159.04</v>
      </c>
      <c r="AC475" s="509">
        <v>159.04</v>
      </c>
      <c r="AD475" s="509">
        <v>159.04</v>
      </c>
      <c r="AE475" s="509">
        <v>159.04</v>
      </c>
      <c r="AF475" s="509">
        <v>159.04</v>
      </c>
      <c r="AG475" s="509">
        <v>159.04</v>
      </c>
      <c r="AH475" s="509">
        <v>159.04</v>
      </c>
      <c r="AI475" s="509">
        <v>159.04</v>
      </c>
      <c r="AJ475" s="366">
        <v>2862.72</v>
      </c>
      <c r="AK475" s="339">
        <v>954.12000000000035</v>
      </c>
      <c r="AL475" s="372">
        <v>159.035</v>
      </c>
      <c r="AM475" s="405" t="s">
        <v>400</v>
      </c>
      <c r="AN475" s="405"/>
      <c r="AO475" s="479"/>
      <c r="AP475" s="348"/>
      <c r="AQ475" s="348"/>
    </row>
    <row r="476" spans="1:43" ht="24" customHeight="1">
      <c r="A476" s="507"/>
      <c r="B476" s="350" t="s">
        <v>502</v>
      </c>
      <c r="C476" s="338">
        <v>512104100</v>
      </c>
      <c r="D476" s="338">
        <v>1050</v>
      </c>
      <c r="E476" s="508" t="s">
        <v>1193</v>
      </c>
      <c r="F476" s="397">
        <v>1316.85</v>
      </c>
      <c r="G476" s="450" t="s">
        <v>1187</v>
      </c>
      <c r="H476" s="339"/>
      <c r="I476" s="507"/>
      <c r="J476" s="507"/>
      <c r="K476" s="507"/>
      <c r="L476" s="507"/>
      <c r="M476" s="507"/>
      <c r="N476" s="507"/>
      <c r="O476" s="507"/>
      <c r="P476" s="507"/>
      <c r="Q476" s="507"/>
      <c r="R476" s="507">
        <v>54.57</v>
      </c>
      <c r="S476" s="507">
        <v>54.57</v>
      </c>
      <c r="T476" s="507">
        <v>54.57</v>
      </c>
      <c r="U476" s="507">
        <v>54.57</v>
      </c>
      <c r="V476" s="507">
        <v>54.57</v>
      </c>
      <c r="W476" s="507">
        <v>54.57</v>
      </c>
      <c r="X476" s="507">
        <v>54.57</v>
      </c>
      <c r="Y476" s="507">
        <v>54.57</v>
      </c>
      <c r="Z476" s="509">
        <v>54.57</v>
      </c>
      <c r="AA476" s="509">
        <v>54.57</v>
      </c>
      <c r="AB476" s="509">
        <v>54.57</v>
      </c>
      <c r="AC476" s="509">
        <v>54.57</v>
      </c>
      <c r="AD476" s="509">
        <v>54.57</v>
      </c>
      <c r="AE476" s="509">
        <v>54.57</v>
      </c>
      <c r="AF476" s="509">
        <v>54.57</v>
      </c>
      <c r="AG476" s="509">
        <v>54.57</v>
      </c>
      <c r="AH476" s="509">
        <v>54.57</v>
      </c>
      <c r="AI476" s="509">
        <v>54.57</v>
      </c>
      <c r="AJ476" s="366">
        <v>982.26000000000045</v>
      </c>
      <c r="AK476" s="339">
        <v>334.58999999999946</v>
      </c>
      <c r="AL476" s="372">
        <v>54.568750000000001</v>
      </c>
      <c r="AM476" s="405" t="s">
        <v>400</v>
      </c>
      <c r="AN476" s="405"/>
      <c r="AO476" s="479"/>
      <c r="AP476" s="348"/>
      <c r="AQ476" s="348"/>
    </row>
    <row r="477" spans="1:43" ht="24" customHeight="1">
      <c r="A477" s="507"/>
      <c r="B477" s="350" t="s">
        <v>502</v>
      </c>
      <c r="C477" s="338">
        <v>512104100</v>
      </c>
      <c r="D477" s="338">
        <v>1051</v>
      </c>
      <c r="E477" s="508" t="s">
        <v>1216</v>
      </c>
      <c r="F477" s="397">
        <v>11946.15</v>
      </c>
      <c r="G477" s="450">
        <v>43627</v>
      </c>
      <c r="H477" s="339"/>
      <c r="I477" s="507"/>
      <c r="J477" s="507"/>
      <c r="K477" s="507"/>
      <c r="L477" s="507"/>
      <c r="M477" s="507"/>
      <c r="N477" s="507"/>
      <c r="O477" s="507"/>
      <c r="P477" s="507"/>
      <c r="Q477" s="507"/>
      <c r="R477" s="507"/>
      <c r="S477" s="507">
        <v>497.76</v>
      </c>
      <c r="T477" s="507">
        <v>497.76</v>
      </c>
      <c r="U477" s="507">
        <v>497.76</v>
      </c>
      <c r="V477" s="507">
        <v>497.76</v>
      </c>
      <c r="W477" s="507">
        <v>497.76</v>
      </c>
      <c r="X477" s="507">
        <v>497.76</v>
      </c>
      <c r="Y477" s="507">
        <v>497.76</v>
      </c>
      <c r="Z477" s="509">
        <v>497.76</v>
      </c>
      <c r="AA477" s="509">
        <v>497.76</v>
      </c>
      <c r="AB477" s="509">
        <v>497.76</v>
      </c>
      <c r="AC477" s="509">
        <v>497.76</v>
      </c>
      <c r="AD477" s="509">
        <v>497.76</v>
      </c>
      <c r="AE477" s="509">
        <v>497.76</v>
      </c>
      <c r="AF477" s="509">
        <v>497.76</v>
      </c>
      <c r="AG477" s="509">
        <v>497.76</v>
      </c>
      <c r="AH477" s="509">
        <v>497.76</v>
      </c>
      <c r="AI477" s="509">
        <v>497.76</v>
      </c>
      <c r="AJ477" s="366">
        <v>8461.9200000000019</v>
      </c>
      <c r="AK477" s="339">
        <v>3484.2299999999977</v>
      </c>
      <c r="AL477" s="372">
        <v>497.75624999999997</v>
      </c>
      <c r="AM477" s="405" t="s">
        <v>400</v>
      </c>
      <c r="AN477" s="405"/>
      <c r="AO477" s="479"/>
      <c r="AP477" s="348"/>
      <c r="AQ477" s="348"/>
    </row>
    <row r="478" spans="1:43" ht="24" customHeight="1">
      <c r="A478" s="507"/>
      <c r="B478" s="350" t="s">
        <v>502</v>
      </c>
      <c r="C478" s="338">
        <v>512104100</v>
      </c>
      <c r="D478" s="338">
        <v>1052</v>
      </c>
      <c r="E478" s="508" t="s">
        <v>1217</v>
      </c>
      <c r="F478" s="397">
        <v>16321.71</v>
      </c>
      <c r="G478" s="450" t="s">
        <v>1215</v>
      </c>
      <c r="H478" s="339"/>
      <c r="I478" s="507"/>
      <c r="J478" s="507"/>
      <c r="K478" s="507"/>
      <c r="L478" s="507"/>
      <c r="M478" s="507"/>
      <c r="N478" s="507"/>
      <c r="O478" s="507"/>
      <c r="P478" s="507"/>
      <c r="Q478" s="507"/>
      <c r="R478" s="507"/>
      <c r="S478" s="507">
        <v>680.07</v>
      </c>
      <c r="T478" s="507">
        <v>680.07</v>
      </c>
      <c r="U478" s="507">
        <v>680.07</v>
      </c>
      <c r="V478" s="507">
        <v>680.07</v>
      </c>
      <c r="W478" s="507">
        <v>680.07</v>
      </c>
      <c r="X478" s="507">
        <v>680.07</v>
      </c>
      <c r="Y478" s="507">
        <v>680.07</v>
      </c>
      <c r="Z478" s="509">
        <v>680.07</v>
      </c>
      <c r="AA478" s="509">
        <v>680.07</v>
      </c>
      <c r="AB478" s="509">
        <v>680.07</v>
      </c>
      <c r="AC478" s="509">
        <v>680.07</v>
      </c>
      <c r="AD478" s="509">
        <v>680.07</v>
      </c>
      <c r="AE478" s="509">
        <v>680.07</v>
      </c>
      <c r="AF478" s="509">
        <v>680.07</v>
      </c>
      <c r="AG478" s="509">
        <v>680.07</v>
      </c>
      <c r="AH478" s="509">
        <v>680.07</v>
      </c>
      <c r="AI478" s="509">
        <v>680.07</v>
      </c>
      <c r="AJ478" s="366">
        <v>11561.189999999999</v>
      </c>
      <c r="AK478" s="339">
        <v>4760.5200000000004</v>
      </c>
      <c r="AL478" s="372">
        <v>680.07124999999996</v>
      </c>
      <c r="AM478" s="405" t="s">
        <v>400</v>
      </c>
      <c r="AN478" s="405"/>
      <c r="AO478" s="479"/>
      <c r="AP478" s="348"/>
      <c r="AQ478" s="348"/>
    </row>
    <row r="479" spans="1:43" ht="24" customHeight="1">
      <c r="A479" s="507"/>
      <c r="B479" s="350" t="s">
        <v>502</v>
      </c>
      <c r="C479" s="338">
        <v>512104100</v>
      </c>
      <c r="D479" s="338">
        <v>1053</v>
      </c>
      <c r="E479" s="508" t="s">
        <v>470</v>
      </c>
      <c r="F479" s="397">
        <v>3403.6</v>
      </c>
      <c r="G479" s="450">
        <v>43810</v>
      </c>
      <c r="H479" s="339"/>
      <c r="I479" s="507"/>
      <c r="J479" s="507"/>
      <c r="K479" s="507"/>
      <c r="L479" s="507"/>
      <c r="M479" s="507"/>
      <c r="N479" s="507"/>
      <c r="O479" s="507"/>
      <c r="P479" s="507"/>
      <c r="Q479" s="507"/>
      <c r="R479" s="507"/>
      <c r="S479" s="507">
        <v>141.82</v>
      </c>
      <c r="T479" s="507">
        <v>141.82</v>
      </c>
      <c r="U479" s="507">
        <v>141.82</v>
      </c>
      <c r="V479" s="507">
        <v>141.82</v>
      </c>
      <c r="W479" s="507">
        <v>141.82</v>
      </c>
      <c r="X479" s="507">
        <v>141.82</v>
      </c>
      <c r="Y479" s="507">
        <v>141.82</v>
      </c>
      <c r="Z479" s="509">
        <v>141.82</v>
      </c>
      <c r="AA479" s="509">
        <v>141.82</v>
      </c>
      <c r="AB479" s="509">
        <v>141.82</v>
      </c>
      <c r="AC479" s="509">
        <v>141.82</v>
      </c>
      <c r="AD479" s="509">
        <v>141.82</v>
      </c>
      <c r="AE479" s="509">
        <v>141.82</v>
      </c>
      <c r="AF479" s="509">
        <v>141.82</v>
      </c>
      <c r="AG479" s="509">
        <v>141.82</v>
      </c>
      <c r="AH479" s="509">
        <v>141.82</v>
      </c>
      <c r="AI479" s="509">
        <v>141.82</v>
      </c>
      <c r="AJ479" s="366">
        <v>2410.9399999999996</v>
      </c>
      <c r="AK479" s="339">
        <v>992.66000000000031</v>
      </c>
      <c r="AL479" s="372">
        <v>141.81666666666666</v>
      </c>
      <c r="AM479" s="405" t="s">
        <v>400</v>
      </c>
      <c r="AN479" s="405"/>
      <c r="AO479" s="479"/>
      <c r="AP479" s="348"/>
      <c r="AQ479" s="348"/>
    </row>
    <row r="480" spans="1:43" ht="24" customHeight="1">
      <c r="A480" s="507"/>
      <c r="B480" s="350" t="s">
        <v>502</v>
      </c>
      <c r="C480" s="338">
        <v>512104100</v>
      </c>
      <c r="D480" s="338">
        <v>1069</v>
      </c>
      <c r="E480" s="508" t="s">
        <v>1218</v>
      </c>
      <c r="F480" s="397">
        <v>10500</v>
      </c>
      <c r="G480" s="450" t="s">
        <v>1214</v>
      </c>
      <c r="H480" s="339"/>
      <c r="I480" s="507"/>
      <c r="J480" s="507"/>
      <c r="K480" s="507"/>
      <c r="L480" s="507"/>
      <c r="M480" s="507"/>
      <c r="N480" s="507"/>
      <c r="O480" s="507"/>
      <c r="P480" s="507"/>
      <c r="Q480" s="507"/>
      <c r="R480" s="507"/>
      <c r="S480" s="507"/>
      <c r="T480" s="507">
        <v>437.5</v>
      </c>
      <c r="U480" s="507">
        <v>437.5</v>
      </c>
      <c r="V480" s="507">
        <v>437.5</v>
      </c>
      <c r="W480" s="507">
        <v>437.5</v>
      </c>
      <c r="X480" s="507">
        <v>437.5</v>
      </c>
      <c r="Y480" s="507">
        <v>437.5</v>
      </c>
      <c r="Z480" s="509">
        <v>437.5</v>
      </c>
      <c r="AA480" s="509">
        <v>437.5</v>
      </c>
      <c r="AB480" s="509">
        <v>437.5</v>
      </c>
      <c r="AC480" s="509">
        <v>437.5</v>
      </c>
      <c r="AD480" s="509">
        <v>437.5</v>
      </c>
      <c r="AE480" s="509">
        <v>437.5</v>
      </c>
      <c r="AF480" s="509">
        <v>437.5</v>
      </c>
      <c r="AG480" s="509">
        <v>437.5</v>
      </c>
      <c r="AH480" s="509">
        <v>437.5</v>
      </c>
      <c r="AI480" s="509">
        <v>437.5</v>
      </c>
      <c r="AJ480" s="366">
        <v>7000</v>
      </c>
      <c r="AK480" s="339">
        <v>3500</v>
      </c>
      <c r="AL480" s="372">
        <v>437.5</v>
      </c>
      <c r="AM480" s="405" t="s">
        <v>400</v>
      </c>
      <c r="AN480" s="405"/>
      <c r="AO480" s="479"/>
      <c r="AP480" s="348"/>
      <c r="AQ480" s="348"/>
    </row>
    <row r="481" spans="1:43" ht="24" customHeight="1">
      <c r="A481" s="507"/>
      <c r="B481" s="350" t="s">
        <v>502</v>
      </c>
      <c r="C481" s="338">
        <v>512104100</v>
      </c>
      <c r="D481" s="338">
        <v>1070</v>
      </c>
      <c r="E481" s="508" t="s">
        <v>1219</v>
      </c>
      <c r="F481" s="397">
        <v>6497.52</v>
      </c>
      <c r="G481" s="450">
        <v>43811</v>
      </c>
      <c r="H481" s="339"/>
      <c r="I481" s="507"/>
      <c r="J481" s="507"/>
      <c r="K481" s="507"/>
      <c r="L481" s="507"/>
      <c r="M481" s="507"/>
      <c r="N481" s="507"/>
      <c r="O481" s="507"/>
      <c r="P481" s="507"/>
      <c r="Q481" s="507"/>
      <c r="R481" s="507"/>
      <c r="S481" s="507"/>
      <c r="T481" s="507">
        <v>270.73</v>
      </c>
      <c r="U481" s="507">
        <v>270.73</v>
      </c>
      <c r="V481" s="507">
        <v>270.73</v>
      </c>
      <c r="W481" s="507">
        <v>270.73</v>
      </c>
      <c r="X481" s="507">
        <v>270.73</v>
      </c>
      <c r="Y481" s="507">
        <v>270.73</v>
      </c>
      <c r="Z481" s="509">
        <v>270.73</v>
      </c>
      <c r="AA481" s="509">
        <v>270.73</v>
      </c>
      <c r="AB481" s="509">
        <v>270.73</v>
      </c>
      <c r="AC481" s="509">
        <v>270.73</v>
      </c>
      <c r="AD481" s="509">
        <v>270.73</v>
      </c>
      <c r="AE481" s="509">
        <v>270.73</v>
      </c>
      <c r="AF481" s="509">
        <v>270.73</v>
      </c>
      <c r="AG481" s="509">
        <v>270.73</v>
      </c>
      <c r="AH481" s="509">
        <v>270.73</v>
      </c>
      <c r="AI481" s="509">
        <v>270.73</v>
      </c>
      <c r="AJ481" s="366">
        <v>4331.68</v>
      </c>
      <c r="AK481" s="339">
        <v>2165.84</v>
      </c>
      <c r="AL481" s="372">
        <v>270.73</v>
      </c>
      <c r="AM481" s="405" t="s">
        <v>400</v>
      </c>
      <c r="AN481" s="405"/>
      <c r="AO481" s="479"/>
      <c r="AP481" s="348"/>
      <c r="AQ481" s="348"/>
    </row>
    <row r="482" spans="1:43" ht="24" customHeight="1">
      <c r="A482" s="507"/>
      <c r="B482" s="350" t="s">
        <v>502</v>
      </c>
      <c r="C482" s="338">
        <v>512104100</v>
      </c>
      <c r="D482" s="338">
        <v>1071</v>
      </c>
      <c r="E482" s="508" t="s">
        <v>1220</v>
      </c>
      <c r="F482" s="397">
        <v>6584.2</v>
      </c>
      <c r="G482" s="450" t="s">
        <v>1210</v>
      </c>
      <c r="H482" s="339"/>
      <c r="I482" s="507"/>
      <c r="J482" s="507"/>
      <c r="K482" s="507"/>
      <c r="L482" s="507"/>
      <c r="M482" s="507"/>
      <c r="N482" s="507"/>
      <c r="O482" s="507"/>
      <c r="P482" s="507"/>
      <c r="Q482" s="507"/>
      <c r="R482" s="507"/>
      <c r="S482" s="507"/>
      <c r="T482" s="507">
        <v>274.33999999999997</v>
      </c>
      <c r="U482" s="507">
        <v>274.33999999999997</v>
      </c>
      <c r="V482" s="507">
        <v>274.33999999999997</v>
      </c>
      <c r="W482" s="507">
        <v>274.33999999999997</v>
      </c>
      <c r="X482" s="507">
        <v>274.33999999999997</v>
      </c>
      <c r="Y482" s="507">
        <v>274.33999999999997</v>
      </c>
      <c r="Z482" s="509">
        <v>274.33999999999997</v>
      </c>
      <c r="AA482" s="509">
        <v>274.33999999999997</v>
      </c>
      <c r="AB482" s="509">
        <v>274.33999999999997</v>
      </c>
      <c r="AC482" s="509">
        <v>274.33999999999997</v>
      </c>
      <c r="AD482" s="509">
        <v>274.33999999999997</v>
      </c>
      <c r="AE482" s="509">
        <v>274.33999999999997</v>
      </c>
      <c r="AF482" s="509">
        <v>274.33999999999997</v>
      </c>
      <c r="AG482" s="509">
        <v>274.33999999999997</v>
      </c>
      <c r="AH482" s="509">
        <v>274.33999999999997</v>
      </c>
      <c r="AI482" s="509">
        <v>274.33999999999997</v>
      </c>
      <c r="AJ482" s="366">
        <v>4389.4400000000005</v>
      </c>
      <c r="AK482" s="339">
        <v>2194.7599999999993</v>
      </c>
      <c r="AL482" s="372">
        <v>274.34166666666664</v>
      </c>
      <c r="AM482" s="405" t="s">
        <v>400</v>
      </c>
      <c r="AN482" s="405"/>
      <c r="AO482" s="479"/>
      <c r="AP482" s="348"/>
      <c r="AQ482" s="348"/>
    </row>
    <row r="483" spans="1:43" ht="24" customHeight="1">
      <c r="A483" s="507"/>
      <c r="B483" s="350" t="s">
        <v>502</v>
      </c>
      <c r="C483" s="338">
        <v>512104100</v>
      </c>
      <c r="D483" s="338">
        <v>1127</v>
      </c>
      <c r="E483" s="508" t="s">
        <v>1247</v>
      </c>
      <c r="F483" s="397">
        <v>8176.99</v>
      </c>
      <c r="G483" s="450" t="s">
        <v>1246</v>
      </c>
      <c r="H483" s="339"/>
      <c r="I483" s="507"/>
      <c r="J483" s="507"/>
      <c r="K483" s="507"/>
      <c r="L483" s="507"/>
      <c r="M483" s="507"/>
      <c r="N483" s="507"/>
      <c r="O483" s="507"/>
      <c r="P483" s="507"/>
      <c r="Q483" s="507"/>
      <c r="R483" s="507"/>
      <c r="S483" s="507"/>
      <c r="T483" s="507"/>
      <c r="U483" s="507"/>
      <c r="V483" s="507">
        <v>340.71</v>
      </c>
      <c r="W483" s="507">
        <v>340.71</v>
      </c>
      <c r="X483" s="507">
        <v>340.71</v>
      </c>
      <c r="Y483" s="507">
        <v>340.71</v>
      </c>
      <c r="Z483" s="509">
        <v>340.71</v>
      </c>
      <c r="AA483" s="509">
        <v>340.71</v>
      </c>
      <c r="AB483" s="509">
        <v>340.71</v>
      </c>
      <c r="AC483" s="509">
        <v>340.71</v>
      </c>
      <c r="AD483" s="509">
        <v>340.71</v>
      </c>
      <c r="AE483" s="509">
        <v>340.71</v>
      </c>
      <c r="AF483" s="509">
        <v>340.71</v>
      </c>
      <c r="AG483" s="509">
        <v>340.71</v>
      </c>
      <c r="AH483" s="509">
        <v>340.71</v>
      </c>
      <c r="AI483" s="509">
        <v>340.71</v>
      </c>
      <c r="AJ483" s="366">
        <v>4769.9399999999996</v>
      </c>
      <c r="AK483" s="339">
        <v>3407.05</v>
      </c>
      <c r="AL483" s="372">
        <v>340.70791666666668</v>
      </c>
      <c r="AM483" s="405" t="s">
        <v>400</v>
      </c>
      <c r="AN483" s="405"/>
      <c r="AO483" s="479"/>
      <c r="AP483" s="348"/>
      <c r="AQ483" s="348"/>
    </row>
    <row r="484" spans="1:43" ht="24" customHeight="1">
      <c r="A484" s="507"/>
      <c r="B484" s="350" t="s">
        <v>502</v>
      </c>
      <c r="C484" s="338">
        <v>512104100</v>
      </c>
      <c r="D484" s="338">
        <v>1129</v>
      </c>
      <c r="E484" s="508" t="s">
        <v>1248</v>
      </c>
      <c r="F484" s="397">
        <v>5720.84</v>
      </c>
      <c r="G484" s="450" t="s">
        <v>1249</v>
      </c>
      <c r="H484" s="339"/>
      <c r="I484" s="507"/>
      <c r="J484" s="507"/>
      <c r="K484" s="507"/>
      <c r="L484" s="507"/>
      <c r="M484" s="507"/>
      <c r="N484" s="507"/>
      <c r="O484" s="507"/>
      <c r="P484" s="507"/>
      <c r="Q484" s="507"/>
      <c r="R484" s="507"/>
      <c r="S484" s="507"/>
      <c r="T484" s="507"/>
      <c r="U484" s="507"/>
      <c r="V484" s="507">
        <v>238.37</v>
      </c>
      <c r="W484" s="507">
        <v>238.37</v>
      </c>
      <c r="X484" s="507">
        <v>238.37</v>
      </c>
      <c r="Y484" s="507">
        <v>238.37</v>
      </c>
      <c r="Z484" s="509">
        <v>238.37</v>
      </c>
      <c r="AA484" s="509">
        <v>238.37</v>
      </c>
      <c r="AB484" s="509">
        <v>238.37</v>
      </c>
      <c r="AC484" s="509">
        <v>238.37</v>
      </c>
      <c r="AD484" s="509">
        <v>238.37</v>
      </c>
      <c r="AE484" s="509">
        <v>238.37</v>
      </c>
      <c r="AF484" s="509">
        <v>238.37</v>
      </c>
      <c r="AG484" s="509">
        <v>238.37</v>
      </c>
      <c r="AH484" s="509">
        <v>238.37</v>
      </c>
      <c r="AI484" s="509">
        <v>238.37</v>
      </c>
      <c r="AJ484" s="366">
        <v>3337.1799999999989</v>
      </c>
      <c r="AK484" s="339">
        <v>2383.6600000000012</v>
      </c>
      <c r="AL484" s="372">
        <v>238.36833333333334</v>
      </c>
      <c r="AM484" s="405" t="s">
        <v>400</v>
      </c>
      <c r="AN484" s="405"/>
      <c r="AO484" s="479"/>
      <c r="AP484" s="348"/>
      <c r="AQ484" s="348"/>
    </row>
    <row r="485" spans="1:43" ht="24" customHeight="1">
      <c r="A485" s="507"/>
      <c r="B485" s="350" t="s">
        <v>502</v>
      </c>
      <c r="C485" s="338">
        <v>512104100</v>
      </c>
      <c r="D485" s="338">
        <v>1159</v>
      </c>
      <c r="E485" s="508" t="s">
        <v>472</v>
      </c>
      <c r="F485" s="397">
        <v>2967.36</v>
      </c>
      <c r="G485" s="450">
        <v>43921</v>
      </c>
      <c r="H485" s="339"/>
      <c r="I485" s="507"/>
      <c r="J485" s="507"/>
      <c r="K485" s="507"/>
      <c r="L485" s="507"/>
      <c r="M485" s="507"/>
      <c r="N485" s="507"/>
      <c r="O485" s="507"/>
      <c r="P485" s="507"/>
      <c r="Q485" s="507"/>
      <c r="R485" s="507"/>
      <c r="S485" s="507"/>
      <c r="T485" s="507"/>
      <c r="U485" s="507"/>
      <c r="V485" s="507"/>
      <c r="W485" s="507">
        <v>123.64</v>
      </c>
      <c r="X485" s="507">
        <v>123.64</v>
      </c>
      <c r="Y485" s="507">
        <v>123.64</v>
      </c>
      <c r="Z485" s="509">
        <v>123.64</v>
      </c>
      <c r="AA485" s="509">
        <v>123.64</v>
      </c>
      <c r="AB485" s="509">
        <v>123.64</v>
      </c>
      <c r="AC485" s="509">
        <v>123.64</v>
      </c>
      <c r="AD485" s="509">
        <v>123.64</v>
      </c>
      <c r="AE485" s="509">
        <v>123.64</v>
      </c>
      <c r="AF485" s="509">
        <v>123.64</v>
      </c>
      <c r="AG485" s="509">
        <v>123.64</v>
      </c>
      <c r="AH485" s="509">
        <v>123.64</v>
      </c>
      <c r="AI485" s="509">
        <v>123.64</v>
      </c>
      <c r="AJ485" s="366">
        <v>1607.3200000000004</v>
      </c>
      <c r="AK485" s="339">
        <v>1360.0399999999997</v>
      </c>
      <c r="AL485" s="372">
        <v>123.64</v>
      </c>
      <c r="AM485" s="405" t="s">
        <v>400</v>
      </c>
      <c r="AN485" s="405"/>
      <c r="AO485" s="479"/>
      <c r="AP485" s="348"/>
      <c r="AQ485" s="348"/>
    </row>
    <row r="486" spans="1:43" ht="24" customHeight="1">
      <c r="A486" s="507"/>
      <c r="B486" s="350" t="s">
        <v>502</v>
      </c>
      <c r="C486" s="338">
        <v>512104100</v>
      </c>
      <c r="D486" s="338">
        <v>1160</v>
      </c>
      <c r="E486" s="508" t="s">
        <v>480</v>
      </c>
      <c r="F486" s="397">
        <v>3265.63</v>
      </c>
      <c r="G486" s="450">
        <v>43921</v>
      </c>
      <c r="H486" s="339"/>
      <c r="I486" s="507"/>
      <c r="J486" s="507"/>
      <c r="K486" s="507"/>
      <c r="L486" s="507"/>
      <c r="M486" s="507"/>
      <c r="N486" s="507"/>
      <c r="O486" s="507"/>
      <c r="P486" s="507"/>
      <c r="Q486" s="507"/>
      <c r="R486" s="507"/>
      <c r="S486" s="507"/>
      <c r="T486" s="507"/>
      <c r="U486" s="507"/>
      <c r="V486" s="507"/>
      <c r="W486" s="507">
        <v>136.06791666666666</v>
      </c>
      <c r="X486" s="507">
        <v>136.06791666666666</v>
      </c>
      <c r="Y486" s="507">
        <v>136.06791666666666</v>
      </c>
      <c r="Z486" s="509">
        <v>136.06791666666666</v>
      </c>
      <c r="AA486" s="509">
        <v>136.06791666666666</v>
      </c>
      <c r="AB486" s="509">
        <v>136.06791666666666</v>
      </c>
      <c r="AC486" s="509">
        <v>136.06791666666666</v>
      </c>
      <c r="AD486" s="509">
        <v>136.06791666666666</v>
      </c>
      <c r="AE486" s="509">
        <v>136.06791666666666</v>
      </c>
      <c r="AF486" s="509">
        <v>136.06791666666666</v>
      </c>
      <c r="AG486" s="509">
        <v>136.06791666666666</v>
      </c>
      <c r="AH486" s="509">
        <v>136.06791666666666</v>
      </c>
      <c r="AI486" s="509">
        <v>136.06791666666666</v>
      </c>
      <c r="AJ486" s="366">
        <v>1768.8829166666665</v>
      </c>
      <c r="AK486" s="339">
        <v>1496.7470833333336</v>
      </c>
      <c r="AL486" s="372">
        <v>136.06791666666666</v>
      </c>
      <c r="AM486" s="405" t="s">
        <v>400</v>
      </c>
      <c r="AN486" s="405"/>
      <c r="AO486" s="479"/>
      <c r="AP486" s="348"/>
      <c r="AQ486" s="348"/>
    </row>
    <row r="487" spans="1:43" ht="24" customHeight="1">
      <c r="A487" s="507"/>
      <c r="B487" s="350" t="s">
        <v>502</v>
      </c>
      <c r="C487" s="338">
        <v>512104100</v>
      </c>
      <c r="D487" s="338">
        <v>1161</v>
      </c>
      <c r="E487" s="508" t="s">
        <v>482</v>
      </c>
      <c r="F487" s="397">
        <v>10169.370000000001</v>
      </c>
      <c r="G487" s="450">
        <v>43921</v>
      </c>
      <c r="H487" s="339"/>
      <c r="I487" s="507"/>
      <c r="J487" s="507"/>
      <c r="K487" s="507"/>
      <c r="L487" s="507"/>
      <c r="M487" s="507"/>
      <c r="N487" s="507"/>
      <c r="O487" s="507"/>
      <c r="P487" s="507"/>
      <c r="Q487" s="507"/>
      <c r="R487" s="507"/>
      <c r="S487" s="507"/>
      <c r="T487" s="507"/>
      <c r="U487" s="507"/>
      <c r="V487" s="507"/>
      <c r="W487" s="507">
        <v>423.72375000000005</v>
      </c>
      <c r="X487" s="507">
        <v>423.72375000000005</v>
      </c>
      <c r="Y487" s="507">
        <v>423.72375000000005</v>
      </c>
      <c r="Z487" s="509">
        <v>423.72375000000005</v>
      </c>
      <c r="AA487" s="509">
        <v>423.72375000000005</v>
      </c>
      <c r="AB487" s="509">
        <v>423.72375000000005</v>
      </c>
      <c r="AC487" s="509">
        <v>423.72375000000005</v>
      </c>
      <c r="AD487" s="509">
        <v>423.72375000000005</v>
      </c>
      <c r="AE487" s="509">
        <v>423.72375000000005</v>
      </c>
      <c r="AF487" s="509">
        <v>423.72375000000005</v>
      </c>
      <c r="AG487" s="509">
        <v>423.72375000000005</v>
      </c>
      <c r="AH487" s="509">
        <v>423.72375000000005</v>
      </c>
      <c r="AI487" s="509">
        <v>423.72375000000005</v>
      </c>
      <c r="AJ487" s="366">
        <v>5508.4087500000005</v>
      </c>
      <c r="AK487" s="339">
        <v>4660.9612500000003</v>
      </c>
      <c r="AL487" s="372">
        <v>423.72375000000005</v>
      </c>
      <c r="AM487" s="405" t="s">
        <v>400</v>
      </c>
      <c r="AN487" s="405"/>
      <c r="AO487" s="479"/>
      <c r="AP487" s="348"/>
      <c r="AQ487" s="348"/>
    </row>
    <row r="488" spans="1:43" ht="24" customHeight="1">
      <c r="A488" s="507"/>
      <c r="B488" s="350" t="s">
        <v>502</v>
      </c>
      <c r="C488" s="338">
        <v>512104100</v>
      </c>
      <c r="D488" s="338">
        <v>1162</v>
      </c>
      <c r="E488" s="508" t="s">
        <v>1250</v>
      </c>
      <c r="F488" s="397">
        <v>2950</v>
      </c>
      <c r="G488" s="450">
        <v>43921</v>
      </c>
      <c r="H488" s="339"/>
      <c r="I488" s="507"/>
      <c r="J488" s="507"/>
      <c r="K488" s="507"/>
      <c r="L488" s="507"/>
      <c r="M488" s="507"/>
      <c r="N488" s="507"/>
      <c r="O488" s="507"/>
      <c r="P488" s="507"/>
      <c r="Q488" s="507"/>
      <c r="R488" s="507"/>
      <c r="S488" s="507"/>
      <c r="T488" s="507"/>
      <c r="U488" s="507"/>
      <c r="V488" s="507"/>
      <c r="W488" s="507">
        <v>122.91666666666667</v>
      </c>
      <c r="X488" s="507">
        <v>122.91666666666667</v>
      </c>
      <c r="Y488" s="507">
        <v>122.91666666666667</v>
      </c>
      <c r="Z488" s="509">
        <v>122.91666666666667</v>
      </c>
      <c r="AA488" s="509">
        <v>122.91666666666667</v>
      </c>
      <c r="AB488" s="509">
        <v>122.91666666666667</v>
      </c>
      <c r="AC488" s="509">
        <v>122.91666666666667</v>
      </c>
      <c r="AD488" s="509">
        <v>122.91666666666667</v>
      </c>
      <c r="AE488" s="509">
        <v>122.91666666666667</v>
      </c>
      <c r="AF488" s="509">
        <v>122.91666666666667</v>
      </c>
      <c r="AG488" s="509">
        <v>122.91666666666667</v>
      </c>
      <c r="AH488" s="509">
        <v>122.91666666666667</v>
      </c>
      <c r="AI488" s="509">
        <v>122.91666666666667</v>
      </c>
      <c r="AJ488" s="366">
        <v>1597.916666666667</v>
      </c>
      <c r="AK488" s="339">
        <v>1352.083333333333</v>
      </c>
      <c r="AL488" s="372">
        <v>122.91666666666667</v>
      </c>
      <c r="AM488" s="405" t="s">
        <v>400</v>
      </c>
      <c r="AN488" s="405"/>
      <c r="AO488" s="479"/>
      <c r="AP488" s="348"/>
      <c r="AQ488" s="348"/>
    </row>
    <row r="489" spans="1:43" ht="24" customHeight="1">
      <c r="A489" s="507"/>
      <c r="B489" s="350" t="s">
        <v>502</v>
      </c>
      <c r="C489" s="338">
        <v>512104100</v>
      </c>
      <c r="D489" s="338">
        <v>1163</v>
      </c>
      <c r="E489" s="508" t="s">
        <v>1251</v>
      </c>
      <c r="F489" s="397">
        <v>5283.69</v>
      </c>
      <c r="G489" s="450">
        <v>43921</v>
      </c>
      <c r="H489" s="339"/>
      <c r="I489" s="507"/>
      <c r="J489" s="507"/>
      <c r="K489" s="507"/>
      <c r="L489" s="507"/>
      <c r="M489" s="507"/>
      <c r="N489" s="507"/>
      <c r="O489" s="507"/>
      <c r="P489" s="507"/>
      <c r="Q489" s="507"/>
      <c r="R489" s="507"/>
      <c r="S489" s="507"/>
      <c r="T489" s="507"/>
      <c r="U489" s="507"/>
      <c r="V489" s="507"/>
      <c r="W489" s="507">
        <v>220.15374999999997</v>
      </c>
      <c r="X489" s="507">
        <v>220.15374999999997</v>
      </c>
      <c r="Y489" s="507">
        <v>220.15374999999997</v>
      </c>
      <c r="Z489" s="509">
        <v>220.15374999999997</v>
      </c>
      <c r="AA489" s="509">
        <v>220.15374999999997</v>
      </c>
      <c r="AB489" s="509">
        <v>220.15374999999997</v>
      </c>
      <c r="AC489" s="509">
        <v>220.15374999999997</v>
      </c>
      <c r="AD489" s="509">
        <v>220.15374999999997</v>
      </c>
      <c r="AE489" s="509">
        <v>220.15374999999997</v>
      </c>
      <c r="AF489" s="509">
        <v>220.15374999999997</v>
      </c>
      <c r="AG489" s="509">
        <v>220.15374999999997</v>
      </c>
      <c r="AH489" s="509">
        <v>220.15374999999997</v>
      </c>
      <c r="AI489" s="509">
        <v>220.15374999999997</v>
      </c>
      <c r="AJ489" s="366">
        <v>2861.9987499999997</v>
      </c>
      <c r="AK489" s="339">
        <v>2421.6912499999999</v>
      </c>
      <c r="AL489" s="372">
        <v>220.15374999999997</v>
      </c>
      <c r="AM489" s="405" t="s">
        <v>400</v>
      </c>
      <c r="AN489" s="405"/>
      <c r="AO489" s="479"/>
      <c r="AP489" s="348"/>
      <c r="AQ489" s="348"/>
    </row>
    <row r="490" spans="1:43" ht="24" customHeight="1">
      <c r="A490" s="507"/>
      <c r="B490" s="350" t="s">
        <v>502</v>
      </c>
      <c r="C490" s="338">
        <v>512104100</v>
      </c>
      <c r="D490" s="338">
        <v>1164</v>
      </c>
      <c r="E490" s="508" t="s">
        <v>1252</v>
      </c>
      <c r="F490" s="397">
        <v>1470</v>
      </c>
      <c r="G490" s="450">
        <v>43921</v>
      </c>
      <c r="H490" s="339"/>
      <c r="I490" s="507"/>
      <c r="J490" s="507"/>
      <c r="K490" s="507"/>
      <c r="L490" s="507"/>
      <c r="M490" s="507"/>
      <c r="N490" s="507"/>
      <c r="O490" s="507"/>
      <c r="P490" s="507"/>
      <c r="Q490" s="507"/>
      <c r="R490" s="507"/>
      <c r="S490" s="507"/>
      <c r="T490" s="507"/>
      <c r="U490" s="507"/>
      <c r="V490" s="507"/>
      <c r="W490" s="507">
        <v>61.25</v>
      </c>
      <c r="X490" s="507">
        <v>61.25</v>
      </c>
      <c r="Y490" s="507">
        <v>61.25</v>
      </c>
      <c r="Z490" s="509">
        <v>61.25</v>
      </c>
      <c r="AA490" s="509">
        <v>61.25</v>
      </c>
      <c r="AB490" s="509">
        <v>61.25</v>
      </c>
      <c r="AC490" s="509">
        <v>61.25</v>
      </c>
      <c r="AD490" s="509">
        <v>61.25</v>
      </c>
      <c r="AE490" s="509">
        <v>61.25</v>
      </c>
      <c r="AF490" s="509">
        <v>61.25</v>
      </c>
      <c r="AG490" s="509">
        <v>61.25</v>
      </c>
      <c r="AH490" s="509">
        <v>61.25</v>
      </c>
      <c r="AI490" s="509">
        <v>61.25</v>
      </c>
      <c r="AJ490" s="366">
        <v>796.25</v>
      </c>
      <c r="AK490" s="339">
        <v>673.75</v>
      </c>
      <c r="AL490" s="372">
        <v>61.25</v>
      </c>
      <c r="AM490" s="405" t="s">
        <v>400</v>
      </c>
      <c r="AN490" s="405"/>
      <c r="AO490" s="479"/>
      <c r="AP490" s="348"/>
      <c r="AQ490" s="348"/>
    </row>
    <row r="491" spans="1:43" ht="24" customHeight="1">
      <c r="A491" s="507"/>
      <c r="B491" s="350" t="s">
        <v>502</v>
      </c>
      <c r="C491" s="338">
        <v>512104100</v>
      </c>
      <c r="D491" s="338">
        <v>1165</v>
      </c>
      <c r="E491" s="508" t="s">
        <v>1253</v>
      </c>
      <c r="F491" s="397">
        <v>3476.68</v>
      </c>
      <c r="G491" s="450">
        <v>43921</v>
      </c>
      <c r="H491" s="339"/>
      <c r="I491" s="507"/>
      <c r="J491" s="507"/>
      <c r="K491" s="507"/>
      <c r="L491" s="507"/>
      <c r="M491" s="507"/>
      <c r="N491" s="507"/>
      <c r="O491" s="507"/>
      <c r="P491" s="507"/>
      <c r="Q491" s="507"/>
      <c r="R491" s="507"/>
      <c r="S491" s="507"/>
      <c r="T491" s="507"/>
      <c r="U491" s="507"/>
      <c r="V491" s="507"/>
      <c r="W491" s="507">
        <v>144.86166666666665</v>
      </c>
      <c r="X491" s="507">
        <v>144.86166666666665</v>
      </c>
      <c r="Y491" s="507">
        <v>144.86166666666665</v>
      </c>
      <c r="Z491" s="509">
        <v>144.86166666666665</v>
      </c>
      <c r="AA491" s="509">
        <v>144.86166666666665</v>
      </c>
      <c r="AB491" s="509">
        <v>144.86166666666665</v>
      </c>
      <c r="AC491" s="509">
        <v>144.86166666666665</v>
      </c>
      <c r="AD491" s="509">
        <v>144.86166666666665</v>
      </c>
      <c r="AE491" s="509">
        <v>144.86166666666665</v>
      </c>
      <c r="AF491" s="509">
        <v>144.86166666666665</v>
      </c>
      <c r="AG491" s="509">
        <v>144.86166666666665</v>
      </c>
      <c r="AH491" s="509">
        <v>144.86166666666665</v>
      </c>
      <c r="AI491" s="509">
        <v>144.86166666666665</v>
      </c>
      <c r="AJ491" s="366">
        <v>1883.2016666666666</v>
      </c>
      <c r="AK491" s="339">
        <v>1593.4783333333332</v>
      </c>
      <c r="AL491" s="372">
        <v>144.86166666666665</v>
      </c>
      <c r="AM491" s="405" t="s">
        <v>400</v>
      </c>
      <c r="AN491" s="405"/>
      <c r="AO491" s="479"/>
      <c r="AP491" s="348"/>
      <c r="AQ491" s="348"/>
    </row>
    <row r="492" spans="1:43" ht="24" customHeight="1">
      <c r="A492" s="507"/>
      <c r="B492" s="350" t="s">
        <v>502</v>
      </c>
      <c r="C492" s="338">
        <v>512104100</v>
      </c>
      <c r="D492" s="338">
        <v>1166</v>
      </c>
      <c r="E492" s="508" t="s">
        <v>1254</v>
      </c>
      <c r="F492" s="397">
        <v>5052.92</v>
      </c>
      <c r="G492" s="450">
        <v>43921</v>
      </c>
      <c r="H492" s="339"/>
      <c r="I492" s="507"/>
      <c r="J492" s="507"/>
      <c r="K492" s="507"/>
      <c r="L492" s="507"/>
      <c r="M492" s="507"/>
      <c r="N492" s="507"/>
      <c r="O492" s="507"/>
      <c r="P492" s="507"/>
      <c r="Q492" s="507"/>
      <c r="R492" s="507"/>
      <c r="S492" s="507"/>
      <c r="T492" s="507"/>
      <c r="U492" s="507"/>
      <c r="V492" s="507"/>
      <c r="W492" s="507">
        <v>210.53833333333333</v>
      </c>
      <c r="X492" s="507">
        <v>210.53833333333333</v>
      </c>
      <c r="Y492" s="507">
        <v>210.53833333333333</v>
      </c>
      <c r="Z492" s="509">
        <v>210.53833333333333</v>
      </c>
      <c r="AA492" s="509">
        <v>210.53833333333333</v>
      </c>
      <c r="AB492" s="509">
        <v>210.53833333333333</v>
      </c>
      <c r="AC492" s="509">
        <v>210.53833333333333</v>
      </c>
      <c r="AD492" s="509">
        <v>210.53833333333333</v>
      </c>
      <c r="AE492" s="509">
        <v>210.53833333333333</v>
      </c>
      <c r="AF492" s="509">
        <v>210.53833333333333</v>
      </c>
      <c r="AG492" s="509">
        <v>210.53833333333333</v>
      </c>
      <c r="AH492" s="509">
        <v>210.53833333333333</v>
      </c>
      <c r="AI492" s="509">
        <v>210.53833333333333</v>
      </c>
      <c r="AJ492" s="366">
        <v>2736.9983333333339</v>
      </c>
      <c r="AK492" s="339">
        <v>2315.9216666666662</v>
      </c>
      <c r="AL492" s="372">
        <v>210.53833333333333</v>
      </c>
      <c r="AM492" s="405" t="s">
        <v>400</v>
      </c>
      <c r="AN492" s="405"/>
      <c r="AO492" s="479"/>
      <c r="AP492" s="348"/>
      <c r="AQ492" s="348"/>
    </row>
    <row r="493" spans="1:43" ht="24" customHeight="1">
      <c r="A493" s="507"/>
      <c r="B493" s="350" t="s">
        <v>502</v>
      </c>
      <c r="C493" s="338">
        <v>512104100</v>
      </c>
      <c r="D493" s="338">
        <v>1167</v>
      </c>
      <c r="E493" s="508" t="s">
        <v>1255</v>
      </c>
      <c r="F493" s="397">
        <v>5500.27</v>
      </c>
      <c r="G493" s="450">
        <v>43921</v>
      </c>
      <c r="H493" s="339"/>
      <c r="I493" s="507"/>
      <c r="J493" s="507"/>
      <c r="K493" s="507"/>
      <c r="L493" s="507"/>
      <c r="M493" s="507"/>
      <c r="N493" s="507"/>
      <c r="O493" s="507"/>
      <c r="P493" s="507"/>
      <c r="Q493" s="507"/>
      <c r="R493" s="507"/>
      <c r="S493" s="507"/>
      <c r="T493" s="507"/>
      <c r="U493" s="507"/>
      <c r="V493" s="507"/>
      <c r="W493" s="507">
        <v>229.17791666666668</v>
      </c>
      <c r="X493" s="507">
        <v>229.17791666666668</v>
      </c>
      <c r="Y493" s="507">
        <v>229.17791666666668</v>
      </c>
      <c r="Z493" s="509">
        <v>229.17791666666668</v>
      </c>
      <c r="AA493" s="509">
        <v>229.17791666666668</v>
      </c>
      <c r="AB493" s="509">
        <v>229.17791666666668</v>
      </c>
      <c r="AC493" s="509">
        <v>229.17791666666668</v>
      </c>
      <c r="AD493" s="509">
        <v>229.17791666666668</v>
      </c>
      <c r="AE493" s="509">
        <v>229.17791666666668</v>
      </c>
      <c r="AF493" s="509">
        <v>229.17791666666668</v>
      </c>
      <c r="AG493" s="509">
        <v>229.17791666666668</v>
      </c>
      <c r="AH493" s="509">
        <v>229.17791666666668</v>
      </c>
      <c r="AI493" s="509">
        <v>229.17791666666668</v>
      </c>
      <c r="AJ493" s="366">
        <v>2979.3129166666663</v>
      </c>
      <c r="AK493" s="339">
        <v>2520.9570833333341</v>
      </c>
      <c r="AL493" s="372">
        <v>229.17791666666668</v>
      </c>
      <c r="AM493" s="405" t="s">
        <v>400</v>
      </c>
      <c r="AN493" s="405"/>
      <c r="AO493" s="479"/>
      <c r="AP493" s="348"/>
      <c r="AQ493" s="348"/>
    </row>
    <row r="494" spans="1:43" ht="24" customHeight="1">
      <c r="A494" s="507"/>
      <c r="B494" s="350" t="s">
        <v>502</v>
      </c>
      <c r="C494" s="338">
        <v>512104100</v>
      </c>
      <c r="D494" s="338">
        <v>1168</v>
      </c>
      <c r="E494" s="508" t="s">
        <v>1256</v>
      </c>
      <c r="F494" s="397">
        <v>1995.3</v>
      </c>
      <c r="G494" s="450">
        <v>43921</v>
      </c>
      <c r="H494" s="339"/>
      <c r="I494" s="507"/>
      <c r="J494" s="507"/>
      <c r="K494" s="507"/>
      <c r="L494" s="507"/>
      <c r="M494" s="507"/>
      <c r="N494" s="507"/>
      <c r="O494" s="507"/>
      <c r="P494" s="507"/>
      <c r="Q494" s="507"/>
      <c r="R494" s="507"/>
      <c r="S494" s="507"/>
      <c r="T494" s="507"/>
      <c r="U494" s="507"/>
      <c r="V494" s="507"/>
      <c r="W494" s="507">
        <v>83.137500000000003</v>
      </c>
      <c r="X494" s="507">
        <v>83.137500000000003</v>
      </c>
      <c r="Y494" s="507">
        <v>83.137500000000003</v>
      </c>
      <c r="Z494" s="509">
        <v>83.137500000000003</v>
      </c>
      <c r="AA494" s="509">
        <v>83.137500000000003</v>
      </c>
      <c r="AB494" s="509">
        <v>83.137500000000003</v>
      </c>
      <c r="AC494" s="509">
        <v>83.137500000000003</v>
      </c>
      <c r="AD494" s="509">
        <v>83.137500000000003</v>
      </c>
      <c r="AE494" s="509">
        <v>83.137500000000003</v>
      </c>
      <c r="AF494" s="509">
        <v>83.137500000000003</v>
      </c>
      <c r="AG494" s="509">
        <v>83.137500000000003</v>
      </c>
      <c r="AH494" s="509">
        <v>83.137500000000003</v>
      </c>
      <c r="AI494" s="509">
        <v>83.137500000000003</v>
      </c>
      <c r="AJ494" s="366">
        <v>1080.7875000000001</v>
      </c>
      <c r="AK494" s="339">
        <v>914.51249999999982</v>
      </c>
      <c r="AL494" s="372">
        <v>83.137500000000003</v>
      </c>
      <c r="AM494" s="405" t="s">
        <v>400</v>
      </c>
      <c r="AN494" s="405"/>
      <c r="AO494" s="479"/>
      <c r="AP494" s="348"/>
      <c r="AQ494" s="348"/>
    </row>
    <row r="495" spans="1:43" ht="24" customHeight="1">
      <c r="A495" s="507"/>
      <c r="B495" s="350" t="s">
        <v>502</v>
      </c>
      <c r="C495" s="338">
        <v>512104100</v>
      </c>
      <c r="D495" s="338">
        <v>1169</v>
      </c>
      <c r="E495" s="508" t="s">
        <v>464</v>
      </c>
      <c r="F495" s="397">
        <v>1454.57</v>
      </c>
      <c r="G495" s="450" t="s">
        <v>1281</v>
      </c>
      <c r="H495" s="339"/>
      <c r="I495" s="507"/>
      <c r="J495" s="507"/>
      <c r="K495" s="507"/>
      <c r="L495" s="507"/>
      <c r="M495" s="507"/>
      <c r="N495" s="507"/>
      <c r="O495" s="507"/>
      <c r="P495" s="507"/>
      <c r="Q495" s="507"/>
      <c r="R495" s="507"/>
      <c r="S495" s="507"/>
      <c r="T495" s="507"/>
      <c r="U495" s="507"/>
      <c r="V495" s="507"/>
      <c r="W495" s="507"/>
      <c r="X495" s="507">
        <v>60.61</v>
      </c>
      <c r="Y495" s="507">
        <v>60.61</v>
      </c>
      <c r="Z495" s="509">
        <v>60.61</v>
      </c>
      <c r="AA495" s="509">
        <v>60.61</v>
      </c>
      <c r="AB495" s="509">
        <v>60.61</v>
      </c>
      <c r="AC495" s="509">
        <v>60.61</v>
      </c>
      <c r="AD495" s="509">
        <v>60.61</v>
      </c>
      <c r="AE495" s="509">
        <v>60.61</v>
      </c>
      <c r="AF495" s="509">
        <v>60.61</v>
      </c>
      <c r="AG495" s="509">
        <v>60.61</v>
      </c>
      <c r="AH495" s="509">
        <v>60.61</v>
      </c>
      <c r="AI495" s="509">
        <v>60.61</v>
      </c>
      <c r="AJ495" s="366">
        <v>727.32</v>
      </c>
      <c r="AK495" s="339">
        <v>727.24999999999989</v>
      </c>
      <c r="AL495" s="372">
        <v>60.607083333333328</v>
      </c>
      <c r="AM495" s="405" t="s">
        <v>1296</v>
      </c>
      <c r="AN495" s="405"/>
      <c r="AO495" s="479"/>
      <c r="AP495" s="348"/>
      <c r="AQ495" s="348"/>
    </row>
    <row r="496" spans="1:43" ht="24" customHeight="1">
      <c r="A496" s="507"/>
      <c r="B496" s="350" t="s">
        <v>502</v>
      </c>
      <c r="C496" s="338">
        <v>512104100</v>
      </c>
      <c r="D496" s="338">
        <v>1170</v>
      </c>
      <c r="E496" s="508" t="s">
        <v>465</v>
      </c>
      <c r="F496" s="397">
        <v>739.84</v>
      </c>
      <c r="G496" s="450" t="s">
        <v>1281</v>
      </c>
      <c r="H496" s="339"/>
      <c r="I496" s="507"/>
      <c r="J496" s="507"/>
      <c r="K496" s="507"/>
      <c r="L496" s="507"/>
      <c r="M496" s="507"/>
      <c r="N496" s="507"/>
      <c r="O496" s="507"/>
      <c r="P496" s="507"/>
      <c r="Q496" s="507"/>
      <c r="R496" s="507"/>
      <c r="S496" s="507"/>
      <c r="T496" s="507"/>
      <c r="U496" s="507"/>
      <c r="V496" s="507"/>
      <c r="W496" s="507"/>
      <c r="X496" s="507">
        <v>30.83</v>
      </c>
      <c r="Y496" s="507">
        <v>30.83</v>
      </c>
      <c r="Z496" s="509">
        <v>30.83</v>
      </c>
      <c r="AA496" s="509">
        <v>30.83</v>
      </c>
      <c r="AB496" s="509">
        <v>30.83</v>
      </c>
      <c r="AC496" s="509">
        <v>30.83</v>
      </c>
      <c r="AD496" s="509">
        <v>30.83</v>
      </c>
      <c r="AE496" s="509">
        <v>30.83</v>
      </c>
      <c r="AF496" s="509">
        <v>30.83</v>
      </c>
      <c r="AG496" s="509">
        <v>30.83</v>
      </c>
      <c r="AH496" s="509">
        <v>30.83</v>
      </c>
      <c r="AI496" s="509">
        <v>30.83</v>
      </c>
      <c r="AJ496" s="366">
        <v>369.95999999999987</v>
      </c>
      <c r="AK496" s="339">
        <v>369.88000000000017</v>
      </c>
      <c r="AL496" s="372">
        <v>30.826666666666668</v>
      </c>
      <c r="AM496" s="405" t="s">
        <v>1297</v>
      </c>
      <c r="AN496" s="405"/>
      <c r="AO496" s="479"/>
      <c r="AP496" s="348"/>
      <c r="AQ496" s="348"/>
    </row>
    <row r="497" spans="1:43" ht="24" customHeight="1">
      <c r="A497" s="507"/>
      <c r="B497" s="350" t="s">
        <v>502</v>
      </c>
      <c r="C497" s="338">
        <v>512104100</v>
      </c>
      <c r="D497" s="338">
        <v>1171</v>
      </c>
      <c r="E497" s="508" t="s">
        <v>1298</v>
      </c>
      <c r="F497" s="397">
        <v>2028.83</v>
      </c>
      <c r="G497" s="450" t="s">
        <v>1281</v>
      </c>
      <c r="H497" s="339"/>
      <c r="I497" s="507"/>
      <c r="J497" s="507"/>
      <c r="K497" s="507"/>
      <c r="L497" s="507"/>
      <c r="M497" s="507"/>
      <c r="N497" s="507"/>
      <c r="O497" s="507"/>
      <c r="P497" s="507"/>
      <c r="Q497" s="507"/>
      <c r="R497" s="507"/>
      <c r="S497" s="507"/>
      <c r="T497" s="507"/>
      <c r="U497" s="507"/>
      <c r="V497" s="507"/>
      <c r="W497" s="507"/>
      <c r="X497" s="507">
        <v>84.53</v>
      </c>
      <c r="Y497" s="507">
        <v>84.53</v>
      </c>
      <c r="Z497" s="509">
        <v>84.53</v>
      </c>
      <c r="AA497" s="509">
        <v>84.53</v>
      </c>
      <c r="AB497" s="509">
        <v>84.53</v>
      </c>
      <c r="AC497" s="509">
        <v>84.53</v>
      </c>
      <c r="AD497" s="509">
        <v>84.53</v>
      </c>
      <c r="AE497" s="509">
        <v>84.53</v>
      </c>
      <c r="AF497" s="509">
        <v>84.53</v>
      </c>
      <c r="AG497" s="509">
        <v>84.53</v>
      </c>
      <c r="AH497" s="509">
        <v>84.53</v>
      </c>
      <c r="AI497" s="509">
        <v>84.53</v>
      </c>
      <c r="AJ497" s="366">
        <v>1014.3599999999998</v>
      </c>
      <c r="AK497" s="339">
        <v>1014.4700000000001</v>
      </c>
      <c r="AL497" s="372">
        <v>84.53458333333333</v>
      </c>
      <c r="AM497" s="405" t="s">
        <v>1299</v>
      </c>
      <c r="AN497" s="405"/>
      <c r="AO497" s="479"/>
      <c r="AP497" s="348"/>
      <c r="AQ497" s="348"/>
    </row>
    <row r="498" spans="1:43" ht="24" customHeight="1">
      <c r="A498" s="507"/>
      <c r="B498" s="350" t="s">
        <v>502</v>
      </c>
      <c r="C498" s="338">
        <v>512104100</v>
      </c>
      <c r="D498" s="338">
        <v>1172</v>
      </c>
      <c r="E498" s="508" t="s">
        <v>467</v>
      </c>
      <c r="F498" s="397">
        <v>715.63</v>
      </c>
      <c r="G498" s="450" t="s">
        <v>1281</v>
      </c>
      <c r="H498" s="339"/>
      <c r="I498" s="507"/>
      <c r="J498" s="507"/>
      <c r="K498" s="507"/>
      <c r="L498" s="507"/>
      <c r="M498" s="507"/>
      <c r="N498" s="507"/>
      <c r="O498" s="507"/>
      <c r="P498" s="507"/>
      <c r="Q498" s="507"/>
      <c r="R498" s="507"/>
      <c r="S498" s="507"/>
      <c r="T498" s="507"/>
      <c r="U498" s="507"/>
      <c r="V498" s="507"/>
      <c r="W498" s="507"/>
      <c r="X498" s="507">
        <v>29.82</v>
      </c>
      <c r="Y498" s="507">
        <v>29.82</v>
      </c>
      <c r="Z498" s="509">
        <v>29.82</v>
      </c>
      <c r="AA498" s="509">
        <v>29.82</v>
      </c>
      <c r="AB498" s="509">
        <v>29.82</v>
      </c>
      <c r="AC498" s="509">
        <v>29.82</v>
      </c>
      <c r="AD498" s="509">
        <v>29.82</v>
      </c>
      <c r="AE498" s="509">
        <v>29.82</v>
      </c>
      <c r="AF498" s="509">
        <v>29.82</v>
      </c>
      <c r="AG498" s="509">
        <v>29.82</v>
      </c>
      <c r="AH498" s="509">
        <v>29.82</v>
      </c>
      <c r="AI498" s="509">
        <v>29.82</v>
      </c>
      <c r="AJ498" s="366">
        <v>357.84</v>
      </c>
      <c r="AK498" s="339">
        <v>357.79</v>
      </c>
      <c r="AL498" s="372">
        <v>29.817916666666665</v>
      </c>
      <c r="AM498" s="405" t="s">
        <v>1300</v>
      </c>
      <c r="AN498" s="405"/>
      <c r="AO498" s="479"/>
      <c r="AP498" s="348"/>
      <c r="AQ498" s="348"/>
    </row>
    <row r="499" spans="1:43" ht="24" customHeight="1">
      <c r="A499" s="507"/>
      <c r="B499" s="350" t="s">
        <v>502</v>
      </c>
      <c r="C499" s="338">
        <v>512104100</v>
      </c>
      <c r="D499" s="338">
        <v>1173</v>
      </c>
      <c r="E499" s="508" t="s">
        <v>468</v>
      </c>
      <c r="F499" s="397">
        <v>1010.17</v>
      </c>
      <c r="G499" s="450" t="s">
        <v>1281</v>
      </c>
      <c r="H499" s="339"/>
      <c r="I499" s="507"/>
      <c r="J499" s="507"/>
      <c r="K499" s="507"/>
      <c r="L499" s="507"/>
      <c r="M499" s="507"/>
      <c r="N499" s="507"/>
      <c r="O499" s="507"/>
      <c r="P499" s="507"/>
      <c r="Q499" s="507"/>
      <c r="R499" s="507"/>
      <c r="S499" s="507"/>
      <c r="T499" s="507"/>
      <c r="U499" s="507"/>
      <c r="V499" s="507"/>
      <c r="W499" s="507"/>
      <c r="X499" s="507">
        <v>42.09</v>
      </c>
      <c r="Y499" s="507">
        <v>42.09</v>
      </c>
      <c r="Z499" s="509">
        <v>42.09</v>
      </c>
      <c r="AA499" s="509">
        <v>42.09</v>
      </c>
      <c r="AB499" s="509">
        <v>42.09</v>
      </c>
      <c r="AC499" s="509">
        <v>42.09</v>
      </c>
      <c r="AD499" s="509">
        <v>42.09</v>
      </c>
      <c r="AE499" s="509">
        <v>42.09</v>
      </c>
      <c r="AF499" s="509">
        <v>42.09</v>
      </c>
      <c r="AG499" s="509">
        <v>42.09</v>
      </c>
      <c r="AH499" s="509">
        <v>42.09</v>
      </c>
      <c r="AI499" s="509">
        <v>42.09</v>
      </c>
      <c r="AJ499" s="366">
        <v>505.08000000000015</v>
      </c>
      <c r="AK499" s="339">
        <v>505.0899999999998</v>
      </c>
      <c r="AL499" s="372">
        <v>42.090416666666663</v>
      </c>
      <c r="AM499" s="405" t="s">
        <v>1301</v>
      </c>
      <c r="AN499" s="405"/>
      <c r="AO499" s="479"/>
      <c r="AP499" s="348"/>
      <c r="AQ499" s="348"/>
    </row>
    <row r="500" spans="1:43" ht="24" customHeight="1">
      <c r="A500" s="507"/>
      <c r="B500" s="350" t="s">
        <v>502</v>
      </c>
      <c r="C500" s="338">
        <v>512104100</v>
      </c>
      <c r="D500" s="338">
        <v>1174</v>
      </c>
      <c r="E500" s="508" t="s">
        <v>1302</v>
      </c>
      <c r="F500" s="397">
        <v>146.61000000000001</v>
      </c>
      <c r="G500" s="450" t="s">
        <v>1281</v>
      </c>
      <c r="H500" s="339"/>
      <c r="I500" s="507"/>
      <c r="J500" s="507"/>
      <c r="K500" s="507"/>
      <c r="L500" s="507"/>
      <c r="M500" s="507"/>
      <c r="N500" s="507"/>
      <c r="O500" s="507"/>
      <c r="P500" s="507"/>
      <c r="Q500" s="507"/>
      <c r="R500" s="507"/>
      <c r="S500" s="507"/>
      <c r="T500" s="507"/>
      <c r="U500" s="507"/>
      <c r="V500" s="507"/>
      <c r="W500" s="507"/>
      <c r="X500" s="507">
        <v>6.11</v>
      </c>
      <c r="Y500" s="507">
        <v>6.11</v>
      </c>
      <c r="Z500" s="509">
        <v>6.11</v>
      </c>
      <c r="AA500" s="509">
        <v>6.11</v>
      </c>
      <c r="AB500" s="509">
        <v>6.11</v>
      </c>
      <c r="AC500" s="509">
        <v>6.11</v>
      </c>
      <c r="AD500" s="509">
        <v>6.11</v>
      </c>
      <c r="AE500" s="509">
        <v>6.11</v>
      </c>
      <c r="AF500" s="509">
        <v>6.11</v>
      </c>
      <c r="AG500" s="509">
        <v>6.11</v>
      </c>
      <c r="AH500" s="509">
        <v>6.11</v>
      </c>
      <c r="AI500" s="509">
        <v>6.11</v>
      </c>
      <c r="AJ500" s="366">
        <v>73.320000000000007</v>
      </c>
      <c r="AK500" s="339">
        <v>73.290000000000006</v>
      </c>
      <c r="AL500" s="372">
        <v>6.1087500000000006</v>
      </c>
      <c r="AM500" s="405" t="s">
        <v>1303</v>
      </c>
      <c r="AN500" s="405"/>
      <c r="AO500" s="479"/>
      <c r="AP500" s="348"/>
      <c r="AQ500" s="348"/>
    </row>
    <row r="501" spans="1:43" ht="24" customHeight="1">
      <c r="A501" s="507"/>
      <c r="B501" s="350" t="s">
        <v>502</v>
      </c>
      <c r="C501" s="338">
        <v>512104100</v>
      </c>
      <c r="D501" s="338">
        <v>1175</v>
      </c>
      <c r="E501" s="508" t="s">
        <v>1304</v>
      </c>
      <c r="F501" s="397">
        <v>1853.12</v>
      </c>
      <c r="G501" s="450" t="s">
        <v>1281</v>
      </c>
      <c r="H501" s="339"/>
      <c r="I501" s="507"/>
      <c r="J501" s="507"/>
      <c r="K501" s="507"/>
      <c r="L501" s="507"/>
      <c r="M501" s="507"/>
      <c r="N501" s="507"/>
      <c r="O501" s="507"/>
      <c r="P501" s="507"/>
      <c r="Q501" s="507"/>
      <c r="R501" s="507"/>
      <c r="S501" s="507"/>
      <c r="T501" s="507"/>
      <c r="U501" s="507"/>
      <c r="V501" s="507"/>
      <c r="W501" s="507"/>
      <c r="X501" s="507">
        <v>77.209999999999994</v>
      </c>
      <c r="Y501" s="507">
        <v>77.209999999999994</v>
      </c>
      <c r="Z501" s="509">
        <v>77.209999999999994</v>
      </c>
      <c r="AA501" s="509">
        <v>77.209999999999994</v>
      </c>
      <c r="AB501" s="509">
        <v>77.209999999999994</v>
      </c>
      <c r="AC501" s="509">
        <v>77.209999999999994</v>
      </c>
      <c r="AD501" s="509">
        <v>77.209999999999994</v>
      </c>
      <c r="AE501" s="509">
        <v>77.209999999999994</v>
      </c>
      <c r="AF501" s="509">
        <v>77.209999999999994</v>
      </c>
      <c r="AG501" s="509">
        <v>77.209999999999994</v>
      </c>
      <c r="AH501" s="509">
        <v>77.209999999999994</v>
      </c>
      <c r="AI501" s="509">
        <v>77.209999999999994</v>
      </c>
      <c r="AJ501" s="366">
        <v>926.5200000000001</v>
      </c>
      <c r="AK501" s="339">
        <v>926.5999999999998</v>
      </c>
      <c r="AL501" s="372">
        <v>77.213333333333324</v>
      </c>
      <c r="AM501" s="405" t="s">
        <v>1305</v>
      </c>
      <c r="AN501" s="405"/>
      <c r="AO501" s="479"/>
      <c r="AP501" s="348"/>
      <c r="AQ501" s="348"/>
    </row>
    <row r="502" spans="1:43" ht="24" customHeight="1">
      <c r="A502" s="507"/>
      <c r="B502" s="350" t="s">
        <v>502</v>
      </c>
      <c r="C502" s="338">
        <v>512104100</v>
      </c>
      <c r="D502" s="338">
        <v>1217</v>
      </c>
      <c r="E502" s="508" t="s">
        <v>1247</v>
      </c>
      <c r="F502" s="397">
        <v>1012.1600000000001</v>
      </c>
      <c r="G502" s="450" t="s">
        <v>1319</v>
      </c>
      <c r="H502" s="339"/>
      <c r="I502" s="507"/>
      <c r="J502" s="507"/>
      <c r="K502" s="507"/>
      <c r="L502" s="507"/>
      <c r="M502" s="507"/>
      <c r="N502" s="507"/>
      <c r="O502" s="507"/>
      <c r="P502" s="507"/>
      <c r="Q502" s="507"/>
      <c r="R502" s="507"/>
      <c r="S502" s="507"/>
      <c r="T502" s="507"/>
      <c r="U502" s="507"/>
      <c r="V502" s="507"/>
      <c r="W502" s="507"/>
      <c r="X502" s="507"/>
      <c r="Y502" s="507">
        <v>42.17</v>
      </c>
      <c r="Z502" s="509">
        <v>42.17</v>
      </c>
      <c r="AA502" s="509">
        <v>42.17</v>
      </c>
      <c r="AB502" s="509">
        <v>42.17</v>
      </c>
      <c r="AC502" s="509">
        <v>42.17</v>
      </c>
      <c r="AD502" s="509">
        <v>42.17</v>
      </c>
      <c r="AE502" s="509">
        <v>42.17</v>
      </c>
      <c r="AF502" s="509">
        <v>42.17</v>
      </c>
      <c r="AG502" s="509">
        <v>42.17</v>
      </c>
      <c r="AH502" s="509">
        <v>42.17</v>
      </c>
      <c r="AI502" s="509">
        <v>42.17</v>
      </c>
      <c r="AJ502" s="366">
        <v>463.87000000000012</v>
      </c>
      <c r="AK502" s="339">
        <v>548.29</v>
      </c>
      <c r="AL502" s="372">
        <v>42.173333333333339</v>
      </c>
      <c r="AM502" s="405"/>
      <c r="AN502" s="405"/>
      <c r="AO502" s="479"/>
      <c r="AP502" s="348"/>
      <c r="AQ502" s="348"/>
    </row>
    <row r="503" spans="1:43" ht="24" customHeight="1">
      <c r="A503" s="507"/>
      <c r="B503" s="350" t="s">
        <v>502</v>
      </c>
      <c r="C503" s="338">
        <v>512104100</v>
      </c>
      <c r="D503" s="338">
        <v>1218</v>
      </c>
      <c r="E503" s="508" t="s">
        <v>465</v>
      </c>
      <c r="F503" s="397">
        <v>10494.82</v>
      </c>
      <c r="G503" s="450" t="s">
        <v>1326</v>
      </c>
      <c r="H503" s="339"/>
      <c r="I503" s="507"/>
      <c r="J503" s="507"/>
      <c r="K503" s="507"/>
      <c r="L503" s="507"/>
      <c r="M503" s="507"/>
      <c r="N503" s="507"/>
      <c r="O503" s="507"/>
      <c r="P503" s="507"/>
      <c r="Q503" s="507"/>
      <c r="R503" s="507"/>
      <c r="S503" s="507"/>
      <c r="T503" s="507"/>
      <c r="U503" s="507"/>
      <c r="V503" s="507"/>
      <c r="W503" s="507"/>
      <c r="X503" s="507"/>
      <c r="Y503" s="507">
        <v>437.28</v>
      </c>
      <c r="Z503" s="509">
        <v>437.28</v>
      </c>
      <c r="AA503" s="509">
        <v>437.28</v>
      </c>
      <c r="AB503" s="509">
        <v>437.28</v>
      </c>
      <c r="AC503" s="509">
        <v>437.28</v>
      </c>
      <c r="AD503" s="509">
        <v>437.28</v>
      </c>
      <c r="AE503" s="509">
        <v>437.28</v>
      </c>
      <c r="AF503" s="509">
        <v>437.28</v>
      </c>
      <c r="AG503" s="509">
        <v>437.28</v>
      </c>
      <c r="AH503" s="509">
        <v>437.28</v>
      </c>
      <c r="AI503" s="509">
        <v>437.28</v>
      </c>
      <c r="AJ503" s="366">
        <v>4810.0799999999981</v>
      </c>
      <c r="AK503" s="339">
        <v>5684.7400000000016</v>
      </c>
      <c r="AL503" s="372">
        <v>437.28416666666664</v>
      </c>
      <c r="AM503" s="405"/>
      <c r="AN503" s="405"/>
      <c r="AO503" s="479"/>
      <c r="AP503" s="348"/>
      <c r="AQ503" s="348"/>
    </row>
    <row r="504" spans="1:43" ht="24" customHeight="1">
      <c r="A504" s="507"/>
      <c r="B504" s="350" t="s">
        <v>502</v>
      </c>
      <c r="C504" s="338">
        <v>512104100</v>
      </c>
      <c r="D504" s="338">
        <v>1219</v>
      </c>
      <c r="E504" s="508" t="s">
        <v>1298</v>
      </c>
      <c r="F504" s="397">
        <v>1783.16</v>
      </c>
      <c r="G504" s="450" t="s">
        <v>1326</v>
      </c>
      <c r="H504" s="339"/>
      <c r="I504" s="507"/>
      <c r="J504" s="507"/>
      <c r="K504" s="507"/>
      <c r="L504" s="507"/>
      <c r="M504" s="507"/>
      <c r="N504" s="507"/>
      <c r="O504" s="507"/>
      <c r="P504" s="507"/>
      <c r="Q504" s="507"/>
      <c r="R504" s="507"/>
      <c r="S504" s="507"/>
      <c r="T504" s="507"/>
      <c r="U504" s="507"/>
      <c r="V504" s="507"/>
      <c r="W504" s="507"/>
      <c r="X504" s="507"/>
      <c r="Y504" s="507">
        <v>74.3</v>
      </c>
      <c r="Z504" s="509">
        <v>74.3</v>
      </c>
      <c r="AA504" s="509">
        <v>74.3</v>
      </c>
      <c r="AB504" s="509">
        <v>74.3</v>
      </c>
      <c r="AC504" s="509">
        <v>74.3</v>
      </c>
      <c r="AD504" s="509">
        <v>74.3</v>
      </c>
      <c r="AE504" s="509">
        <v>74.3</v>
      </c>
      <c r="AF504" s="509">
        <v>74.3</v>
      </c>
      <c r="AG504" s="509">
        <v>74.3</v>
      </c>
      <c r="AH504" s="509">
        <v>74.3</v>
      </c>
      <c r="AI504" s="509">
        <v>74.3</v>
      </c>
      <c r="AJ504" s="366">
        <v>817.29999999999984</v>
      </c>
      <c r="AK504" s="339">
        <v>965.86000000000024</v>
      </c>
      <c r="AL504" s="372">
        <v>74.298333333333332</v>
      </c>
      <c r="AM504" s="405"/>
      <c r="AN504" s="405"/>
      <c r="AO504" s="479"/>
      <c r="AP504" s="348"/>
      <c r="AQ504" s="348"/>
    </row>
    <row r="505" spans="1:43" ht="24" customHeight="1">
      <c r="A505" s="507"/>
      <c r="B505" s="350" t="s">
        <v>502</v>
      </c>
      <c r="C505" s="338">
        <v>512104100</v>
      </c>
      <c r="D505" s="338">
        <v>1220</v>
      </c>
      <c r="E505" s="508" t="s">
        <v>471</v>
      </c>
      <c r="F505" s="397">
        <v>5262.85</v>
      </c>
      <c r="G505" s="450" t="s">
        <v>1326</v>
      </c>
      <c r="H505" s="339"/>
      <c r="I505" s="507"/>
      <c r="J505" s="507"/>
      <c r="K505" s="507"/>
      <c r="L505" s="507"/>
      <c r="M505" s="507"/>
      <c r="N505" s="507"/>
      <c r="O505" s="507"/>
      <c r="P505" s="507"/>
      <c r="Q505" s="507"/>
      <c r="R505" s="507"/>
      <c r="S505" s="507"/>
      <c r="T505" s="507"/>
      <c r="U505" s="507"/>
      <c r="V505" s="507"/>
      <c r="W505" s="507"/>
      <c r="X505" s="507"/>
      <c r="Y505" s="507">
        <v>219.29</v>
      </c>
      <c r="Z505" s="509">
        <v>219.29</v>
      </c>
      <c r="AA505" s="509">
        <v>219.29</v>
      </c>
      <c r="AB505" s="509">
        <v>219.29</v>
      </c>
      <c r="AC505" s="509">
        <v>219.29</v>
      </c>
      <c r="AD505" s="509">
        <v>219.29</v>
      </c>
      <c r="AE505" s="509">
        <v>219.29</v>
      </c>
      <c r="AF505" s="509">
        <v>219.29</v>
      </c>
      <c r="AG505" s="509">
        <v>219.29</v>
      </c>
      <c r="AH505" s="509">
        <v>219.29</v>
      </c>
      <c r="AI505" s="509">
        <v>219.29</v>
      </c>
      <c r="AJ505" s="366">
        <v>2412.19</v>
      </c>
      <c r="AK505" s="339">
        <v>2850.6600000000003</v>
      </c>
      <c r="AL505" s="372">
        <v>219.28541666666669</v>
      </c>
      <c r="AM505" s="405"/>
      <c r="AN505" s="405"/>
      <c r="AO505" s="479"/>
      <c r="AP505" s="348"/>
      <c r="AQ505" s="348"/>
    </row>
    <row r="506" spans="1:43" ht="24" customHeight="1">
      <c r="A506" s="507"/>
      <c r="B506" s="350" t="s">
        <v>502</v>
      </c>
      <c r="C506" s="338">
        <v>512104100</v>
      </c>
      <c r="D506" s="338">
        <v>1221</v>
      </c>
      <c r="E506" s="508" t="s">
        <v>1327</v>
      </c>
      <c r="F506" s="397">
        <v>3901.52</v>
      </c>
      <c r="G506" s="450" t="s">
        <v>1326</v>
      </c>
      <c r="H506" s="339"/>
      <c r="I506" s="507"/>
      <c r="J506" s="507"/>
      <c r="K506" s="507"/>
      <c r="L506" s="507"/>
      <c r="M506" s="507"/>
      <c r="N506" s="507"/>
      <c r="O506" s="507"/>
      <c r="P506" s="507"/>
      <c r="Q506" s="507"/>
      <c r="R506" s="507"/>
      <c r="S506" s="507"/>
      <c r="T506" s="507"/>
      <c r="U506" s="507"/>
      <c r="V506" s="507"/>
      <c r="W506" s="507"/>
      <c r="X506" s="507"/>
      <c r="Y506" s="507">
        <v>162.56</v>
      </c>
      <c r="Z506" s="509">
        <v>162.56</v>
      </c>
      <c r="AA506" s="509">
        <v>162.56</v>
      </c>
      <c r="AB506" s="509">
        <v>162.56</v>
      </c>
      <c r="AC506" s="509">
        <v>162.56</v>
      </c>
      <c r="AD506" s="509">
        <v>162.56</v>
      </c>
      <c r="AE506" s="509">
        <v>162.56</v>
      </c>
      <c r="AF506" s="509">
        <v>162.56</v>
      </c>
      <c r="AG506" s="509">
        <v>162.56</v>
      </c>
      <c r="AH506" s="509">
        <v>162.56</v>
      </c>
      <c r="AI506" s="509">
        <v>162.56</v>
      </c>
      <c r="AJ506" s="366">
        <v>1788.1599999999996</v>
      </c>
      <c r="AK506" s="339">
        <v>2113.3600000000006</v>
      </c>
      <c r="AL506" s="372">
        <v>162.56333333333333</v>
      </c>
      <c r="AM506" s="405"/>
      <c r="AN506" s="405"/>
      <c r="AO506" s="479"/>
      <c r="AP506" s="348"/>
      <c r="AQ506" s="348"/>
    </row>
    <row r="507" spans="1:43" ht="24" customHeight="1">
      <c r="A507" s="507"/>
      <c r="B507" s="350" t="s">
        <v>502</v>
      </c>
      <c r="C507" s="338">
        <v>512104100</v>
      </c>
      <c r="D507" s="338">
        <v>1222</v>
      </c>
      <c r="E507" s="508" t="s">
        <v>479</v>
      </c>
      <c r="F507" s="397">
        <v>6165.96</v>
      </c>
      <c r="G507" s="450" t="s">
        <v>1328</v>
      </c>
      <c r="H507" s="339"/>
      <c r="I507" s="507"/>
      <c r="J507" s="507"/>
      <c r="K507" s="507"/>
      <c r="L507" s="507"/>
      <c r="M507" s="507"/>
      <c r="N507" s="507"/>
      <c r="O507" s="507"/>
      <c r="P507" s="507"/>
      <c r="Q507" s="507"/>
      <c r="R507" s="507"/>
      <c r="S507" s="507"/>
      <c r="T507" s="507"/>
      <c r="U507" s="507"/>
      <c r="V507" s="507"/>
      <c r="W507" s="507"/>
      <c r="X507" s="507"/>
      <c r="Y507" s="507">
        <v>256.92</v>
      </c>
      <c r="Z507" s="509">
        <v>256.92</v>
      </c>
      <c r="AA507" s="509">
        <v>256.92</v>
      </c>
      <c r="AB507" s="509">
        <v>256.92</v>
      </c>
      <c r="AC507" s="509">
        <v>256.92</v>
      </c>
      <c r="AD507" s="509">
        <v>256.92</v>
      </c>
      <c r="AE507" s="509">
        <v>256.92</v>
      </c>
      <c r="AF507" s="509">
        <v>256.92</v>
      </c>
      <c r="AG507" s="509">
        <v>256.92</v>
      </c>
      <c r="AH507" s="509">
        <v>256.92</v>
      </c>
      <c r="AI507" s="509">
        <v>256.92</v>
      </c>
      <c r="AJ507" s="366">
        <v>2826.1200000000003</v>
      </c>
      <c r="AK507" s="339">
        <v>3339.8399999999997</v>
      </c>
      <c r="AL507" s="372">
        <v>256.91500000000002</v>
      </c>
      <c r="AM507" s="405"/>
      <c r="AN507" s="405"/>
      <c r="AO507" s="479"/>
      <c r="AP507" s="348"/>
      <c r="AQ507" s="348"/>
    </row>
    <row r="508" spans="1:43" ht="24" customHeight="1">
      <c r="A508" s="507"/>
      <c r="B508" s="350" t="s">
        <v>502</v>
      </c>
      <c r="C508" s="338">
        <v>512104100</v>
      </c>
      <c r="D508" s="338">
        <v>1257</v>
      </c>
      <c r="E508" s="508" t="s">
        <v>465</v>
      </c>
      <c r="F508" s="397">
        <v>2151.56</v>
      </c>
      <c r="G508" s="450" t="s">
        <v>1363</v>
      </c>
      <c r="H508" s="339"/>
      <c r="I508" s="507"/>
      <c r="J508" s="507"/>
      <c r="K508" s="507"/>
      <c r="L508" s="507"/>
      <c r="M508" s="507"/>
      <c r="N508" s="507"/>
      <c r="O508" s="507"/>
      <c r="P508" s="507"/>
      <c r="Q508" s="507"/>
      <c r="R508" s="507"/>
      <c r="S508" s="507"/>
      <c r="T508" s="507"/>
      <c r="U508" s="507"/>
      <c r="V508" s="507"/>
      <c r="W508" s="507"/>
      <c r="X508" s="507"/>
      <c r="Y508" s="507"/>
      <c r="Z508" s="509">
        <v>89.65</v>
      </c>
      <c r="AA508" s="509">
        <v>89.65</v>
      </c>
      <c r="AB508" s="509">
        <v>89.65</v>
      </c>
      <c r="AC508" s="509">
        <v>89.65</v>
      </c>
      <c r="AD508" s="509">
        <v>89.65</v>
      </c>
      <c r="AE508" s="509">
        <v>89.65</v>
      </c>
      <c r="AF508" s="509">
        <v>89.65</v>
      </c>
      <c r="AG508" s="509">
        <v>89.65</v>
      </c>
      <c r="AH508" s="509">
        <v>89.65</v>
      </c>
      <c r="AI508" s="509">
        <v>89.65</v>
      </c>
      <c r="AJ508" s="366">
        <v>896.49999999999989</v>
      </c>
      <c r="AK508" s="339">
        <v>1255.06</v>
      </c>
      <c r="AL508" s="372">
        <v>89.648333333333326</v>
      </c>
      <c r="AM508" s="405"/>
      <c r="AN508" s="405"/>
      <c r="AO508" s="479"/>
      <c r="AP508" s="348"/>
      <c r="AQ508" s="348"/>
    </row>
    <row r="509" spans="1:43" ht="24" customHeight="1">
      <c r="A509" s="507"/>
      <c r="B509" s="350" t="s">
        <v>502</v>
      </c>
      <c r="C509" s="338">
        <v>512104100</v>
      </c>
      <c r="D509" s="338">
        <v>1258</v>
      </c>
      <c r="E509" s="508" t="s">
        <v>1298</v>
      </c>
      <c r="F509" s="397">
        <v>1788.6599999999999</v>
      </c>
      <c r="G509" s="450" t="s">
        <v>1363</v>
      </c>
      <c r="H509" s="339"/>
      <c r="I509" s="507"/>
      <c r="J509" s="507"/>
      <c r="K509" s="507"/>
      <c r="L509" s="507"/>
      <c r="M509" s="507"/>
      <c r="N509" s="507"/>
      <c r="O509" s="507"/>
      <c r="P509" s="507"/>
      <c r="Q509" s="507"/>
      <c r="R509" s="507"/>
      <c r="S509" s="507"/>
      <c r="T509" s="507"/>
      <c r="U509" s="507"/>
      <c r="V509" s="507"/>
      <c r="W509" s="507"/>
      <c r="X509" s="507"/>
      <c r="Y509" s="507"/>
      <c r="Z509" s="509">
        <v>74.53</v>
      </c>
      <c r="AA509" s="509">
        <v>74.53</v>
      </c>
      <c r="AB509" s="509">
        <v>74.53</v>
      </c>
      <c r="AC509" s="509">
        <v>74.53</v>
      </c>
      <c r="AD509" s="509">
        <v>74.53</v>
      </c>
      <c r="AE509" s="509">
        <v>74.53</v>
      </c>
      <c r="AF509" s="509">
        <v>74.53</v>
      </c>
      <c r="AG509" s="509">
        <v>74.53</v>
      </c>
      <c r="AH509" s="509">
        <v>74.53</v>
      </c>
      <c r="AI509" s="509">
        <v>74.53</v>
      </c>
      <c r="AJ509" s="366">
        <v>745.29999999999984</v>
      </c>
      <c r="AK509" s="339">
        <v>1043.3600000000001</v>
      </c>
      <c r="AL509" s="372">
        <v>74.527499999999989</v>
      </c>
      <c r="AM509" s="405"/>
      <c r="AN509" s="405"/>
      <c r="AO509" s="479"/>
      <c r="AP509" s="348"/>
      <c r="AQ509" s="348"/>
    </row>
    <row r="510" spans="1:43" ht="24" customHeight="1">
      <c r="A510" s="507"/>
      <c r="B510" s="350" t="s">
        <v>502</v>
      </c>
      <c r="C510" s="338">
        <v>512104100</v>
      </c>
      <c r="D510" s="338">
        <v>1259</v>
      </c>
      <c r="E510" s="508" t="s">
        <v>468</v>
      </c>
      <c r="F510" s="397">
        <v>6367.72</v>
      </c>
      <c r="G510" s="450" t="s">
        <v>1363</v>
      </c>
      <c r="H510" s="339"/>
      <c r="I510" s="507"/>
      <c r="J510" s="507"/>
      <c r="K510" s="507"/>
      <c r="L510" s="507"/>
      <c r="M510" s="507"/>
      <c r="N510" s="507"/>
      <c r="O510" s="507"/>
      <c r="P510" s="507"/>
      <c r="Q510" s="507"/>
      <c r="R510" s="507"/>
      <c r="S510" s="507"/>
      <c r="T510" s="507"/>
      <c r="U510" s="507"/>
      <c r="V510" s="507"/>
      <c r="W510" s="507"/>
      <c r="X510" s="507"/>
      <c r="Y510" s="507"/>
      <c r="Z510" s="509">
        <v>265.32</v>
      </c>
      <c r="AA510" s="509">
        <v>265.32</v>
      </c>
      <c r="AB510" s="509">
        <v>265.32</v>
      </c>
      <c r="AC510" s="509">
        <v>265.32</v>
      </c>
      <c r="AD510" s="509">
        <v>265.32</v>
      </c>
      <c r="AE510" s="509">
        <v>265.32</v>
      </c>
      <c r="AF510" s="509">
        <v>265.32</v>
      </c>
      <c r="AG510" s="509">
        <v>265.32</v>
      </c>
      <c r="AH510" s="509">
        <v>265.32</v>
      </c>
      <c r="AI510" s="509">
        <v>265.32</v>
      </c>
      <c r="AJ510" s="366">
        <v>2653.2000000000003</v>
      </c>
      <c r="AK510" s="339">
        <v>3714.52</v>
      </c>
      <c r="AL510" s="372">
        <v>265.32166666666666</v>
      </c>
      <c r="AM510" s="405"/>
      <c r="AN510" s="405"/>
      <c r="AO510" s="479"/>
      <c r="AP510" s="348"/>
      <c r="AQ510" s="348"/>
    </row>
    <row r="511" spans="1:43" ht="24" customHeight="1">
      <c r="A511" s="507"/>
      <c r="B511" s="350" t="s">
        <v>502</v>
      </c>
      <c r="C511" s="338">
        <v>512104100</v>
      </c>
      <c r="D511" s="338">
        <v>1260</v>
      </c>
      <c r="E511" s="508" t="s">
        <v>471</v>
      </c>
      <c r="F511" s="397">
        <v>2626.42</v>
      </c>
      <c r="G511" s="450" t="s">
        <v>1363</v>
      </c>
      <c r="H511" s="339"/>
      <c r="I511" s="507"/>
      <c r="J511" s="507"/>
      <c r="K511" s="507"/>
      <c r="L511" s="507"/>
      <c r="M511" s="507"/>
      <c r="N511" s="507"/>
      <c r="O511" s="507"/>
      <c r="P511" s="507"/>
      <c r="Q511" s="507"/>
      <c r="R511" s="507"/>
      <c r="S511" s="507"/>
      <c r="T511" s="507"/>
      <c r="U511" s="507"/>
      <c r="V511" s="507"/>
      <c r="W511" s="507"/>
      <c r="X511" s="507"/>
      <c r="Y511" s="507"/>
      <c r="Z511" s="509">
        <v>109.43</v>
      </c>
      <c r="AA511" s="509">
        <v>109.43</v>
      </c>
      <c r="AB511" s="509">
        <v>109.43</v>
      </c>
      <c r="AC511" s="509">
        <v>109.43</v>
      </c>
      <c r="AD511" s="509">
        <v>109.43</v>
      </c>
      <c r="AE511" s="509">
        <v>109.43</v>
      </c>
      <c r="AF511" s="509">
        <v>109.43</v>
      </c>
      <c r="AG511" s="509">
        <v>109.43</v>
      </c>
      <c r="AH511" s="509">
        <v>109.43</v>
      </c>
      <c r="AI511" s="509">
        <v>109.43</v>
      </c>
      <c r="AJ511" s="366">
        <v>1094.3000000000004</v>
      </c>
      <c r="AK511" s="339">
        <v>1532.1199999999997</v>
      </c>
      <c r="AL511" s="372">
        <v>109.43416666666667</v>
      </c>
      <c r="AM511" s="405"/>
      <c r="AN511" s="405"/>
      <c r="AO511" s="479"/>
      <c r="AP511" s="348"/>
      <c r="AQ511" s="348"/>
    </row>
    <row r="512" spans="1:43" ht="24" customHeight="1">
      <c r="A512" s="507"/>
      <c r="B512" s="350" t="s">
        <v>502</v>
      </c>
      <c r="C512" s="338">
        <v>512104100</v>
      </c>
      <c r="D512" s="338">
        <v>1261</v>
      </c>
      <c r="E512" s="508" t="s">
        <v>474</v>
      </c>
      <c r="F512" s="397">
        <v>156.51</v>
      </c>
      <c r="G512" s="450" t="s">
        <v>1363</v>
      </c>
      <c r="H512" s="339"/>
      <c r="I512" s="507"/>
      <c r="J512" s="507"/>
      <c r="K512" s="507"/>
      <c r="L512" s="507"/>
      <c r="M512" s="507"/>
      <c r="N512" s="507"/>
      <c r="O512" s="507"/>
      <c r="P512" s="507"/>
      <c r="Q512" s="507"/>
      <c r="R512" s="507"/>
      <c r="S512" s="507"/>
      <c r="T512" s="507"/>
      <c r="U512" s="507"/>
      <c r="V512" s="507"/>
      <c r="W512" s="507"/>
      <c r="X512" s="507"/>
      <c r="Y512" s="507"/>
      <c r="Z512" s="509">
        <v>6.52</v>
      </c>
      <c r="AA512" s="509">
        <v>6.52</v>
      </c>
      <c r="AB512" s="509">
        <v>6.52</v>
      </c>
      <c r="AC512" s="509">
        <v>6.52</v>
      </c>
      <c r="AD512" s="509">
        <v>6.52</v>
      </c>
      <c r="AE512" s="509">
        <v>6.52</v>
      </c>
      <c r="AF512" s="509">
        <v>6.52</v>
      </c>
      <c r="AG512" s="509">
        <v>6.52</v>
      </c>
      <c r="AH512" s="509">
        <v>6.52</v>
      </c>
      <c r="AI512" s="509">
        <v>6.52</v>
      </c>
      <c r="AJ512" s="366">
        <v>65.199999999999974</v>
      </c>
      <c r="AK512" s="339">
        <v>91.310000000000016</v>
      </c>
      <c r="AL512" s="372">
        <v>6.5212499999999993</v>
      </c>
      <c r="AM512" s="405"/>
      <c r="AN512" s="405"/>
      <c r="AO512" s="479"/>
      <c r="AP512" s="348"/>
      <c r="AQ512" s="348"/>
    </row>
    <row r="513" spans="1:43" ht="24" customHeight="1">
      <c r="A513" s="507"/>
      <c r="B513" s="350" t="s">
        <v>502</v>
      </c>
      <c r="C513" s="338">
        <v>512104100</v>
      </c>
      <c r="D513" s="338">
        <v>1380</v>
      </c>
      <c r="E513" s="508" t="s">
        <v>469</v>
      </c>
      <c r="F513" s="397">
        <v>3632.05</v>
      </c>
      <c r="G513" s="450" t="s">
        <v>1351</v>
      </c>
      <c r="H513" s="339"/>
      <c r="I513" s="507"/>
      <c r="J513" s="507"/>
      <c r="K513" s="507"/>
      <c r="L513" s="507"/>
      <c r="M513" s="507"/>
      <c r="N513" s="507"/>
      <c r="O513" s="507"/>
      <c r="P513" s="507"/>
      <c r="Q513" s="507"/>
      <c r="R513" s="507"/>
      <c r="S513" s="507"/>
      <c r="T513" s="507"/>
      <c r="U513" s="507"/>
      <c r="V513" s="507"/>
      <c r="W513" s="507"/>
      <c r="X513" s="507"/>
      <c r="Y513" s="507"/>
      <c r="Z513" s="507"/>
      <c r="AA513" s="507">
        <v>151.34</v>
      </c>
      <c r="AB513" s="507">
        <v>151.34</v>
      </c>
      <c r="AC513" s="507">
        <v>151.34</v>
      </c>
      <c r="AD513" s="507">
        <v>151.34</v>
      </c>
      <c r="AE513" s="507">
        <v>151.34</v>
      </c>
      <c r="AF513" s="507">
        <v>151.34</v>
      </c>
      <c r="AG513" s="507">
        <v>151.34</v>
      </c>
      <c r="AH513" s="507">
        <v>151.34</v>
      </c>
      <c r="AI513" s="507">
        <v>151.34</v>
      </c>
      <c r="AJ513" s="366">
        <v>1362.06</v>
      </c>
      <c r="AK513" s="339">
        <v>2269.9900000000002</v>
      </c>
      <c r="AL513" s="372">
        <v>151.33541666666667</v>
      </c>
      <c r="AM513" s="405"/>
      <c r="AN513" s="405"/>
      <c r="AO513" s="479"/>
      <c r="AP513" s="348"/>
      <c r="AQ513" s="348"/>
    </row>
    <row r="514" spans="1:43" ht="24" customHeight="1">
      <c r="A514" s="507"/>
      <c r="B514" s="350" t="s">
        <v>502</v>
      </c>
      <c r="C514" s="338">
        <v>512104100</v>
      </c>
      <c r="D514" s="338">
        <v>1381</v>
      </c>
      <c r="E514" s="508" t="s">
        <v>473</v>
      </c>
      <c r="F514" s="397">
        <v>251.56</v>
      </c>
      <c r="G514" s="450" t="s">
        <v>1351</v>
      </c>
      <c r="H514" s="339"/>
      <c r="I514" s="507"/>
      <c r="J514" s="507"/>
      <c r="K514" s="507"/>
      <c r="L514" s="507"/>
      <c r="M514" s="507"/>
      <c r="N514" s="507"/>
      <c r="O514" s="507"/>
      <c r="P514" s="507"/>
      <c r="Q514" s="507"/>
      <c r="R514" s="507"/>
      <c r="S514" s="507"/>
      <c r="T514" s="507"/>
      <c r="U514" s="507"/>
      <c r="V514" s="507"/>
      <c r="W514" s="507"/>
      <c r="X514" s="507"/>
      <c r="Y514" s="507"/>
      <c r="Z514" s="507"/>
      <c r="AA514" s="507">
        <v>10.48</v>
      </c>
      <c r="AB514" s="507">
        <v>10.48</v>
      </c>
      <c r="AC514" s="507">
        <v>10.48</v>
      </c>
      <c r="AD514" s="507">
        <v>10.48</v>
      </c>
      <c r="AE514" s="507">
        <v>10.48</v>
      </c>
      <c r="AF514" s="507">
        <v>10.48</v>
      </c>
      <c r="AG514" s="507">
        <v>10.48</v>
      </c>
      <c r="AH514" s="507">
        <v>10.48</v>
      </c>
      <c r="AI514" s="507">
        <v>10.48</v>
      </c>
      <c r="AJ514" s="366">
        <v>94.320000000000022</v>
      </c>
      <c r="AK514" s="339">
        <v>157.23999999999998</v>
      </c>
      <c r="AL514" s="372">
        <v>10.481666666666667</v>
      </c>
      <c r="AM514" s="405"/>
      <c r="AN514" s="405"/>
      <c r="AO514" s="479"/>
      <c r="AP514" s="348"/>
      <c r="AQ514" s="348"/>
    </row>
    <row r="515" spans="1:43" ht="24" customHeight="1">
      <c r="A515" s="507"/>
      <c r="B515" s="350" t="s">
        <v>502</v>
      </c>
      <c r="C515" s="338">
        <v>512104100</v>
      </c>
      <c r="D515" s="338">
        <v>1382</v>
      </c>
      <c r="E515" s="508" t="s">
        <v>475</v>
      </c>
      <c r="F515" s="397">
        <v>293.63</v>
      </c>
      <c r="G515" s="450" t="s">
        <v>1351</v>
      </c>
      <c r="H515" s="339"/>
      <c r="I515" s="507"/>
      <c r="J515" s="507"/>
      <c r="K515" s="507"/>
      <c r="L515" s="507"/>
      <c r="M515" s="507"/>
      <c r="N515" s="507"/>
      <c r="O515" s="507"/>
      <c r="P515" s="507"/>
      <c r="Q515" s="507"/>
      <c r="R515" s="507"/>
      <c r="S515" s="507"/>
      <c r="T515" s="507"/>
      <c r="U515" s="507"/>
      <c r="V515" s="507"/>
      <c r="W515" s="507"/>
      <c r="X515" s="507"/>
      <c r="Y515" s="507"/>
      <c r="Z515" s="507"/>
      <c r="AA515" s="507">
        <v>12.23</v>
      </c>
      <c r="AB515" s="507">
        <v>12.23</v>
      </c>
      <c r="AC515" s="507">
        <v>12.23</v>
      </c>
      <c r="AD515" s="507">
        <v>12.23</v>
      </c>
      <c r="AE515" s="507">
        <v>12.23</v>
      </c>
      <c r="AF515" s="507">
        <v>12.23</v>
      </c>
      <c r="AG515" s="507">
        <v>12.23</v>
      </c>
      <c r="AH515" s="507">
        <v>12.23</v>
      </c>
      <c r="AI515" s="507">
        <v>12.23</v>
      </c>
      <c r="AJ515" s="366">
        <v>110.07000000000002</v>
      </c>
      <c r="AK515" s="339">
        <v>183.55999999999997</v>
      </c>
      <c r="AL515" s="372">
        <v>12.234583333333333</v>
      </c>
      <c r="AM515" s="405"/>
      <c r="AN515" s="405"/>
      <c r="AO515" s="479"/>
      <c r="AP515" s="348"/>
      <c r="AQ515" s="348"/>
    </row>
    <row r="516" spans="1:43" ht="24" customHeight="1">
      <c r="A516" s="507"/>
      <c r="B516" s="350" t="s">
        <v>502</v>
      </c>
      <c r="C516" s="338">
        <v>512104100</v>
      </c>
      <c r="D516" s="338">
        <v>1270</v>
      </c>
      <c r="E516" s="508" t="s">
        <v>468</v>
      </c>
      <c r="F516" s="397">
        <v>644.22</v>
      </c>
      <c r="G516" s="499" t="s">
        <v>1403</v>
      </c>
      <c r="H516" s="339"/>
      <c r="I516" s="507"/>
      <c r="J516" s="507"/>
      <c r="K516" s="507"/>
      <c r="L516" s="507"/>
      <c r="M516" s="507"/>
      <c r="N516" s="507"/>
      <c r="O516" s="507"/>
      <c r="P516" s="507"/>
      <c r="Q516" s="507"/>
      <c r="R516" s="507"/>
      <c r="S516" s="507"/>
      <c r="T516" s="507"/>
      <c r="U516" s="507"/>
      <c r="V516" s="507"/>
      <c r="W516" s="507"/>
      <c r="X516" s="507"/>
      <c r="Y516" s="507"/>
      <c r="Z516" s="507"/>
      <c r="AA516" s="507">
        <v>26.84</v>
      </c>
      <c r="AB516" s="507">
        <v>26.84</v>
      </c>
      <c r="AC516" s="507">
        <v>26.84</v>
      </c>
      <c r="AD516" s="507">
        <v>26.84</v>
      </c>
      <c r="AE516" s="507">
        <v>26.84</v>
      </c>
      <c r="AF516" s="507">
        <v>26.84</v>
      </c>
      <c r="AG516" s="507">
        <v>26.84</v>
      </c>
      <c r="AH516" s="507">
        <v>26.84</v>
      </c>
      <c r="AI516" s="507">
        <v>26.84</v>
      </c>
      <c r="AJ516" s="366">
        <v>241.56</v>
      </c>
      <c r="AK516" s="339">
        <v>402.66</v>
      </c>
      <c r="AL516" s="372">
        <v>26.842500000000001</v>
      </c>
      <c r="AM516" s="405"/>
      <c r="AN516" s="405"/>
      <c r="AO516" s="479"/>
      <c r="AP516" s="348"/>
      <c r="AQ516" s="348"/>
    </row>
    <row r="517" spans="1:43" ht="24" customHeight="1">
      <c r="A517" s="507"/>
      <c r="B517" s="350" t="s">
        <v>502</v>
      </c>
      <c r="C517" s="338">
        <v>512104100</v>
      </c>
      <c r="D517" s="338">
        <v>1271</v>
      </c>
      <c r="E517" s="508" t="s">
        <v>469</v>
      </c>
      <c r="F517" s="397">
        <v>677.72</v>
      </c>
      <c r="G517" s="499" t="s">
        <v>1403</v>
      </c>
      <c r="H517" s="339"/>
      <c r="I517" s="507"/>
      <c r="J517" s="507"/>
      <c r="K517" s="507"/>
      <c r="L517" s="507"/>
      <c r="M517" s="507"/>
      <c r="N517" s="507"/>
      <c r="O517" s="507"/>
      <c r="P517" s="507"/>
      <c r="Q517" s="507"/>
      <c r="R517" s="507"/>
      <c r="S517" s="507"/>
      <c r="T517" s="507"/>
      <c r="U517" s="507"/>
      <c r="V517" s="507"/>
      <c r="W517" s="507"/>
      <c r="X517" s="507"/>
      <c r="Y517" s="507"/>
      <c r="Z517" s="507"/>
      <c r="AA517" s="507">
        <v>28.44</v>
      </c>
      <c r="AB517" s="507">
        <v>28.44</v>
      </c>
      <c r="AC517" s="507">
        <v>28.44</v>
      </c>
      <c r="AD517" s="507">
        <v>28.44</v>
      </c>
      <c r="AE517" s="507">
        <v>28.44</v>
      </c>
      <c r="AF517" s="507">
        <v>28.44</v>
      </c>
      <c r="AG517" s="507">
        <v>28.44</v>
      </c>
      <c r="AH517" s="507">
        <v>28.44</v>
      </c>
      <c r="AI517" s="507">
        <v>28.44</v>
      </c>
      <c r="AJ517" s="366">
        <v>255.96</v>
      </c>
      <c r="AK517" s="339">
        <v>421.76</v>
      </c>
      <c r="AL517" s="372">
        <v>28.238333333333333</v>
      </c>
      <c r="AM517" s="405"/>
      <c r="AN517" s="405"/>
      <c r="AO517" s="479"/>
      <c r="AP517" s="348"/>
      <c r="AQ517" s="348"/>
    </row>
    <row r="518" spans="1:43" ht="24" customHeight="1">
      <c r="A518" s="507"/>
      <c r="B518" s="350" t="s">
        <v>502</v>
      </c>
      <c r="C518" s="338">
        <v>512104100</v>
      </c>
      <c r="D518" s="338">
        <v>1272</v>
      </c>
      <c r="E518" s="508" t="s">
        <v>1426</v>
      </c>
      <c r="F518" s="397">
        <v>1047.2</v>
      </c>
      <c r="G518" s="499" t="s">
        <v>1403</v>
      </c>
      <c r="H518" s="339"/>
      <c r="I518" s="507"/>
      <c r="J518" s="507"/>
      <c r="K518" s="507"/>
      <c r="L518" s="507"/>
      <c r="M518" s="507"/>
      <c r="N518" s="507"/>
      <c r="O518" s="507"/>
      <c r="P518" s="507"/>
      <c r="Q518" s="507"/>
      <c r="R518" s="507"/>
      <c r="S518" s="507"/>
      <c r="T518" s="507"/>
      <c r="U518" s="507"/>
      <c r="V518" s="507"/>
      <c r="W518" s="507"/>
      <c r="X518" s="507"/>
      <c r="Y518" s="507"/>
      <c r="Z518" s="507"/>
      <c r="AA518" s="507">
        <v>13.63</v>
      </c>
      <c r="AB518" s="507">
        <v>13.63</v>
      </c>
      <c r="AC518" s="507">
        <v>13.63</v>
      </c>
      <c r="AD518" s="507">
        <v>13.63</v>
      </c>
      <c r="AE518" s="507">
        <v>13.63</v>
      </c>
      <c r="AF518" s="507">
        <v>13.63</v>
      </c>
      <c r="AG518" s="507">
        <v>13.63</v>
      </c>
      <c r="AH518" s="507">
        <v>13.63</v>
      </c>
      <c r="AI518" s="507">
        <v>13.63</v>
      </c>
      <c r="AJ518" s="366">
        <v>122.66999999999999</v>
      </c>
      <c r="AK518" s="339">
        <v>924.53000000000009</v>
      </c>
      <c r="AL518" s="372">
        <v>13.63</v>
      </c>
      <c r="AM518" s="405"/>
      <c r="AN518" s="405"/>
      <c r="AO518" s="479"/>
      <c r="AP518" s="348"/>
      <c r="AQ518" s="348"/>
    </row>
    <row r="519" spans="1:43" ht="24" customHeight="1">
      <c r="A519" s="507"/>
      <c r="B519" s="350" t="s">
        <v>502</v>
      </c>
      <c r="C519" s="338">
        <v>512104100</v>
      </c>
      <c r="D519" s="338">
        <v>1273</v>
      </c>
      <c r="E519" s="508" t="s">
        <v>1427</v>
      </c>
      <c r="F519" s="397">
        <v>2865.2799999999997</v>
      </c>
      <c r="G519" s="499" t="s">
        <v>1403</v>
      </c>
      <c r="H519" s="339"/>
      <c r="I519" s="507"/>
      <c r="J519" s="507"/>
      <c r="K519" s="507"/>
      <c r="L519" s="507"/>
      <c r="M519" s="507"/>
      <c r="N519" s="507"/>
      <c r="O519" s="507"/>
      <c r="P519" s="507"/>
      <c r="Q519" s="507"/>
      <c r="R519" s="507"/>
      <c r="S519" s="507"/>
      <c r="T519" s="507"/>
      <c r="U519" s="507"/>
      <c r="V519" s="507"/>
      <c r="W519" s="507"/>
      <c r="X519" s="507"/>
      <c r="Y519" s="507"/>
      <c r="Z519" s="507"/>
      <c r="AA519" s="507">
        <v>119.39</v>
      </c>
      <c r="AB519" s="507">
        <v>119.39</v>
      </c>
      <c r="AC519" s="507">
        <v>119.39</v>
      </c>
      <c r="AD519" s="507">
        <v>119.39</v>
      </c>
      <c r="AE519" s="507">
        <v>119.39</v>
      </c>
      <c r="AF519" s="507">
        <v>119.39</v>
      </c>
      <c r="AG519" s="507">
        <v>119.39</v>
      </c>
      <c r="AH519" s="507">
        <v>119.39</v>
      </c>
      <c r="AI519" s="507">
        <v>119.39</v>
      </c>
      <c r="AJ519" s="366">
        <v>1074.51</v>
      </c>
      <c r="AK519" s="339">
        <v>1790.7699999999998</v>
      </c>
      <c r="AL519" s="372">
        <v>119.38666666666666</v>
      </c>
      <c r="AM519" s="405"/>
      <c r="AN519" s="405"/>
      <c r="AO519" s="479"/>
      <c r="AP519" s="348"/>
      <c r="AQ519" s="348"/>
    </row>
    <row r="520" spans="1:43" ht="24" customHeight="1">
      <c r="A520" s="507"/>
      <c r="B520" s="350" t="s">
        <v>502</v>
      </c>
      <c r="C520" s="338">
        <v>512104100</v>
      </c>
      <c r="D520" s="338">
        <v>1274</v>
      </c>
      <c r="E520" s="508" t="s">
        <v>474</v>
      </c>
      <c r="F520" s="397">
        <v>2884.45</v>
      </c>
      <c r="G520" s="499" t="s">
        <v>1403</v>
      </c>
      <c r="H520" s="339"/>
      <c r="I520" s="507"/>
      <c r="J520" s="507"/>
      <c r="K520" s="507"/>
      <c r="L520" s="507"/>
      <c r="M520" s="507"/>
      <c r="N520" s="507"/>
      <c r="O520" s="507"/>
      <c r="P520" s="507"/>
      <c r="Q520" s="507"/>
      <c r="R520" s="507"/>
      <c r="S520" s="507"/>
      <c r="T520" s="507"/>
      <c r="U520" s="507"/>
      <c r="V520" s="507"/>
      <c r="W520" s="507"/>
      <c r="X520" s="507"/>
      <c r="Y520" s="507"/>
      <c r="Z520" s="507"/>
      <c r="AA520" s="507">
        <v>120.19</v>
      </c>
      <c r="AB520" s="507">
        <v>120.19</v>
      </c>
      <c r="AC520" s="507">
        <v>120.19</v>
      </c>
      <c r="AD520" s="507">
        <v>120.19</v>
      </c>
      <c r="AE520" s="507">
        <v>120.19</v>
      </c>
      <c r="AF520" s="507">
        <v>120.19</v>
      </c>
      <c r="AG520" s="507">
        <v>120.19</v>
      </c>
      <c r="AH520" s="507">
        <v>120.19</v>
      </c>
      <c r="AI520" s="507">
        <v>120.19</v>
      </c>
      <c r="AJ520" s="366">
        <v>1081.7100000000003</v>
      </c>
      <c r="AK520" s="339">
        <v>1802.7399999999996</v>
      </c>
      <c r="AL520" s="372">
        <v>120.18541666666665</v>
      </c>
      <c r="AM520" s="405"/>
      <c r="AN520" s="405"/>
      <c r="AO520" s="479"/>
      <c r="AP520" s="348"/>
      <c r="AQ520" s="348"/>
    </row>
    <row r="521" spans="1:43" ht="24" customHeight="1">
      <c r="A521" s="507"/>
      <c r="B521" s="350" t="s">
        <v>502</v>
      </c>
      <c r="C521" s="338">
        <v>512104100</v>
      </c>
      <c r="D521" s="338">
        <v>1333</v>
      </c>
      <c r="E521" s="508" t="s">
        <v>1426</v>
      </c>
      <c r="F521" s="397">
        <v>2885.36</v>
      </c>
      <c r="G521" s="499" t="s">
        <v>1449</v>
      </c>
      <c r="H521" s="339"/>
      <c r="I521" s="507"/>
      <c r="J521" s="507"/>
      <c r="K521" s="507"/>
      <c r="L521" s="507"/>
      <c r="M521" s="507"/>
      <c r="N521" s="507"/>
      <c r="O521" s="507"/>
      <c r="P521" s="507"/>
      <c r="Q521" s="507"/>
      <c r="R521" s="507"/>
      <c r="S521" s="507"/>
      <c r="T521" s="507"/>
      <c r="U521" s="507"/>
      <c r="V521" s="507"/>
      <c r="W521" s="507"/>
      <c r="X521" s="507"/>
      <c r="Y521" s="507"/>
      <c r="Z521" s="507"/>
      <c r="AA521" s="507"/>
      <c r="AB521" s="507">
        <v>120.22</v>
      </c>
      <c r="AC521" s="507">
        <v>120.22</v>
      </c>
      <c r="AD521" s="507">
        <v>120.22</v>
      </c>
      <c r="AE521" s="507">
        <v>120.22</v>
      </c>
      <c r="AF521" s="507">
        <v>120.22</v>
      </c>
      <c r="AG521" s="507">
        <v>120.22</v>
      </c>
      <c r="AH521" s="507">
        <v>120.22</v>
      </c>
      <c r="AI521" s="507">
        <v>120.22</v>
      </c>
      <c r="AJ521" s="366">
        <v>961.7600000000001</v>
      </c>
      <c r="AK521" s="339">
        <v>1923.6</v>
      </c>
      <c r="AL521" s="372">
        <v>120.22333333333334</v>
      </c>
      <c r="AM521" s="405"/>
      <c r="AN521" s="405"/>
      <c r="AO521" s="479"/>
      <c r="AP521" s="348"/>
      <c r="AQ521" s="348"/>
    </row>
    <row r="522" spans="1:43" ht="24" customHeight="1">
      <c r="A522" s="507"/>
      <c r="B522" s="350" t="s">
        <v>502</v>
      </c>
      <c r="C522" s="338">
        <v>512104100</v>
      </c>
      <c r="D522" s="338">
        <v>1334</v>
      </c>
      <c r="E522" s="508" t="s">
        <v>1472</v>
      </c>
      <c r="F522" s="397">
        <v>145.84</v>
      </c>
      <c r="G522" s="499" t="s">
        <v>1449</v>
      </c>
      <c r="H522" s="339"/>
      <c r="I522" s="507"/>
      <c r="J522" s="507"/>
      <c r="K522" s="507"/>
      <c r="L522" s="507"/>
      <c r="M522" s="507"/>
      <c r="N522" s="507"/>
      <c r="O522" s="507"/>
      <c r="P522" s="507"/>
      <c r="Q522" s="507"/>
      <c r="R522" s="507"/>
      <c r="S522" s="507"/>
      <c r="T522" s="507"/>
      <c r="U522" s="507"/>
      <c r="V522" s="507"/>
      <c r="W522" s="507"/>
      <c r="X522" s="507"/>
      <c r="Y522" s="507"/>
      <c r="Z522" s="507"/>
      <c r="AA522" s="507"/>
      <c r="AB522" s="507">
        <v>6.08</v>
      </c>
      <c r="AC522" s="507">
        <v>6.08</v>
      </c>
      <c r="AD522" s="507">
        <v>6.08</v>
      </c>
      <c r="AE522" s="507">
        <v>6.08</v>
      </c>
      <c r="AF522" s="507">
        <v>6.08</v>
      </c>
      <c r="AG522" s="507">
        <v>6.08</v>
      </c>
      <c r="AH522" s="507">
        <v>6.08</v>
      </c>
      <c r="AI522" s="507">
        <v>6.08</v>
      </c>
      <c r="AJ522" s="366">
        <v>48.639999999999993</v>
      </c>
      <c r="AK522" s="339">
        <v>97.200000000000017</v>
      </c>
      <c r="AL522" s="372">
        <v>6.0766666666666671</v>
      </c>
      <c r="AM522" s="405"/>
      <c r="AN522" s="405"/>
      <c r="AO522" s="479"/>
      <c r="AP522" s="348"/>
      <c r="AQ522" s="348"/>
    </row>
    <row r="523" spans="1:43" ht="24" customHeight="1">
      <c r="A523" s="507"/>
      <c r="B523" s="350" t="s">
        <v>502</v>
      </c>
      <c r="C523" s="338">
        <v>512104100</v>
      </c>
      <c r="D523" s="338">
        <v>1382</v>
      </c>
      <c r="E523" s="508" t="s">
        <v>1523</v>
      </c>
      <c r="F523" s="397">
        <v>2914.11</v>
      </c>
      <c r="G523" s="499" t="s">
        <v>1503</v>
      </c>
      <c r="H523" s="339"/>
      <c r="I523" s="507"/>
      <c r="J523" s="507"/>
      <c r="K523" s="507"/>
      <c r="L523" s="507"/>
      <c r="M523" s="507"/>
      <c r="N523" s="507"/>
      <c r="O523" s="507"/>
      <c r="P523" s="507"/>
      <c r="Q523" s="507"/>
      <c r="R523" s="507"/>
      <c r="S523" s="507"/>
      <c r="T523" s="507"/>
      <c r="U523" s="507"/>
      <c r="V523" s="507"/>
      <c r="W523" s="507"/>
      <c r="X523" s="507"/>
      <c r="Y523" s="507"/>
      <c r="Z523" s="507"/>
      <c r="AA523" s="507"/>
      <c r="AB523" s="507"/>
      <c r="AC523" s="507">
        <v>121.42</v>
      </c>
      <c r="AD523" s="507">
        <v>121.42</v>
      </c>
      <c r="AE523" s="507">
        <v>121.42</v>
      </c>
      <c r="AF523" s="507">
        <v>121.42</v>
      </c>
      <c r="AG523" s="507">
        <v>121.42</v>
      </c>
      <c r="AH523" s="507">
        <v>121.42</v>
      </c>
      <c r="AI523" s="507">
        <v>121.42</v>
      </c>
      <c r="AJ523" s="366">
        <v>849.93999999999994</v>
      </c>
      <c r="AK523" s="339">
        <v>2064.17</v>
      </c>
      <c r="AL523" s="372">
        <v>121.42125</v>
      </c>
      <c r="AM523" s="405"/>
      <c r="AN523" s="405"/>
      <c r="AO523" s="479"/>
      <c r="AP523" s="348"/>
      <c r="AQ523" s="348"/>
    </row>
    <row r="524" spans="1:43" ht="24" customHeight="1">
      <c r="A524" s="507"/>
      <c r="B524" s="350" t="s">
        <v>502</v>
      </c>
      <c r="C524" s="338">
        <v>512104100</v>
      </c>
      <c r="D524" s="338">
        <v>1383</v>
      </c>
      <c r="E524" s="508" t="s">
        <v>1472</v>
      </c>
      <c r="F524" s="397">
        <v>3329.44</v>
      </c>
      <c r="G524" s="499" t="s">
        <v>1491</v>
      </c>
      <c r="H524" s="339"/>
      <c r="I524" s="507"/>
      <c r="J524" s="507"/>
      <c r="K524" s="507"/>
      <c r="L524" s="507"/>
      <c r="M524" s="507"/>
      <c r="N524" s="507"/>
      <c r="O524" s="507"/>
      <c r="P524" s="507"/>
      <c r="Q524" s="507"/>
      <c r="R524" s="507"/>
      <c r="S524" s="507"/>
      <c r="T524" s="507"/>
      <c r="U524" s="507"/>
      <c r="V524" s="507"/>
      <c r="W524" s="507"/>
      <c r="X524" s="507"/>
      <c r="Y524" s="507"/>
      <c r="Z524" s="507"/>
      <c r="AA524" s="507"/>
      <c r="AB524" s="507"/>
      <c r="AC524" s="507">
        <v>138.72999999999999</v>
      </c>
      <c r="AD524" s="507">
        <v>138.72999999999999</v>
      </c>
      <c r="AE524" s="507">
        <v>138.72999999999999</v>
      </c>
      <c r="AF524" s="507">
        <v>138.72999999999999</v>
      </c>
      <c r="AG524" s="507">
        <v>138.72999999999999</v>
      </c>
      <c r="AH524" s="507">
        <v>138.72999999999999</v>
      </c>
      <c r="AI524" s="507">
        <v>138.72999999999999</v>
      </c>
      <c r="AJ524" s="366">
        <v>971.11</v>
      </c>
      <c r="AK524" s="339">
        <v>2358.33</v>
      </c>
      <c r="AL524" s="372">
        <v>138.72666666666666</v>
      </c>
      <c r="AM524" s="405"/>
      <c r="AN524" s="405"/>
      <c r="AO524" s="479"/>
      <c r="AP524" s="348"/>
      <c r="AQ524" s="348"/>
    </row>
    <row r="525" spans="1:43" ht="24" customHeight="1">
      <c r="A525" s="507"/>
      <c r="B525" s="350" t="s">
        <v>502</v>
      </c>
      <c r="C525" s="338">
        <v>512104100</v>
      </c>
      <c r="D525" s="338">
        <v>1384</v>
      </c>
      <c r="E525" s="508" t="s">
        <v>1524</v>
      </c>
      <c r="F525" s="397">
        <v>576.98</v>
      </c>
      <c r="G525" s="499" t="s">
        <v>1505</v>
      </c>
      <c r="H525" s="339"/>
      <c r="I525" s="507"/>
      <c r="J525" s="507"/>
      <c r="K525" s="507"/>
      <c r="L525" s="507"/>
      <c r="M525" s="507"/>
      <c r="N525" s="507"/>
      <c r="O525" s="507"/>
      <c r="P525" s="507"/>
      <c r="Q525" s="507"/>
      <c r="R525" s="507"/>
      <c r="S525" s="507"/>
      <c r="T525" s="507"/>
      <c r="U525" s="507"/>
      <c r="V525" s="507"/>
      <c r="W525" s="507"/>
      <c r="X525" s="507"/>
      <c r="Y525" s="507"/>
      <c r="Z525" s="507"/>
      <c r="AA525" s="507"/>
      <c r="AB525" s="507"/>
      <c r="AC525" s="507">
        <v>24.04</v>
      </c>
      <c r="AD525" s="507">
        <v>24.04</v>
      </c>
      <c r="AE525" s="507">
        <v>24.04</v>
      </c>
      <c r="AF525" s="507">
        <v>24.04</v>
      </c>
      <c r="AG525" s="507">
        <v>24.04</v>
      </c>
      <c r="AH525" s="507">
        <v>24.04</v>
      </c>
      <c r="AI525" s="507">
        <v>24.04</v>
      </c>
      <c r="AJ525" s="366">
        <v>168.27999999999997</v>
      </c>
      <c r="AK525" s="339">
        <v>408.70000000000005</v>
      </c>
      <c r="AL525" s="372">
        <v>24.040833333333335</v>
      </c>
      <c r="AM525" s="405"/>
      <c r="AN525" s="405"/>
      <c r="AO525" s="479"/>
      <c r="AP525" s="348"/>
      <c r="AQ525" s="348"/>
    </row>
    <row r="526" spans="1:43" ht="24" customHeight="1">
      <c r="A526" s="507"/>
      <c r="B526" s="350" t="s">
        <v>502</v>
      </c>
      <c r="C526" s="338">
        <v>512104100</v>
      </c>
      <c r="D526" s="338">
        <v>1410</v>
      </c>
      <c r="E526" s="508" t="s">
        <v>1637</v>
      </c>
      <c r="F526" s="397">
        <v>10938.34</v>
      </c>
      <c r="G526" s="499" t="s">
        <v>1638</v>
      </c>
      <c r="H526" s="339"/>
      <c r="I526" s="507"/>
      <c r="J526" s="507"/>
      <c r="K526" s="507"/>
      <c r="L526" s="507"/>
      <c r="M526" s="507"/>
      <c r="N526" s="507"/>
      <c r="O526" s="507"/>
      <c r="P526" s="507"/>
      <c r="Q526" s="507"/>
      <c r="R526" s="507"/>
      <c r="S526" s="507"/>
      <c r="T526" s="507"/>
      <c r="U526" s="507"/>
      <c r="V526" s="507"/>
      <c r="W526" s="507"/>
      <c r="X526" s="507"/>
      <c r="Y526" s="507"/>
      <c r="Z526" s="507"/>
      <c r="AA526" s="507"/>
      <c r="AB526" s="507"/>
      <c r="AC526" s="507"/>
      <c r="AD526" s="507"/>
      <c r="AE526" s="507">
        <v>455.76</v>
      </c>
      <c r="AF526" s="507">
        <v>455.76</v>
      </c>
      <c r="AG526" s="507">
        <v>455.76</v>
      </c>
      <c r="AH526" s="507">
        <v>455.76</v>
      </c>
      <c r="AI526" s="507">
        <v>455.76</v>
      </c>
      <c r="AJ526" s="366">
        <v>2278.8000000000002</v>
      </c>
      <c r="AK526" s="339">
        <v>8659.5400000000009</v>
      </c>
      <c r="AL526" s="372">
        <v>455.76416666666665</v>
      </c>
      <c r="AM526" s="405"/>
      <c r="AN526" s="405"/>
      <c r="AO526" s="479"/>
      <c r="AP526" s="348"/>
      <c r="AQ526" s="348"/>
    </row>
    <row r="527" spans="1:43" ht="24" customHeight="1">
      <c r="A527" s="507"/>
      <c r="B527" s="350" t="s">
        <v>502</v>
      </c>
      <c r="C527" s="338">
        <v>512104100</v>
      </c>
      <c r="D527" s="338">
        <v>1451</v>
      </c>
      <c r="E527" s="508" t="s">
        <v>461</v>
      </c>
      <c r="F527" s="397">
        <v>2880.37</v>
      </c>
      <c r="G527" s="499" t="s">
        <v>1612</v>
      </c>
      <c r="H527" s="339"/>
      <c r="I527" s="507"/>
      <c r="J527" s="507"/>
      <c r="K527" s="507"/>
      <c r="L527" s="507"/>
      <c r="M527" s="507"/>
      <c r="N527" s="507"/>
      <c r="O527" s="507"/>
      <c r="P527" s="507"/>
      <c r="Q527" s="507"/>
      <c r="R527" s="507"/>
      <c r="S527" s="507"/>
      <c r="T527" s="507"/>
      <c r="U527" s="507"/>
      <c r="V527" s="507"/>
      <c r="W527" s="507"/>
      <c r="X527" s="507"/>
      <c r="Y527" s="507"/>
      <c r="Z527" s="507"/>
      <c r="AA527" s="507"/>
      <c r="AB527" s="507"/>
      <c r="AC527" s="507"/>
      <c r="AD527" s="507"/>
      <c r="AE527" s="507"/>
      <c r="AF527" s="507"/>
      <c r="AG527" s="507">
        <v>120.02</v>
      </c>
      <c r="AH527" s="507">
        <v>120.02</v>
      </c>
      <c r="AI527" s="507">
        <v>120.02</v>
      </c>
      <c r="AJ527" s="366">
        <v>360.06</v>
      </c>
      <c r="AK527" s="339">
        <v>2520.31</v>
      </c>
      <c r="AL527" s="372">
        <v>120.01541666666667</v>
      </c>
      <c r="AM527" s="405"/>
      <c r="AN527" s="405"/>
      <c r="AO527" s="479"/>
      <c r="AP527" s="348"/>
      <c r="AQ527" s="348"/>
    </row>
    <row r="528" spans="1:43" ht="24" customHeight="1">
      <c r="A528" s="507"/>
      <c r="B528" s="350" t="s">
        <v>502</v>
      </c>
      <c r="C528" s="338">
        <v>512104100</v>
      </c>
      <c r="D528" s="338">
        <v>1474</v>
      </c>
      <c r="E528" s="508" t="s">
        <v>462</v>
      </c>
      <c r="F528" s="397">
        <v>10050</v>
      </c>
      <c r="G528" s="499" t="s">
        <v>1905</v>
      </c>
      <c r="H528" s="339"/>
      <c r="I528" s="507"/>
      <c r="J528" s="507"/>
      <c r="K528" s="507"/>
      <c r="L528" s="507"/>
      <c r="M528" s="507"/>
      <c r="N528" s="507"/>
      <c r="O528" s="507"/>
      <c r="P528" s="507"/>
      <c r="Q528" s="507"/>
      <c r="R528" s="507"/>
      <c r="S528" s="507"/>
      <c r="T528" s="507"/>
      <c r="U528" s="507"/>
      <c r="V528" s="507"/>
      <c r="W528" s="507"/>
      <c r="X528" s="507"/>
      <c r="Y528" s="507"/>
      <c r="Z528" s="507"/>
      <c r="AA528" s="507"/>
      <c r="AB528" s="507"/>
      <c r="AC528" s="507"/>
      <c r="AD528" s="507"/>
      <c r="AE528" s="507"/>
      <c r="AF528" s="507"/>
      <c r="AG528" s="507"/>
      <c r="AH528" s="507">
        <v>418.75</v>
      </c>
      <c r="AI528" s="507">
        <v>418.75</v>
      </c>
      <c r="AJ528" s="366">
        <v>837.5</v>
      </c>
      <c r="AK528" s="339">
        <v>9212.5</v>
      </c>
      <c r="AL528" s="372">
        <v>418.75</v>
      </c>
      <c r="AM528" s="405"/>
      <c r="AN528" s="405"/>
      <c r="AO528" s="479"/>
      <c r="AP528" s="348"/>
      <c r="AQ528" s="348"/>
    </row>
    <row r="529" spans="1:43" ht="24" customHeight="1">
      <c r="A529" s="507"/>
      <c r="B529" s="350" t="s">
        <v>502</v>
      </c>
      <c r="C529" s="338">
        <v>512104100</v>
      </c>
      <c r="D529" s="338">
        <v>1495</v>
      </c>
      <c r="E529" s="508" t="s">
        <v>1906</v>
      </c>
      <c r="F529" s="397">
        <v>2998.44</v>
      </c>
      <c r="G529" s="499" t="s">
        <v>1892</v>
      </c>
      <c r="H529" s="339"/>
      <c r="I529" s="507"/>
      <c r="J529" s="507"/>
      <c r="K529" s="507"/>
      <c r="L529" s="507"/>
      <c r="M529" s="507"/>
      <c r="N529" s="507"/>
      <c r="O529" s="507"/>
      <c r="P529" s="507"/>
      <c r="Q529" s="507"/>
      <c r="R529" s="507"/>
      <c r="S529" s="507"/>
      <c r="T529" s="507"/>
      <c r="U529" s="507"/>
      <c r="V529" s="507"/>
      <c r="W529" s="507"/>
      <c r="X529" s="507"/>
      <c r="Y529" s="507"/>
      <c r="Z529" s="507"/>
      <c r="AA529" s="507"/>
      <c r="AB529" s="507"/>
      <c r="AC529" s="507"/>
      <c r="AD529" s="507"/>
      <c r="AE529" s="507"/>
      <c r="AF529" s="507"/>
      <c r="AG529" s="507"/>
      <c r="AH529" s="507"/>
      <c r="AI529" s="507">
        <v>124.94</v>
      </c>
      <c r="AJ529" s="366">
        <v>124.94</v>
      </c>
      <c r="AK529" s="339">
        <v>2873.5</v>
      </c>
      <c r="AL529" s="372">
        <v>124.935</v>
      </c>
      <c r="AM529" s="405"/>
      <c r="AN529" s="405"/>
      <c r="AO529" s="479"/>
      <c r="AP529" s="348"/>
      <c r="AQ529" s="348"/>
    </row>
    <row r="530" spans="1:43" ht="24" customHeight="1">
      <c r="A530" s="507"/>
      <c r="B530" s="350" t="s">
        <v>502</v>
      </c>
      <c r="C530" s="338">
        <v>512104100</v>
      </c>
      <c r="D530" s="338">
        <v>1496</v>
      </c>
      <c r="E530" s="508" t="s">
        <v>1907</v>
      </c>
      <c r="F530" s="397">
        <v>2299.25</v>
      </c>
      <c r="G530" s="499" t="s">
        <v>1892</v>
      </c>
      <c r="H530" s="339"/>
      <c r="I530" s="507"/>
      <c r="J530" s="507"/>
      <c r="K530" s="507"/>
      <c r="L530" s="507"/>
      <c r="M530" s="507"/>
      <c r="N530" s="507"/>
      <c r="O530" s="507"/>
      <c r="P530" s="507"/>
      <c r="Q530" s="507"/>
      <c r="R530" s="507"/>
      <c r="S530" s="507"/>
      <c r="T530" s="507"/>
      <c r="U530" s="507"/>
      <c r="V530" s="507"/>
      <c r="W530" s="507"/>
      <c r="X530" s="507"/>
      <c r="Y530" s="507"/>
      <c r="Z530" s="507"/>
      <c r="AA530" s="507"/>
      <c r="AB530" s="507"/>
      <c r="AC530" s="507"/>
      <c r="AD530" s="507"/>
      <c r="AE530" s="507"/>
      <c r="AF530" s="507"/>
      <c r="AG530" s="507"/>
      <c r="AH530" s="507"/>
      <c r="AI530" s="507">
        <v>95.8</v>
      </c>
      <c r="AJ530" s="366">
        <v>95.8</v>
      </c>
      <c r="AK530" s="339">
        <v>2203.4499999999998</v>
      </c>
      <c r="AL530" s="372">
        <v>95.802083333333329</v>
      </c>
      <c r="AM530" s="405"/>
      <c r="AN530" s="405"/>
      <c r="AO530" s="479"/>
      <c r="AP530" s="348"/>
      <c r="AQ530" s="348"/>
    </row>
    <row r="531" spans="1:43" ht="24" customHeight="1">
      <c r="A531" s="507"/>
      <c r="B531" s="350"/>
      <c r="C531" s="338"/>
      <c r="D531" s="338">
        <v>1503</v>
      </c>
      <c r="E531" s="508" t="s">
        <v>1908</v>
      </c>
      <c r="F531" s="397">
        <v>3766.11</v>
      </c>
      <c r="G531" s="499" t="s">
        <v>1873</v>
      </c>
      <c r="H531" s="339"/>
      <c r="I531" s="507"/>
      <c r="J531" s="507"/>
      <c r="K531" s="507"/>
      <c r="L531" s="507"/>
      <c r="M531" s="507"/>
      <c r="N531" s="507"/>
      <c r="O531" s="507"/>
      <c r="P531" s="507"/>
      <c r="Q531" s="507"/>
      <c r="R531" s="507"/>
      <c r="S531" s="507"/>
      <c r="T531" s="507"/>
      <c r="U531" s="507"/>
      <c r="V531" s="507"/>
      <c r="W531" s="507"/>
      <c r="X531" s="507"/>
      <c r="Y531" s="507"/>
      <c r="Z531" s="507"/>
      <c r="AA531" s="507"/>
      <c r="AB531" s="507"/>
      <c r="AC531" s="507"/>
      <c r="AD531" s="507"/>
      <c r="AE531" s="507"/>
      <c r="AF531" s="507"/>
      <c r="AG531" s="507"/>
      <c r="AH531" s="507"/>
      <c r="AI531" s="507">
        <v>156.91999999999999</v>
      </c>
      <c r="AJ531" s="366">
        <v>156.91999999999999</v>
      </c>
      <c r="AK531" s="339">
        <v>3609.19</v>
      </c>
      <c r="AL531" s="372">
        <v>156.92125000000001</v>
      </c>
      <c r="AM531" s="405"/>
      <c r="AN531" s="405"/>
      <c r="AO531" s="479"/>
      <c r="AP531" s="348"/>
      <c r="AQ531" s="348"/>
    </row>
    <row r="532" spans="1:43" ht="24" customHeight="1">
      <c r="A532" s="352"/>
      <c r="B532" s="403"/>
      <c r="C532" s="343"/>
      <c r="D532" s="343"/>
      <c r="E532" s="511"/>
      <c r="F532" s="344">
        <v>356627.88999999984</v>
      </c>
      <c r="G532" s="352"/>
      <c r="H532" s="352">
        <v>0</v>
      </c>
      <c r="I532" s="352">
        <v>0</v>
      </c>
      <c r="J532" s="352">
        <v>0</v>
      </c>
      <c r="K532" s="352">
        <v>104.66</v>
      </c>
      <c r="L532" s="352">
        <v>603.46999999999991</v>
      </c>
      <c r="M532" s="352">
        <v>978.69999999999993</v>
      </c>
      <c r="N532" s="352">
        <v>2039.2399999999998</v>
      </c>
      <c r="O532" s="352">
        <v>2998.66</v>
      </c>
      <c r="P532" s="352">
        <v>4129.43</v>
      </c>
      <c r="Q532" s="352">
        <v>5182.62</v>
      </c>
      <c r="R532" s="352">
        <v>5857.49</v>
      </c>
      <c r="S532" s="352">
        <v>7177.1399999999994</v>
      </c>
      <c r="T532" s="352">
        <v>8159.7099999999991</v>
      </c>
      <c r="U532" s="352">
        <v>8159.7099999999991</v>
      </c>
      <c r="V532" s="352">
        <v>8738.7899999999991</v>
      </c>
      <c r="W532" s="352">
        <v>10494.257499999998</v>
      </c>
      <c r="X532" s="352">
        <v>10825.457499999999</v>
      </c>
      <c r="Y532" s="352">
        <v>12017.977499999999</v>
      </c>
      <c r="Z532" s="352">
        <v>12563.4275</v>
      </c>
      <c r="AA532" s="352">
        <v>13045.967499999999</v>
      </c>
      <c r="AB532" s="352">
        <v>13172.267499999998</v>
      </c>
      <c r="AC532" s="352">
        <v>13456.457499999999</v>
      </c>
      <c r="AD532" s="352">
        <v>13456.457499999999</v>
      </c>
      <c r="AE532" s="352">
        <v>13912.217499999999</v>
      </c>
      <c r="AF532" s="352">
        <v>13912.217499999999</v>
      </c>
      <c r="AG532" s="352">
        <v>14032.237499999999</v>
      </c>
      <c r="AH532" s="352">
        <v>14450.987499999999</v>
      </c>
      <c r="AI532" s="352">
        <v>14740.1175</v>
      </c>
      <c r="AJ532" s="352">
        <v>224209.66749999992</v>
      </c>
      <c r="AK532" s="352">
        <v>132418.2225</v>
      </c>
      <c r="AL532" s="372"/>
      <c r="AM532" s="405"/>
      <c r="AN532" s="405"/>
      <c r="AO532" s="479"/>
    </row>
    <row r="533" spans="1:43" ht="24" customHeight="1">
      <c r="A533" s="262"/>
      <c r="B533" s="258"/>
      <c r="C533" s="258"/>
      <c r="D533" s="258"/>
      <c r="E533" s="405"/>
      <c r="F533" s="404"/>
      <c r="G533" s="365"/>
      <c r="H533" s="262"/>
      <c r="I533" s="262"/>
      <c r="J533" s="262"/>
      <c r="K533" s="262"/>
      <c r="L533" s="262"/>
      <c r="M533" s="262"/>
      <c r="N533" s="262"/>
      <c r="O533" s="262"/>
      <c r="P533" s="262"/>
      <c r="Q533" s="262"/>
      <c r="R533" s="262"/>
      <c r="S533" s="262"/>
      <c r="T533" s="262"/>
      <c r="U533" s="262"/>
      <c r="V533" s="262"/>
      <c r="W533" s="262"/>
      <c r="X533" s="262"/>
      <c r="Y533" s="262"/>
      <c r="Z533" s="262"/>
      <c r="AA533" s="262"/>
      <c r="AB533" s="262"/>
      <c r="AC533" s="262"/>
      <c r="AD533" s="262"/>
      <c r="AE533" s="262"/>
      <c r="AF533" s="262"/>
      <c r="AG533" s="262"/>
      <c r="AH533" s="262"/>
      <c r="AI533" s="262"/>
      <c r="AJ533" s="405"/>
      <c r="AK533" s="406"/>
      <c r="AL533" s="372"/>
      <c r="AM533" s="405"/>
      <c r="AN533" s="405"/>
      <c r="AO533" s="479"/>
    </row>
    <row r="534" spans="1:43" ht="24" customHeight="1">
      <c r="A534" s="352"/>
      <c r="B534" s="343"/>
      <c r="C534" s="343"/>
      <c r="D534" s="343"/>
      <c r="E534" s="343" t="s">
        <v>499</v>
      </c>
      <c r="F534" s="344">
        <v>5273201.18</v>
      </c>
      <c r="G534" s="352"/>
      <c r="H534" s="352" t="e">
        <v>#REF!</v>
      </c>
      <c r="I534" s="352" t="e">
        <v>#REF!</v>
      </c>
      <c r="J534" s="352" t="e">
        <v>#REF!</v>
      </c>
      <c r="K534" s="352" t="e">
        <v>#REF!</v>
      </c>
      <c r="L534" s="352" t="e">
        <v>#REF!</v>
      </c>
      <c r="M534" s="352" t="e">
        <v>#REF!</v>
      </c>
      <c r="N534" s="352" t="e">
        <v>#REF!</v>
      </c>
      <c r="O534" s="352" t="e">
        <v>#REF!</v>
      </c>
      <c r="P534" s="352" t="e">
        <v>#REF!</v>
      </c>
      <c r="Q534" s="352" t="e">
        <v>#REF!</v>
      </c>
      <c r="R534" s="352" t="e">
        <v>#REF!</v>
      </c>
      <c r="S534" s="352" t="e">
        <v>#REF!</v>
      </c>
      <c r="T534" s="352" t="e">
        <v>#REF!</v>
      </c>
      <c r="U534" s="352" t="e">
        <v>#REF!</v>
      </c>
      <c r="V534" s="352" t="e">
        <v>#REF!</v>
      </c>
      <c r="W534" s="352" t="e">
        <v>#REF!</v>
      </c>
      <c r="X534" s="352" t="e">
        <v>#REF!</v>
      </c>
      <c r="Y534" s="352" t="e">
        <v>#REF!</v>
      </c>
      <c r="Z534" s="352" t="e">
        <v>#REF!</v>
      </c>
      <c r="AA534" s="352" t="e">
        <v>#REF!</v>
      </c>
      <c r="AB534" s="352" t="e">
        <v>#REF!</v>
      </c>
      <c r="AC534" s="352" t="e">
        <v>#REF!</v>
      </c>
      <c r="AD534" s="352" t="e">
        <v>#REF!</v>
      </c>
      <c r="AE534" s="352" t="e">
        <v>#REF!</v>
      </c>
      <c r="AF534" s="352" t="e">
        <v>#REF!</v>
      </c>
      <c r="AG534" s="352">
        <v>154907.81316666666</v>
      </c>
      <c r="AH534" s="352">
        <v>164640.05316666665</v>
      </c>
      <c r="AI534" s="352">
        <v>224179.70316666667</v>
      </c>
      <c r="AJ534" s="352">
        <v>2326079.4878333337</v>
      </c>
      <c r="AK534" s="352">
        <v>2799299.7321666665</v>
      </c>
      <c r="AL534" s="407"/>
      <c r="AM534" s="408"/>
      <c r="AN534" s="408"/>
      <c r="AO534" s="479"/>
    </row>
    <row r="535" spans="1:43" ht="24" customHeight="1">
      <c r="A535" s="409"/>
      <c r="B535" s="410"/>
      <c r="C535" s="258"/>
      <c r="D535" s="258"/>
      <c r="E535" s="381"/>
      <c r="F535" s="397"/>
      <c r="G535" s="402"/>
      <c r="H535" s="411"/>
      <c r="I535" s="411"/>
      <c r="J535" s="411"/>
      <c r="K535" s="411"/>
      <c r="L535" s="411"/>
      <c r="M535" s="411"/>
      <c r="N535" s="411"/>
      <c r="O535" s="411"/>
      <c r="P535" s="411"/>
      <c r="Q535" s="411"/>
      <c r="R535" s="411"/>
      <c r="S535" s="411"/>
      <c r="T535" s="411"/>
      <c r="U535" s="411"/>
      <c r="V535" s="411"/>
      <c r="W535" s="411"/>
      <c r="X535" s="411"/>
      <c r="Y535" s="411"/>
      <c r="Z535" s="411"/>
      <c r="AA535" s="411"/>
      <c r="AB535" s="411"/>
      <c r="AC535" s="411"/>
      <c r="AD535" s="411"/>
      <c r="AE535" s="411"/>
      <c r="AF535" s="411"/>
      <c r="AG535" s="411"/>
      <c r="AH535" s="411"/>
      <c r="AI535" s="411"/>
      <c r="AJ535" s="412"/>
      <c r="AK535" s="384">
        <v>2799299.7321666665</v>
      </c>
      <c r="AL535" s="372"/>
      <c r="AM535" s="257"/>
      <c r="AN535" s="257"/>
      <c r="AO535" s="479"/>
    </row>
    <row r="536" spans="1:43" ht="24" customHeight="1">
      <c r="A536" s="512"/>
      <c r="B536" s="410"/>
      <c r="C536" s="258"/>
      <c r="D536" s="258"/>
      <c r="E536" s="381"/>
      <c r="F536" s="340"/>
      <c r="G536" s="491"/>
      <c r="H536" s="513"/>
      <c r="I536" s="513"/>
      <c r="J536" s="513"/>
      <c r="K536" s="513"/>
      <c r="L536" s="513"/>
      <c r="M536" s="513"/>
      <c r="N536" s="513"/>
      <c r="O536" s="513"/>
      <c r="P536" s="513"/>
      <c r="Q536" s="513"/>
      <c r="R536" s="513"/>
      <c r="S536" s="513"/>
      <c r="T536" s="513"/>
      <c r="U536" s="513"/>
      <c r="V536" s="513"/>
      <c r="W536" s="513"/>
      <c r="X536" s="513"/>
      <c r="Y536" s="513"/>
      <c r="Z536" s="513"/>
      <c r="AA536" s="513"/>
      <c r="AB536" s="513"/>
      <c r="AC536" s="513"/>
      <c r="AD536" s="513"/>
      <c r="AE536" s="513"/>
      <c r="AF536" s="513"/>
      <c r="AG536" s="513"/>
      <c r="AH536" s="513"/>
      <c r="AI536" s="513"/>
      <c r="AJ536" s="413"/>
      <c r="AK536" s="384">
        <v>0</v>
      </c>
      <c r="AL536" s="372"/>
      <c r="AM536" s="257"/>
      <c r="AN536" s="257"/>
      <c r="AO536" s="479"/>
    </row>
    <row r="537" spans="1:43" ht="24" customHeight="1">
      <c r="A537" s="514"/>
      <c r="B537" s="414"/>
      <c r="C537" s="258"/>
      <c r="D537" s="258"/>
      <c r="E537" s="425"/>
      <c r="F537" s="393"/>
      <c r="G537" s="515"/>
      <c r="H537" s="514"/>
      <c r="I537" s="514"/>
      <c r="J537" s="514"/>
      <c r="K537" s="514"/>
      <c r="L537" s="514"/>
      <c r="M537" s="514"/>
      <c r="N537" s="514"/>
      <c r="O537" s="514"/>
      <c r="P537" s="514"/>
      <c r="Q537" s="514"/>
      <c r="R537" s="514"/>
      <c r="S537" s="514"/>
      <c r="T537" s="514"/>
      <c r="U537" s="514"/>
      <c r="V537" s="514"/>
      <c r="W537" s="514"/>
      <c r="X537" s="514"/>
      <c r="Y537" s="514"/>
      <c r="Z537" s="514"/>
      <c r="AA537" s="514"/>
      <c r="AB537" s="514"/>
      <c r="AC537" s="514"/>
      <c r="AD537" s="514"/>
      <c r="AE537" s="514"/>
      <c r="AF537" s="514"/>
      <c r="AG537" s="514"/>
      <c r="AH537" s="514"/>
      <c r="AI537" s="514"/>
      <c r="AJ537" s="348"/>
      <c r="AK537" s="262"/>
      <c r="AL537" s="372"/>
      <c r="AM537" s="257"/>
      <c r="AN537" s="257"/>
      <c r="AO537" s="479"/>
    </row>
    <row r="538" spans="1:43" ht="24" customHeight="1">
      <c r="A538" s="516"/>
      <c r="B538" s="410"/>
      <c r="C538" s="258"/>
      <c r="D538" s="258"/>
      <c r="E538" s="381"/>
      <c r="F538" s="347"/>
      <c r="G538" s="401"/>
      <c r="H538" s="514"/>
      <c r="I538" s="514"/>
      <c r="J538" s="517"/>
      <c r="K538" s="514"/>
      <c r="L538" s="514"/>
      <c r="M538" s="514"/>
      <c r="N538" s="514"/>
      <c r="O538" s="516"/>
      <c r="P538" s="516"/>
      <c r="Q538" s="516"/>
      <c r="R538" s="516"/>
      <c r="S538" s="516"/>
      <c r="T538" s="516"/>
      <c r="U538" s="516"/>
      <c r="V538" s="516"/>
      <c r="W538" s="516"/>
      <c r="X538" s="516"/>
      <c r="Y538" s="516"/>
      <c r="Z538" s="516"/>
      <c r="AA538" s="516"/>
      <c r="AB538" s="516"/>
      <c r="AC538" s="516"/>
      <c r="AD538" s="516"/>
      <c r="AE538" s="516"/>
      <c r="AF538" s="516"/>
      <c r="AG538" s="516"/>
      <c r="AH538" s="516"/>
      <c r="AI538" s="516"/>
      <c r="AJ538" s="257"/>
      <c r="AK538" s="415"/>
      <c r="AL538" s="372"/>
      <c r="AM538" s="257"/>
      <c r="AN538" s="257"/>
      <c r="AO538" s="479"/>
    </row>
    <row r="539" spans="1:43" ht="24" customHeight="1">
      <c r="A539" s="518"/>
      <c r="B539" s="410"/>
      <c r="C539" s="258"/>
      <c r="D539" s="258"/>
      <c r="E539" s="519"/>
      <c r="F539" s="347"/>
      <c r="G539" s="401"/>
      <c r="H539" s="520"/>
      <c r="I539" s="520"/>
      <c r="J539" s="520"/>
      <c r="K539" s="520"/>
      <c r="L539" s="520"/>
      <c r="M539" s="520"/>
      <c r="N539" s="520"/>
      <c r="O539" s="518"/>
      <c r="P539" s="518"/>
      <c r="Q539" s="518"/>
      <c r="R539" s="518"/>
      <c r="S539" s="518"/>
      <c r="T539" s="518"/>
      <c r="U539" s="518"/>
      <c r="V539" s="518"/>
      <c r="W539" s="518"/>
      <c r="X539" s="518"/>
      <c r="Y539" s="518"/>
      <c r="Z539" s="518"/>
      <c r="AA539" s="518"/>
      <c r="AB539" s="518"/>
      <c r="AC539" s="518"/>
      <c r="AD539" s="518"/>
      <c r="AE539" s="518"/>
      <c r="AF539" s="518"/>
      <c r="AG539" s="518"/>
      <c r="AH539" s="518"/>
      <c r="AI539" s="518"/>
      <c r="AJ539" s="265"/>
      <c r="AK539" s="521">
        <v>2799299.73</v>
      </c>
      <c r="AL539" s="372" t="s">
        <v>500</v>
      </c>
      <c r="AM539" s="407"/>
      <c r="AN539" s="407"/>
      <c r="AO539" s="479"/>
    </row>
    <row r="540" spans="1:43" ht="24" customHeight="1">
      <c r="A540" s="520"/>
      <c r="B540" s="264"/>
      <c r="C540" s="258"/>
      <c r="D540" s="258"/>
      <c r="E540" s="265"/>
      <c r="F540" s="416"/>
      <c r="G540" s="417"/>
      <c r="H540" s="520"/>
      <c r="I540" s="520"/>
      <c r="J540" s="520"/>
      <c r="K540" s="520"/>
      <c r="L540" s="520"/>
      <c r="M540" s="520"/>
      <c r="N540" s="520"/>
      <c r="O540" s="520"/>
      <c r="P540" s="520"/>
      <c r="Q540" s="520"/>
      <c r="R540" s="520"/>
      <c r="S540" s="520"/>
      <c r="T540" s="520"/>
      <c r="U540" s="520"/>
      <c r="V540" s="520"/>
      <c r="W540" s="520"/>
      <c r="X540" s="520"/>
      <c r="Y540" s="518"/>
      <c r="Z540" s="518"/>
      <c r="AA540" s="518"/>
      <c r="AB540" s="518"/>
      <c r="AC540" s="518"/>
      <c r="AD540" s="518"/>
      <c r="AE540" s="518"/>
      <c r="AF540" s="518"/>
      <c r="AG540" s="518"/>
      <c r="AH540" s="518"/>
      <c r="AI540" s="518"/>
      <c r="AJ540" s="265"/>
      <c r="AK540" s="406">
        <v>-2.1666665561497211E-3</v>
      </c>
      <c r="AL540" s="372" t="s">
        <v>23</v>
      </c>
      <c r="AM540" s="406"/>
      <c r="AN540" s="406"/>
      <c r="AO540" s="479"/>
    </row>
    <row r="541" spans="1:43" ht="24" customHeight="1">
      <c r="A541" s="425"/>
      <c r="B541" s="418"/>
      <c r="C541" s="419"/>
      <c r="D541" s="419"/>
      <c r="E541" s="522"/>
      <c r="F541" s="393"/>
      <c r="G541" s="523"/>
      <c r="H541" s="425"/>
      <c r="I541" s="425"/>
      <c r="J541" s="425"/>
      <c r="K541" s="425"/>
      <c r="L541" s="425"/>
      <c r="M541" s="425"/>
      <c r="N541" s="425"/>
      <c r="O541" s="425"/>
      <c r="P541" s="425"/>
      <c r="Q541" s="425"/>
      <c r="R541" s="425"/>
      <c r="S541" s="425"/>
      <c r="T541" s="425"/>
      <c r="U541" s="425"/>
      <c r="V541" s="425"/>
      <c r="W541" s="524"/>
      <c r="X541" s="425"/>
      <c r="Y541" s="425"/>
      <c r="Z541" s="425"/>
      <c r="AA541" s="425"/>
      <c r="AB541" s="425"/>
      <c r="AC541" s="425"/>
      <c r="AD541" s="425"/>
      <c r="AE541" s="425"/>
      <c r="AF541" s="425"/>
      <c r="AG541" s="425"/>
      <c r="AH541" s="425"/>
      <c r="AI541" s="425"/>
      <c r="AJ541" s="373"/>
      <c r="AK541" s="420"/>
      <c r="AL541" s="372"/>
      <c r="AM541" s="525"/>
      <c r="AN541" s="525"/>
      <c r="AO541" s="479"/>
    </row>
    <row r="542" spans="1:43" ht="24" customHeight="1">
      <c r="A542" s="498"/>
      <c r="B542" s="264"/>
      <c r="C542" s="258"/>
      <c r="D542" s="264"/>
      <c r="E542" s="265"/>
      <c r="F542" s="404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425"/>
      <c r="S542" s="425"/>
      <c r="T542" s="425"/>
      <c r="U542" s="425"/>
      <c r="V542" s="425"/>
      <c r="W542" s="498"/>
      <c r="X542" s="498"/>
      <c r="Y542" s="498"/>
      <c r="Z542" s="498"/>
      <c r="AA542" s="498"/>
      <c r="AB542" s="498"/>
      <c r="AC542" s="498"/>
      <c r="AD542" s="498"/>
      <c r="AE542" s="498"/>
      <c r="AF542" s="498"/>
      <c r="AG542" s="498"/>
      <c r="AH542" s="498"/>
      <c r="AI542" s="498"/>
      <c r="AJ542" s="266"/>
      <c r="AK542" s="266"/>
      <c r="AL542" s="526"/>
      <c r="AM542" s="527"/>
      <c r="AN542" s="527"/>
      <c r="AO542" s="479"/>
    </row>
    <row r="543" spans="1:43" ht="24" customHeight="1">
      <c r="A543" s="421"/>
      <c r="B543" s="422"/>
      <c r="C543" s="258"/>
      <c r="D543" s="258"/>
      <c r="E543" s="423"/>
      <c r="F543" s="404"/>
      <c r="H543" s="424"/>
      <c r="I543" s="424"/>
      <c r="J543" s="424"/>
      <c r="K543" s="424"/>
      <c r="L543" s="424"/>
      <c r="M543" s="425"/>
      <c r="N543" s="424"/>
      <c r="O543" s="424"/>
      <c r="P543" s="424"/>
      <c r="Q543" s="424"/>
      <c r="R543" s="421"/>
      <c r="S543" s="421"/>
      <c r="T543" s="421"/>
      <c r="U543" s="421"/>
      <c r="V543" s="421"/>
      <c r="W543" s="421"/>
      <c r="X543" s="421"/>
      <c r="Y543" s="421"/>
      <c r="Z543" s="421"/>
      <c r="AA543" s="421"/>
      <c r="AB543" s="421"/>
      <c r="AC543" s="421"/>
      <c r="AD543" s="421"/>
      <c r="AE543" s="421"/>
      <c r="AF543" s="421"/>
      <c r="AG543" s="421"/>
      <c r="AH543" s="421"/>
      <c r="AI543" s="421"/>
      <c r="AJ543" s="425"/>
      <c r="AK543" s="521"/>
      <c r="AL543" s="353"/>
      <c r="AM543" s="527"/>
      <c r="AN543" s="527"/>
      <c r="AO543" s="479"/>
    </row>
    <row r="544" spans="1:43" ht="24" customHeight="1">
      <c r="A544" s="425"/>
      <c r="B544" s="265"/>
      <c r="C544" s="264"/>
      <c r="D544" s="265"/>
      <c r="E544" s="265"/>
      <c r="F544" s="393"/>
      <c r="G544" s="407"/>
      <c r="H544" s="407"/>
      <c r="I544" s="407"/>
      <c r="J544" s="407"/>
      <c r="K544" s="407"/>
      <c r="L544" s="407"/>
      <c r="M544" s="407"/>
      <c r="N544" s="407"/>
      <c r="O544" s="407"/>
      <c r="P544" s="407"/>
      <c r="Q544" s="407"/>
      <c r="R544" s="407"/>
      <c r="S544" s="407"/>
      <c r="T544" s="407"/>
      <c r="U544" s="407"/>
      <c r="V544" s="407"/>
      <c r="W544" s="425"/>
      <c r="X544" s="425"/>
      <c r="Y544" s="425"/>
      <c r="Z544" s="425"/>
      <c r="AA544" s="425"/>
      <c r="AB544" s="425"/>
      <c r="AC544" s="425"/>
      <c r="AD544" s="425"/>
      <c r="AE544" s="425"/>
      <c r="AF544" s="425"/>
      <c r="AG544" s="425"/>
      <c r="AH544" s="425"/>
      <c r="AI544" s="425"/>
      <c r="AJ544" s="521"/>
      <c r="AK544" s="262"/>
      <c r="AL544" s="353"/>
      <c r="AM544" s="528"/>
      <c r="AN544" s="528"/>
      <c r="AO544" s="479"/>
    </row>
    <row r="545" spans="1:41" ht="24" customHeight="1">
      <c r="A545" s="265"/>
      <c r="B545" s="265"/>
      <c r="C545" s="264"/>
      <c r="D545" s="265"/>
      <c r="E545" s="265"/>
      <c r="F545" s="393"/>
      <c r="G545" s="264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  <c r="AA545" s="265"/>
      <c r="AB545" s="265"/>
      <c r="AC545" s="265"/>
      <c r="AD545" s="265"/>
      <c r="AE545" s="265"/>
      <c r="AF545" s="265"/>
      <c r="AG545" s="265"/>
      <c r="AH545" s="265"/>
      <c r="AI545" s="265"/>
      <c r="AJ545" s="425"/>
      <c r="AK545" s="262"/>
      <c r="AL545" s="353"/>
      <c r="AM545" s="528"/>
      <c r="AN545" s="528"/>
      <c r="AO545" s="479"/>
    </row>
    <row r="546" spans="1:41" ht="24" customHeight="1">
      <c r="A546" s="265"/>
      <c r="B546" s="265"/>
      <c r="C546" s="264"/>
      <c r="D546" s="265"/>
      <c r="E546" s="265"/>
      <c r="F546" s="393"/>
      <c r="G546" s="264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  <c r="AA546" s="265"/>
      <c r="AB546" s="265"/>
      <c r="AC546" s="265"/>
      <c r="AD546" s="265"/>
      <c r="AE546" s="265"/>
      <c r="AF546" s="265"/>
      <c r="AG546" s="529"/>
      <c r="AH546" s="529"/>
      <c r="AI546" s="529"/>
      <c r="AJ546" s="524"/>
      <c r="AK546" s="262"/>
      <c r="AL546" s="353"/>
      <c r="AM546" s="265"/>
      <c r="AN546" s="265"/>
      <c r="AO546" s="479"/>
    </row>
    <row r="547" spans="1:41" ht="24" customHeight="1">
      <c r="A547" s="265"/>
      <c r="B547" s="265"/>
      <c r="C547" s="264"/>
      <c r="D547" s="265"/>
      <c r="E547" s="265"/>
      <c r="F547" s="393"/>
      <c r="G547" s="264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  <c r="AA547" s="265"/>
      <c r="AB547" s="265"/>
      <c r="AC547" s="265"/>
      <c r="AD547" s="265"/>
      <c r="AE547" s="265"/>
      <c r="AF547" s="265"/>
      <c r="AG547" s="265"/>
      <c r="AH547" s="265"/>
      <c r="AI547" s="265"/>
      <c r="AJ547" s="425"/>
      <c r="AK547" s="262"/>
      <c r="AL547" s="353"/>
      <c r="AM547" s="265"/>
      <c r="AN547" s="265"/>
      <c r="AO547" s="479"/>
    </row>
    <row r="548" spans="1:41" ht="24" customHeight="1">
      <c r="A548" s="265"/>
      <c r="B548" s="265"/>
      <c r="C548" s="264"/>
      <c r="D548" s="265"/>
      <c r="E548" s="265"/>
      <c r="F548" s="393"/>
      <c r="G548" s="264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  <c r="AA548" s="265"/>
      <c r="AB548" s="265"/>
      <c r="AC548" s="265"/>
      <c r="AD548" s="265"/>
      <c r="AE548" s="265"/>
      <c r="AF548" s="265"/>
      <c r="AG548" s="265"/>
      <c r="AH548" s="265"/>
      <c r="AI548" s="265"/>
      <c r="AJ548" s="530"/>
      <c r="AK548" s="524"/>
      <c r="AL548" s="353"/>
      <c r="AM548" s="265"/>
      <c r="AN548" s="265"/>
      <c r="AO548" s="479"/>
    </row>
    <row r="549" spans="1:41" ht="24" customHeight="1">
      <c r="A549" s="265"/>
      <c r="B549" s="265"/>
      <c r="C549" s="264"/>
      <c r="D549" s="265"/>
      <c r="E549" s="265"/>
      <c r="F549" s="393"/>
      <c r="G549" s="264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  <c r="AA549" s="265"/>
      <c r="AB549" s="265"/>
      <c r="AC549" s="265"/>
      <c r="AD549" s="265"/>
      <c r="AE549" s="265"/>
      <c r="AF549" s="265"/>
      <c r="AG549" s="265"/>
      <c r="AH549" s="265"/>
      <c r="AI549" s="265"/>
      <c r="AJ549" s="265"/>
      <c r="AK549" s="262"/>
      <c r="AL549" s="353"/>
      <c r="AM549" s="265"/>
      <c r="AN549" s="265"/>
      <c r="AO549" s="479"/>
    </row>
    <row r="550" spans="1:41" ht="24" customHeight="1">
      <c r="A550" s="265"/>
      <c r="B550" s="265"/>
      <c r="C550" s="264"/>
      <c r="D550" s="265"/>
      <c r="E550" s="265"/>
      <c r="F550" s="393"/>
      <c r="G550" s="264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  <c r="AA550" s="265"/>
      <c r="AB550" s="265"/>
      <c r="AC550" s="265"/>
      <c r="AD550" s="265"/>
      <c r="AE550" s="265"/>
      <c r="AF550" s="265"/>
      <c r="AG550" s="265"/>
      <c r="AH550" s="265"/>
      <c r="AI550" s="265"/>
      <c r="AJ550" s="524"/>
      <c r="AK550" s="262"/>
      <c r="AL550" s="353"/>
      <c r="AM550" s="528"/>
      <c r="AN550" s="528"/>
      <c r="AO550" s="479"/>
    </row>
    <row r="551" spans="1:41" ht="24" customHeight="1">
      <c r="A551" s="265"/>
      <c r="B551" s="265"/>
      <c r="C551" s="264"/>
      <c r="D551" s="265"/>
      <c r="E551" s="265"/>
      <c r="F551" s="393"/>
      <c r="G551" s="264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  <c r="AA551" s="265"/>
      <c r="AB551" s="265"/>
      <c r="AC551" s="265"/>
      <c r="AD551" s="265"/>
      <c r="AE551" s="265"/>
      <c r="AF551" s="265"/>
      <c r="AG551" s="265"/>
      <c r="AH551" s="265"/>
      <c r="AI551" s="265"/>
      <c r="AJ551" s="425"/>
      <c r="AK551" s="262"/>
      <c r="AL551" s="353"/>
      <c r="AM551" s="265"/>
      <c r="AN551" s="265"/>
      <c r="AO551" s="479"/>
    </row>
    <row r="552" spans="1:41" ht="24" customHeight="1">
      <c r="A552" s="265"/>
      <c r="B552" s="265"/>
      <c r="C552" s="264"/>
      <c r="D552" s="265"/>
      <c r="E552" s="265"/>
      <c r="F552" s="393"/>
      <c r="G552" s="264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  <c r="AA552" s="265"/>
      <c r="AB552" s="265"/>
      <c r="AC552" s="265"/>
      <c r="AD552" s="265"/>
      <c r="AE552" s="265"/>
      <c r="AF552" s="265"/>
      <c r="AG552" s="265"/>
      <c r="AH552" s="265"/>
      <c r="AI552" s="265"/>
      <c r="AJ552" s="265"/>
      <c r="AK552" s="262"/>
      <c r="AL552" s="353"/>
      <c r="AM552" s="265"/>
      <c r="AN552" s="265"/>
      <c r="AO552" s="479"/>
    </row>
    <row r="553" spans="1:41" ht="24" customHeight="1">
      <c r="A553" s="265"/>
      <c r="B553" s="265"/>
      <c r="C553" s="264"/>
      <c r="D553" s="265"/>
      <c r="E553" s="265"/>
      <c r="F553" s="393"/>
      <c r="G553" s="407"/>
      <c r="H553" s="407"/>
      <c r="I553" s="407"/>
      <c r="J553" s="407"/>
      <c r="K553" s="407"/>
      <c r="L553" s="407"/>
      <c r="M553" s="407"/>
      <c r="N553" s="407"/>
      <c r="O553" s="407"/>
      <c r="P553" s="407"/>
      <c r="Q553" s="407"/>
      <c r="R553" s="407"/>
      <c r="S553" s="407"/>
      <c r="T553" s="407"/>
      <c r="U553" s="407"/>
      <c r="V553" s="407"/>
      <c r="W553" s="265"/>
      <c r="X553" s="265"/>
      <c r="Y553" s="265"/>
      <c r="Z553" s="265"/>
      <c r="AA553" s="265"/>
      <c r="AB553" s="265"/>
      <c r="AC553" s="265"/>
      <c r="AD553" s="265"/>
      <c r="AE553" s="265"/>
      <c r="AF553" s="265"/>
      <c r="AG553" s="265"/>
      <c r="AH553" s="265"/>
      <c r="AI553" s="265"/>
      <c r="AJ553" s="265"/>
      <c r="AK553" s="262"/>
      <c r="AL553" s="353"/>
      <c r="AM553" s="265"/>
      <c r="AN553" s="265"/>
      <c r="AO553" s="479"/>
    </row>
    <row r="554" spans="1:41" ht="24" customHeight="1">
      <c r="A554" s="265"/>
      <c r="B554" s="265"/>
      <c r="C554" s="264"/>
      <c r="D554" s="265"/>
      <c r="E554" s="265"/>
      <c r="F554" s="393"/>
      <c r="G554" s="264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  <c r="AA554" s="265"/>
      <c r="AB554" s="265"/>
      <c r="AC554" s="265"/>
      <c r="AD554" s="265"/>
      <c r="AE554" s="265"/>
      <c r="AF554" s="265"/>
      <c r="AG554" s="265"/>
      <c r="AH554" s="265"/>
      <c r="AI554" s="265"/>
      <c r="AJ554" s="265"/>
      <c r="AK554" s="262"/>
      <c r="AL554" s="265"/>
      <c r="AM554" s="265"/>
      <c r="AN554" s="265"/>
      <c r="AO554" s="479"/>
    </row>
    <row r="555" spans="1:41" ht="24" customHeight="1">
      <c r="A555" s="265"/>
      <c r="B555" s="265"/>
      <c r="C555" s="264"/>
      <c r="D555" s="265"/>
      <c r="E555" s="265"/>
      <c r="F555" s="393"/>
      <c r="G555" s="264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  <c r="AA555" s="265"/>
      <c r="AB555" s="265"/>
      <c r="AC555" s="265"/>
      <c r="AD555" s="265"/>
      <c r="AE555" s="265"/>
      <c r="AF555" s="265"/>
      <c r="AG555" s="265"/>
      <c r="AH555" s="265"/>
      <c r="AI555" s="265"/>
      <c r="AJ555" s="265"/>
      <c r="AK555" s="262"/>
      <c r="AL555" s="265"/>
      <c r="AM555" s="265"/>
      <c r="AN555" s="265"/>
      <c r="AO555" s="479"/>
    </row>
    <row r="556" spans="1:41" ht="24" customHeight="1">
      <c r="A556" s="265"/>
      <c r="B556" s="265"/>
      <c r="C556" s="264"/>
      <c r="D556" s="265"/>
      <c r="E556" s="265"/>
      <c r="F556" s="393"/>
      <c r="G556" s="264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  <c r="AA556" s="265"/>
      <c r="AB556" s="265"/>
      <c r="AC556" s="265"/>
      <c r="AD556" s="265"/>
      <c r="AE556" s="265"/>
      <c r="AF556" s="265"/>
      <c r="AG556" s="265"/>
      <c r="AH556" s="265"/>
      <c r="AI556" s="265"/>
      <c r="AJ556" s="265"/>
      <c r="AK556" s="262"/>
      <c r="AL556" s="265"/>
      <c r="AM556" s="265"/>
      <c r="AN556" s="265"/>
      <c r="AO556" s="479"/>
    </row>
    <row r="557" spans="1:41" ht="24" customHeight="1">
      <c r="A557" s="265"/>
      <c r="B557" s="265"/>
      <c r="C557" s="264"/>
      <c r="D557" s="265"/>
      <c r="E557" s="265"/>
      <c r="F557" s="393"/>
      <c r="G557" s="264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  <c r="AA557" s="265"/>
      <c r="AB557" s="265"/>
      <c r="AC557" s="265"/>
      <c r="AD557" s="265"/>
      <c r="AE557" s="265"/>
      <c r="AF557" s="265"/>
      <c r="AG557" s="265"/>
      <c r="AH557" s="265"/>
      <c r="AI557" s="265"/>
      <c r="AJ557" s="265"/>
      <c r="AK557" s="262"/>
      <c r="AL557" s="265"/>
      <c r="AM557" s="265"/>
      <c r="AN557" s="265"/>
      <c r="AO557" s="479"/>
    </row>
    <row r="558" spans="1:41" ht="24" customHeight="1">
      <c r="A558" s="265"/>
      <c r="B558" s="265"/>
      <c r="C558" s="264"/>
      <c r="D558" s="265"/>
      <c r="E558" s="265"/>
      <c r="F558" s="393"/>
      <c r="G558" s="264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  <c r="AA558" s="265"/>
      <c r="AB558" s="265"/>
      <c r="AC558" s="265"/>
      <c r="AD558" s="265"/>
      <c r="AE558" s="265"/>
      <c r="AF558" s="265"/>
      <c r="AG558" s="265"/>
      <c r="AH558" s="265"/>
      <c r="AI558" s="265"/>
      <c r="AJ558" s="265"/>
      <c r="AK558" s="265"/>
      <c r="AL558" s="265"/>
      <c r="AM558" s="265"/>
      <c r="AN558" s="265"/>
      <c r="AO558" s="479"/>
    </row>
    <row r="559" spans="1:41" ht="24" customHeight="1">
      <c r="A559" s="265"/>
      <c r="B559" s="265"/>
      <c r="C559" s="264"/>
      <c r="D559" s="265"/>
      <c r="E559" s="265"/>
      <c r="F559" s="393"/>
      <c r="G559" s="264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  <c r="AA559" s="265"/>
      <c r="AB559" s="265"/>
      <c r="AC559" s="265"/>
      <c r="AD559" s="265"/>
      <c r="AE559" s="265"/>
      <c r="AF559" s="265"/>
      <c r="AG559" s="265"/>
      <c r="AH559" s="265"/>
      <c r="AI559" s="265"/>
      <c r="AJ559" s="265"/>
      <c r="AK559" s="265"/>
      <c r="AL559" s="265"/>
      <c r="AM559" s="265"/>
      <c r="AN559" s="265"/>
      <c r="AO559" s="479"/>
    </row>
    <row r="560" spans="1:41" ht="24" customHeight="1">
      <c r="A560" s="265"/>
      <c r="B560" s="265"/>
      <c r="C560" s="264"/>
      <c r="D560" s="265"/>
      <c r="E560" s="265"/>
      <c r="F560" s="393"/>
      <c r="G560" s="264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  <c r="AA560" s="265"/>
      <c r="AB560" s="265"/>
      <c r="AC560" s="265"/>
      <c r="AD560" s="265"/>
      <c r="AE560" s="265"/>
      <c r="AF560" s="265"/>
      <c r="AG560" s="265"/>
      <c r="AH560" s="265"/>
      <c r="AI560" s="265"/>
      <c r="AJ560" s="265"/>
      <c r="AK560" s="265"/>
      <c r="AL560" s="265"/>
      <c r="AM560" s="265"/>
      <c r="AN560" s="265"/>
      <c r="AO560" s="479"/>
    </row>
    <row r="561" spans="1:41" ht="24" customHeight="1">
      <c r="A561" s="265"/>
      <c r="B561" s="265"/>
      <c r="C561" s="264"/>
      <c r="D561" s="265"/>
      <c r="E561" s="265"/>
      <c r="F561" s="393"/>
      <c r="G561" s="264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  <c r="AA561" s="265"/>
      <c r="AB561" s="265"/>
      <c r="AC561" s="265"/>
      <c r="AD561" s="265"/>
      <c r="AE561" s="265"/>
      <c r="AF561" s="265"/>
      <c r="AG561" s="265"/>
      <c r="AH561" s="265"/>
      <c r="AI561" s="265"/>
      <c r="AJ561" s="265"/>
      <c r="AK561" s="265"/>
      <c r="AL561" s="265"/>
      <c r="AM561" s="265"/>
      <c r="AN561" s="265"/>
      <c r="AO561" s="479"/>
    </row>
    <row r="562" spans="1:41" ht="24" customHeight="1">
      <c r="A562" s="265"/>
      <c r="B562" s="265"/>
      <c r="C562" s="264"/>
      <c r="D562" s="265"/>
      <c r="E562" s="265"/>
      <c r="F562" s="393"/>
      <c r="G562" s="264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  <c r="AA562" s="265"/>
      <c r="AB562" s="265"/>
      <c r="AC562" s="265"/>
      <c r="AD562" s="265"/>
      <c r="AE562" s="265"/>
      <c r="AF562" s="265"/>
      <c r="AG562" s="265"/>
      <c r="AH562" s="265"/>
      <c r="AI562" s="265"/>
      <c r="AJ562" s="265"/>
      <c r="AK562" s="265"/>
      <c r="AL562" s="265"/>
      <c r="AM562" s="265"/>
      <c r="AN562" s="265"/>
      <c r="AO562" s="479"/>
    </row>
    <row r="563" spans="1:41" ht="24" customHeight="1">
      <c r="A563" s="265"/>
      <c r="B563" s="265"/>
      <c r="C563" s="264"/>
      <c r="D563" s="265"/>
      <c r="E563" s="265"/>
      <c r="F563" s="393"/>
      <c r="G563" s="264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  <c r="AA563" s="265"/>
      <c r="AB563" s="265"/>
      <c r="AC563" s="265"/>
      <c r="AD563" s="265"/>
      <c r="AE563" s="265"/>
      <c r="AF563" s="265"/>
      <c r="AG563" s="265"/>
      <c r="AH563" s="265"/>
      <c r="AI563" s="265"/>
      <c r="AJ563" s="265"/>
      <c r="AK563" s="265"/>
      <c r="AL563" s="265"/>
      <c r="AM563" s="265"/>
      <c r="AN563" s="265"/>
      <c r="AO563" s="479"/>
    </row>
    <row r="564" spans="1:41" ht="24" customHeight="1">
      <c r="A564" s="265"/>
      <c r="B564" s="265"/>
      <c r="C564" s="264"/>
      <c r="D564" s="265"/>
      <c r="E564" s="265"/>
      <c r="F564" s="393"/>
      <c r="G564" s="264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  <c r="AA564" s="265"/>
      <c r="AB564" s="265"/>
      <c r="AC564" s="265"/>
      <c r="AD564" s="265"/>
      <c r="AE564" s="265"/>
      <c r="AF564" s="265"/>
      <c r="AG564" s="265"/>
      <c r="AH564" s="265"/>
      <c r="AI564" s="265"/>
      <c r="AJ564" s="265"/>
      <c r="AK564" s="265"/>
      <c r="AL564" s="265"/>
      <c r="AM564" s="265"/>
      <c r="AN564" s="265"/>
      <c r="AO564" s="479"/>
    </row>
    <row r="565" spans="1:41" ht="24" customHeight="1">
      <c r="A565" s="265"/>
      <c r="B565" s="265"/>
      <c r="C565" s="264"/>
      <c r="D565" s="265"/>
      <c r="E565" s="265"/>
      <c r="F565" s="393"/>
      <c r="G565" s="264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  <c r="AA565" s="265"/>
      <c r="AB565" s="265"/>
      <c r="AC565" s="265"/>
      <c r="AD565" s="265"/>
      <c r="AE565" s="265"/>
      <c r="AF565" s="265"/>
      <c r="AG565" s="265"/>
      <c r="AH565" s="265"/>
      <c r="AI565" s="265"/>
      <c r="AJ565" s="265"/>
      <c r="AK565" s="265"/>
      <c r="AL565" s="265"/>
      <c r="AM565" s="265"/>
      <c r="AN565" s="265"/>
      <c r="AO565" s="479"/>
    </row>
    <row r="566" spans="1:41" ht="24" customHeight="1">
      <c r="A566" s="265"/>
      <c r="B566" s="265"/>
      <c r="C566" s="264"/>
      <c r="D566" s="265"/>
      <c r="E566" s="265"/>
      <c r="F566" s="393"/>
      <c r="G566" s="264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  <c r="AA566" s="265"/>
      <c r="AB566" s="265"/>
      <c r="AC566" s="265"/>
      <c r="AD566" s="265"/>
      <c r="AE566" s="265"/>
      <c r="AF566" s="265"/>
      <c r="AG566" s="265"/>
      <c r="AH566" s="265"/>
      <c r="AI566" s="265"/>
      <c r="AJ566" s="265"/>
      <c r="AK566" s="265"/>
      <c r="AL566" s="265"/>
      <c r="AM566" s="265"/>
      <c r="AN566" s="265"/>
      <c r="AO566" s="479"/>
    </row>
    <row r="567" spans="1:41" ht="24" customHeight="1">
      <c r="A567" s="265"/>
      <c r="B567" s="265"/>
      <c r="C567" s="264"/>
      <c r="D567" s="265"/>
      <c r="E567" s="265"/>
      <c r="F567" s="393"/>
      <c r="G567" s="264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  <c r="AA567" s="265"/>
      <c r="AB567" s="265"/>
      <c r="AC567" s="265"/>
      <c r="AD567" s="265"/>
      <c r="AE567" s="265"/>
      <c r="AF567" s="265"/>
      <c r="AG567" s="265"/>
      <c r="AH567" s="265"/>
      <c r="AI567" s="265"/>
      <c r="AJ567" s="265"/>
      <c r="AK567" s="265"/>
      <c r="AL567" s="265"/>
      <c r="AM567" s="265"/>
      <c r="AN567" s="265"/>
      <c r="AO567" s="479"/>
    </row>
    <row r="568" spans="1:41" ht="24" customHeight="1">
      <c r="A568" s="265"/>
      <c r="B568" s="265"/>
      <c r="C568" s="264"/>
      <c r="D568" s="265"/>
      <c r="E568" s="265"/>
      <c r="F568" s="393"/>
      <c r="G568" s="264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  <c r="AA568" s="265"/>
      <c r="AB568" s="265"/>
      <c r="AC568" s="265"/>
      <c r="AD568" s="265"/>
      <c r="AE568" s="265"/>
      <c r="AF568" s="265"/>
      <c r="AG568" s="265"/>
      <c r="AH568" s="265"/>
      <c r="AI568" s="265"/>
      <c r="AJ568" s="265"/>
      <c r="AK568" s="265"/>
      <c r="AL568" s="265"/>
      <c r="AM568" s="265"/>
      <c r="AN568" s="265"/>
      <c r="AO568" s="479"/>
    </row>
    <row r="569" spans="1:41" ht="24" customHeight="1">
      <c r="A569" s="265"/>
      <c r="B569" s="265"/>
      <c r="C569" s="264"/>
      <c r="D569" s="265"/>
      <c r="E569" s="265"/>
      <c r="F569" s="393"/>
      <c r="G569" s="264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  <c r="AA569" s="265"/>
      <c r="AB569" s="265"/>
      <c r="AC569" s="265"/>
      <c r="AD569" s="265"/>
      <c r="AE569" s="265"/>
      <c r="AF569" s="265"/>
      <c r="AG569" s="265"/>
      <c r="AH569" s="265"/>
      <c r="AI569" s="265"/>
      <c r="AJ569" s="265"/>
      <c r="AK569" s="265"/>
      <c r="AL569" s="265"/>
      <c r="AM569" s="265"/>
      <c r="AN569" s="265"/>
      <c r="AO569" s="479"/>
    </row>
    <row r="570" spans="1:41" ht="24" customHeight="1">
      <c r="A570" s="265"/>
      <c r="B570" s="265"/>
      <c r="C570" s="264"/>
      <c r="D570" s="265"/>
      <c r="E570" s="265"/>
      <c r="F570" s="393"/>
      <c r="G570" s="264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  <c r="AA570" s="265"/>
      <c r="AB570" s="265"/>
      <c r="AC570" s="265"/>
      <c r="AD570" s="265"/>
      <c r="AE570" s="265"/>
      <c r="AF570" s="265"/>
      <c r="AG570" s="265"/>
      <c r="AH570" s="265"/>
      <c r="AI570" s="265"/>
      <c r="AJ570" s="265"/>
      <c r="AK570" s="265"/>
      <c r="AL570" s="265"/>
      <c r="AM570" s="265"/>
      <c r="AN570" s="265"/>
      <c r="AO570" s="479"/>
    </row>
    <row r="571" spans="1:41" ht="24" customHeight="1">
      <c r="A571" s="265"/>
      <c r="B571" s="265"/>
      <c r="C571" s="264"/>
      <c r="D571" s="265"/>
      <c r="E571" s="265"/>
      <c r="F571" s="393"/>
      <c r="G571" s="264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  <c r="AA571" s="265"/>
      <c r="AB571" s="265"/>
      <c r="AC571" s="265"/>
      <c r="AD571" s="265"/>
      <c r="AE571" s="265"/>
      <c r="AF571" s="265"/>
      <c r="AG571" s="265"/>
      <c r="AH571" s="265"/>
      <c r="AI571" s="265"/>
      <c r="AJ571" s="265"/>
      <c r="AK571" s="265"/>
      <c r="AL571" s="265"/>
      <c r="AM571" s="265"/>
      <c r="AN571" s="265"/>
      <c r="AO571" s="479"/>
    </row>
    <row r="572" spans="1:41" ht="24" customHeight="1">
      <c r="A572" s="265"/>
      <c r="B572" s="265"/>
      <c r="C572" s="264"/>
      <c r="D572" s="265"/>
      <c r="E572" s="265"/>
      <c r="F572" s="393"/>
      <c r="G572" s="264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  <c r="AA572" s="265"/>
      <c r="AB572" s="265"/>
      <c r="AC572" s="265"/>
      <c r="AD572" s="265"/>
      <c r="AE572" s="265"/>
      <c r="AF572" s="265"/>
      <c r="AG572" s="265"/>
      <c r="AH572" s="265"/>
      <c r="AI572" s="265"/>
      <c r="AJ572" s="265"/>
      <c r="AK572" s="265"/>
      <c r="AL572" s="265"/>
      <c r="AM572" s="265"/>
      <c r="AN572" s="265"/>
      <c r="AO572" s="479"/>
    </row>
    <row r="573" spans="1:41" ht="24" customHeight="1">
      <c r="A573" s="265"/>
      <c r="B573" s="265"/>
      <c r="C573" s="264"/>
      <c r="D573" s="265"/>
      <c r="E573" s="265"/>
      <c r="F573" s="393"/>
      <c r="G573" s="264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  <c r="AA573" s="265"/>
      <c r="AB573" s="265"/>
      <c r="AC573" s="265"/>
      <c r="AD573" s="265"/>
      <c r="AE573" s="265"/>
      <c r="AF573" s="265"/>
      <c r="AG573" s="265"/>
      <c r="AH573" s="265"/>
      <c r="AI573" s="265"/>
      <c r="AJ573" s="265"/>
      <c r="AK573" s="265"/>
      <c r="AL573" s="265"/>
      <c r="AM573" s="265"/>
      <c r="AN573" s="265"/>
      <c r="AO573" s="479"/>
    </row>
    <row r="574" spans="1:41" ht="24" customHeight="1">
      <c r="A574" s="265"/>
      <c r="B574" s="265"/>
      <c r="C574" s="264"/>
      <c r="D574" s="265"/>
      <c r="E574" s="265"/>
      <c r="F574" s="393"/>
      <c r="G574" s="264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  <c r="AA574" s="265"/>
      <c r="AB574" s="265"/>
      <c r="AC574" s="265"/>
      <c r="AD574" s="265"/>
      <c r="AE574" s="265"/>
      <c r="AF574" s="265"/>
      <c r="AG574" s="265"/>
      <c r="AH574" s="265"/>
      <c r="AI574" s="265"/>
      <c r="AJ574" s="265"/>
      <c r="AK574" s="265"/>
      <c r="AL574" s="265"/>
      <c r="AM574" s="265"/>
      <c r="AN574" s="265"/>
      <c r="AO574" s="479"/>
    </row>
    <row r="575" spans="1:41" ht="24" customHeight="1">
      <c r="A575" s="265"/>
      <c r="B575" s="265"/>
      <c r="C575" s="264"/>
      <c r="D575" s="265"/>
      <c r="E575" s="265"/>
      <c r="F575" s="393"/>
      <c r="G575" s="264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  <c r="AA575" s="265"/>
      <c r="AB575" s="265"/>
      <c r="AC575" s="265"/>
      <c r="AD575" s="265"/>
      <c r="AE575" s="265"/>
      <c r="AF575" s="265"/>
      <c r="AG575" s="265"/>
      <c r="AH575" s="265"/>
      <c r="AI575" s="265"/>
      <c r="AJ575" s="265"/>
      <c r="AK575" s="265"/>
      <c r="AL575" s="265"/>
      <c r="AM575" s="265"/>
      <c r="AN575" s="265"/>
      <c r="AO575" s="479"/>
    </row>
    <row r="576" spans="1:41" ht="24" customHeight="1">
      <c r="A576" s="265"/>
      <c r="B576" s="265"/>
      <c r="C576" s="264"/>
      <c r="D576" s="265"/>
      <c r="E576" s="265"/>
      <c r="F576" s="393"/>
      <c r="G576" s="264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  <c r="AA576" s="265"/>
      <c r="AB576" s="265"/>
      <c r="AC576" s="265"/>
      <c r="AD576" s="265"/>
      <c r="AE576" s="265"/>
      <c r="AF576" s="265"/>
      <c r="AG576" s="265"/>
      <c r="AH576" s="265"/>
      <c r="AI576" s="265"/>
      <c r="AJ576" s="265"/>
      <c r="AK576" s="265"/>
      <c r="AL576" s="265"/>
      <c r="AM576" s="265"/>
      <c r="AN576" s="265"/>
      <c r="AO576" s="479"/>
    </row>
    <row r="577" spans="1:41" ht="24" customHeight="1">
      <c r="A577" s="265"/>
      <c r="B577" s="265"/>
      <c r="C577" s="264"/>
      <c r="D577" s="265"/>
      <c r="E577" s="265"/>
      <c r="F577" s="393"/>
      <c r="G577" s="264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  <c r="AA577" s="265"/>
      <c r="AB577" s="265"/>
      <c r="AC577" s="265"/>
      <c r="AD577" s="265"/>
      <c r="AE577" s="265"/>
      <c r="AF577" s="265"/>
      <c r="AG577" s="265"/>
      <c r="AH577" s="265"/>
      <c r="AI577" s="265"/>
      <c r="AJ577" s="265"/>
      <c r="AK577" s="265"/>
      <c r="AL577" s="265"/>
      <c r="AM577" s="265"/>
      <c r="AN577" s="265"/>
      <c r="AO577" s="479"/>
    </row>
    <row r="578" spans="1:41" ht="24" customHeight="1">
      <c r="A578" s="265"/>
      <c r="B578" s="265"/>
      <c r="C578" s="264"/>
      <c r="D578" s="265"/>
      <c r="E578" s="265"/>
      <c r="F578" s="393"/>
      <c r="G578" s="264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  <c r="AA578" s="265"/>
      <c r="AB578" s="265"/>
      <c r="AC578" s="265"/>
      <c r="AD578" s="265"/>
      <c r="AE578" s="265"/>
      <c r="AF578" s="265"/>
      <c r="AG578" s="265"/>
      <c r="AH578" s="265"/>
      <c r="AI578" s="265"/>
      <c r="AJ578" s="265"/>
      <c r="AK578" s="265"/>
      <c r="AL578" s="265"/>
      <c r="AM578" s="265"/>
      <c r="AN578" s="265"/>
      <c r="AO578" s="479"/>
    </row>
    <row r="579" spans="1:41" ht="24" customHeight="1">
      <c r="A579" s="265"/>
      <c r="B579" s="265"/>
      <c r="C579" s="264"/>
      <c r="D579" s="265"/>
      <c r="E579" s="265"/>
      <c r="F579" s="393"/>
      <c r="G579" s="264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  <c r="AA579" s="265"/>
      <c r="AB579" s="265"/>
      <c r="AC579" s="265"/>
      <c r="AD579" s="265"/>
      <c r="AE579" s="265"/>
      <c r="AF579" s="265"/>
      <c r="AG579" s="265"/>
      <c r="AH579" s="265"/>
      <c r="AI579" s="265"/>
      <c r="AJ579" s="265"/>
      <c r="AK579" s="265"/>
      <c r="AL579" s="265"/>
      <c r="AM579" s="265"/>
      <c r="AN579" s="265"/>
      <c r="AO579" s="479"/>
    </row>
    <row r="580" spans="1:41" ht="24" customHeight="1">
      <c r="A580" s="265"/>
      <c r="B580" s="265"/>
      <c r="C580" s="264"/>
      <c r="D580" s="265"/>
      <c r="E580" s="265"/>
      <c r="F580" s="393"/>
      <c r="G580" s="264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  <c r="AA580" s="265"/>
      <c r="AB580" s="265"/>
      <c r="AC580" s="265"/>
      <c r="AD580" s="265"/>
      <c r="AE580" s="265"/>
      <c r="AF580" s="265"/>
      <c r="AG580" s="265"/>
      <c r="AH580" s="265"/>
      <c r="AI580" s="265"/>
      <c r="AJ580" s="265"/>
      <c r="AK580" s="265"/>
      <c r="AL580" s="265"/>
      <c r="AM580" s="265"/>
      <c r="AN580" s="265"/>
      <c r="AO580" s="479"/>
    </row>
    <row r="581" spans="1:41" ht="24" customHeight="1">
      <c r="A581" s="265"/>
      <c r="B581" s="265"/>
      <c r="C581" s="264"/>
      <c r="D581" s="265"/>
      <c r="E581" s="265"/>
      <c r="F581" s="393"/>
      <c r="G581" s="264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  <c r="AA581" s="265"/>
      <c r="AB581" s="265"/>
      <c r="AC581" s="265"/>
      <c r="AD581" s="265"/>
      <c r="AE581" s="265"/>
      <c r="AF581" s="265"/>
      <c r="AG581" s="265"/>
      <c r="AH581" s="265"/>
      <c r="AI581" s="265"/>
      <c r="AJ581" s="265"/>
      <c r="AK581" s="265"/>
      <c r="AL581" s="265"/>
      <c r="AM581" s="265"/>
      <c r="AN581" s="265"/>
      <c r="AO581" s="479"/>
    </row>
    <row r="582" spans="1:41" ht="24" customHeight="1">
      <c r="A582" s="265"/>
      <c r="B582" s="265"/>
      <c r="C582" s="264"/>
      <c r="D582" s="265"/>
      <c r="E582" s="265"/>
      <c r="F582" s="393"/>
      <c r="G582" s="264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  <c r="AA582" s="265"/>
      <c r="AB582" s="265"/>
      <c r="AC582" s="265"/>
      <c r="AD582" s="265"/>
      <c r="AE582" s="265"/>
      <c r="AF582" s="265"/>
      <c r="AG582" s="265"/>
      <c r="AH582" s="265"/>
      <c r="AI582" s="265"/>
      <c r="AJ582" s="265"/>
      <c r="AK582" s="265"/>
      <c r="AL582" s="265"/>
      <c r="AM582" s="265"/>
      <c r="AN582" s="265"/>
      <c r="AO582" s="479"/>
    </row>
    <row r="583" spans="1:41" ht="24" customHeight="1">
      <c r="A583" s="265"/>
      <c r="B583" s="265"/>
      <c r="C583" s="264"/>
      <c r="D583" s="265"/>
      <c r="E583" s="265"/>
      <c r="F583" s="393"/>
      <c r="G583" s="264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  <c r="AA583" s="265"/>
      <c r="AB583" s="265"/>
      <c r="AC583" s="265"/>
      <c r="AD583" s="265"/>
      <c r="AE583" s="265"/>
      <c r="AF583" s="265"/>
      <c r="AG583" s="265"/>
      <c r="AH583" s="265"/>
      <c r="AI583" s="265"/>
      <c r="AJ583" s="265"/>
      <c r="AK583" s="265"/>
      <c r="AL583" s="265"/>
      <c r="AM583" s="265"/>
      <c r="AN583" s="265"/>
      <c r="AO583" s="479"/>
    </row>
    <row r="584" spans="1:41" ht="24" customHeight="1">
      <c r="A584" s="265"/>
      <c r="B584" s="265"/>
      <c r="C584" s="264"/>
      <c r="D584" s="265"/>
      <c r="E584" s="265"/>
      <c r="F584" s="393"/>
      <c r="G584" s="264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  <c r="AA584" s="265"/>
      <c r="AB584" s="265"/>
      <c r="AC584" s="265"/>
      <c r="AD584" s="265"/>
      <c r="AE584" s="265"/>
      <c r="AF584" s="265"/>
      <c r="AG584" s="265"/>
      <c r="AH584" s="265"/>
      <c r="AI584" s="265"/>
      <c r="AJ584" s="265"/>
      <c r="AK584" s="265"/>
      <c r="AL584" s="265"/>
      <c r="AM584" s="265"/>
      <c r="AN584" s="265"/>
      <c r="AO584" s="479"/>
    </row>
    <row r="585" spans="1:41" ht="24" customHeight="1">
      <c r="A585" s="265"/>
      <c r="B585" s="265"/>
      <c r="C585" s="264"/>
      <c r="D585" s="265"/>
      <c r="E585" s="265"/>
      <c r="F585" s="393"/>
      <c r="G585" s="264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  <c r="AA585" s="265"/>
      <c r="AB585" s="265"/>
      <c r="AC585" s="265"/>
      <c r="AD585" s="265"/>
      <c r="AE585" s="265"/>
      <c r="AF585" s="265"/>
      <c r="AG585" s="265"/>
      <c r="AH585" s="265"/>
      <c r="AI585" s="265"/>
      <c r="AJ585" s="265"/>
      <c r="AK585" s="265"/>
      <c r="AL585" s="265"/>
      <c r="AM585" s="265"/>
      <c r="AN585" s="265"/>
      <c r="AO585" s="479"/>
    </row>
    <row r="586" spans="1:41" ht="24" customHeight="1">
      <c r="A586" s="265"/>
      <c r="B586" s="265"/>
      <c r="C586" s="264"/>
      <c r="D586" s="265"/>
      <c r="E586" s="265"/>
      <c r="F586" s="393"/>
      <c r="G586" s="264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  <c r="AA586" s="265"/>
      <c r="AB586" s="265"/>
      <c r="AC586" s="265"/>
      <c r="AD586" s="265"/>
      <c r="AE586" s="265"/>
      <c r="AF586" s="265"/>
      <c r="AG586" s="265"/>
      <c r="AH586" s="265"/>
      <c r="AI586" s="265"/>
      <c r="AJ586" s="265"/>
      <c r="AK586" s="265"/>
      <c r="AL586" s="265"/>
      <c r="AM586" s="265"/>
      <c r="AN586" s="265"/>
      <c r="AO586" s="479"/>
    </row>
    <row r="587" spans="1:41" ht="24" customHeight="1">
      <c r="A587" s="265"/>
      <c r="B587" s="265"/>
      <c r="C587" s="264"/>
      <c r="D587" s="265"/>
      <c r="E587" s="265"/>
      <c r="F587" s="393"/>
      <c r="G587" s="264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  <c r="AA587" s="265"/>
      <c r="AB587" s="265"/>
      <c r="AC587" s="265"/>
      <c r="AD587" s="265"/>
      <c r="AE587" s="265"/>
      <c r="AF587" s="265"/>
      <c r="AG587" s="265"/>
      <c r="AH587" s="265"/>
      <c r="AI587" s="265"/>
      <c r="AJ587" s="265"/>
      <c r="AK587" s="265"/>
      <c r="AL587" s="265"/>
      <c r="AM587" s="265"/>
      <c r="AN587" s="265"/>
      <c r="AO587" s="479"/>
    </row>
    <row r="588" spans="1:41" ht="24" customHeight="1">
      <c r="A588" s="265"/>
      <c r="B588" s="265"/>
      <c r="C588" s="264"/>
      <c r="D588" s="265"/>
      <c r="E588" s="265"/>
      <c r="F588" s="393"/>
      <c r="G588" s="264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  <c r="AA588" s="265"/>
      <c r="AB588" s="265"/>
      <c r="AC588" s="265"/>
      <c r="AD588" s="265"/>
      <c r="AE588" s="265"/>
      <c r="AF588" s="265"/>
      <c r="AG588" s="265"/>
      <c r="AH588" s="265"/>
      <c r="AI588" s="265"/>
      <c r="AJ588" s="265"/>
      <c r="AK588" s="265"/>
      <c r="AL588" s="265"/>
      <c r="AM588" s="265"/>
      <c r="AN588" s="265"/>
      <c r="AO588" s="479"/>
    </row>
    <row r="589" spans="1:41" ht="24" customHeight="1">
      <c r="A589" s="265"/>
      <c r="B589" s="265"/>
      <c r="C589" s="264"/>
      <c r="D589" s="265"/>
      <c r="E589" s="265"/>
      <c r="F589" s="393"/>
      <c r="G589" s="264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  <c r="AA589" s="265"/>
      <c r="AB589" s="265"/>
      <c r="AC589" s="265"/>
      <c r="AD589" s="265"/>
      <c r="AE589" s="265"/>
      <c r="AF589" s="265"/>
      <c r="AG589" s="265"/>
      <c r="AH589" s="265"/>
      <c r="AI589" s="265"/>
      <c r="AJ589" s="265"/>
      <c r="AK589" s="265"/>
      <c r="AL589" s="265"/>
      <c r="AM589" s="265"/>
      <c r="AN589" s="265"/>
      <c r="AO589" s="479"/>
    </row>
    <row r="590" spans="1:41" ht="24" customHeight="1">
      <c r="A590" s="265"/>
      <c r="B590" s="265"/>
      <c r="C590" s="264"/>
      <c r="D590" s="265"/>
      <c r="E590" s="265"/>
      <c r="F590" s="393"/>
      <c r="G590" s="264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  <c r="AA590" s="265"/>
      <c r="AB590" s="265"/>
      <c r="AC590" s="265"/>
      <c r="AD590" s="265"/>
      <c r="AE590" s="265"/>
      <c r="AF590" s="265"/>
      <c r="AG590" s="265"/>
      <c r="AH590" s="265"/>
      <c r="AI590" s="265"/>
      <c r="AJ590" s="265"/>
      <c r="AK590" s="265"/>
      <c r="AL590" s="265"/>
      <c r="AM590" s="265"/>
      <c r="AN590" s="265"/>
      <c r="AO590" s="479"/>
    </row>
    <row r="591" spans="1:41" ht="24" customHeight="1">
      <c r="A591" s="265"/>
      <c r="B591" s="265"/>
      <c r="C591" s="264"/>
      <c r="D591" s="265"/>
      <c r="E591" s="265"/>
      <c r="F591" s="393"/>
      <c r="G591" s="264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  <c r="AA591" s="265"/>
      <c r="AB591" s="265"/>
      <c r="AC591" s="265"/>
      <c r="AD591" s="265"/>
      <c r="AE591" s="265"/>
      <c r="AF591" s="265"/>
      <c r="AG591" s="265"/>
      <c r="AH591" s="265"/>
      <c r="AI591" s="265"/>
      <c r="AJ591" s="265"/>
      <c r="AK591" s="265"/>
      <c r="AL591" s="265"/>
      <c r="AM591" s="265"/>
      <c r="AN591" s="265"/>
      <c r="AO591" s="479"/>
    </row>
    <row r="592" spans="1:41" ht="24" customHeight="1">
      <c r="A592" s="265"/>
      <c r="B592" s="265"/>
      <c r="C592" s="264"/>
      <c r="D592" s="265"/>
      <c r="E592" s="265"/>
      <c r="F592" s="393"/>
      <c r="G592" s="264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  <c r="AA592" s="265"/>
      <c r="AB592" s="265"/>
      <c r="AC592" s="265"/>
      <c r="AD592" s="265"/>
      <c r="AE592" s="265"/>
      <c r="AF592" s="265"/>
      <c r="AG592" s="265"/>
      <c r="AH592" s="265"/>
      <c r="AI592" s="265"/>
      <c r="AJ592" s="265"/>
      <c r="AK592" s="265"/>
      <c r="AL592" s="265"/>
      <c r="AM592" s="265"/>
      <c r="AN592" s="265"/>
      <c r="AO592" s="479"/>
    </row>
    <row r="593" spans="1:41" ht="24" customHeight="1">
      <c r="A593" s="265"/>
      <c r="B593" s="265"/>
      <c r="C593" s="264"/>
      <c r="D593" s="265"/>
      <c r="E593" s="265"/>
      <c r="F593" s="393"/>
      <c r="G593" s="264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  <c r="AA593" s="265"/>
      <c r="AB593" s="265"/>
      <c r="AC593" s="265"/>
      <c r="AD593" s="265"/>
      <c r="AE593" s="265"/>
      <c r="AF593" s="265"/>
      <c r="AG593" s="265"/>
      <c r="AH593" s="265"/>
      <c r="AI593" s="265"/>
      <c r="AJ593" s="265"/>
      <c r="AK593" s="265"/>
      <c r="AL593" s="265"/>
      <c r="AM593" s="265"/>
      <c r="AN593" s="265"/>
      <c r="AO593" s="479"/>
    </row>
    <row r="594" spans="1:41" ht="24" customHeight="1">
      <c r="A594" s="265"/>
      <c r="B594" s="265"/>
      <c r="C594" s="264"/>
      <c r="D594" s="265"/>
      <c r="E594" s="265"/>
      <c r="F594" s="393"/>
      <c r="G594" s="264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  <c r="AA594" s="265"/>
      <c r="AB594" s="265"/>
      <c r="AC594" s="265"/>
      <c r="AD594" s="265"/>
      <c r="AE594" s="265"/>
      <c r="AF594" s="265"/>
      <c r="AG594" s="265"/>
      <c r="AH594" s="265"/>
      <c r="AI594" s="265"/>
      <c r="AJ594" s="265"/>
      <c r="AK594" s="265"/>
      <c r="AL594" s="265"/>
      <c r="AM594" s="265"/>
      <c r="AN594" s="265"/>
      <c r="AO594" s="479"/>
    </row>
    <row r="595" spans="1:41" ht="24" customHeight="1">
      <c r="A595" s="265"/>
      <c r="B595" s="265"/>
      <c r="C595" s="264"/>
      <c r="D595" s="265"/>
      <c r="E595" s="265"/>
      <c r="F595" s="393"/>
      <c r="G595" s="264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  <c r="AA595" s="265"/>
      <c r="AB595" s="265"/>
      <c r="AC595" s="265"/>
      <c r="AD595" s="265"/>
      <c r="AE595" s="265"/>
      <c r="AF595" s="265"/>
      <c r="AG595" s="265"/>
      <c r="AH595" s="265"/>
      <c r="AI595" s="265"/>
      <c r="AJ595" s="265"/>
      <c r="AK595" s="265"/>
      <c r="AL595" s="265"/>
      <c r="AM595" s="265"/>
      <c r="AN595" s="265"/>
      <c r="AO595" s="479"/>
    </row>
    <row r="596" spans="1:41" ht="24" customHeight="1">
      <c r="A596" s="265"/>
      <c r="B596" s="265"/>
      <c r="C596" s="264"/>
      <c r="D596" s="265"/>
      <c r="E596" s="265"/>
      <c r="F596" s="393"/>
      <c r="G596" s="264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  <c r="AA596" s="265"/>
      <c r="AB596" s="265"/>
      <c r="AC596" s="265"/>
      <c r="AD596" s="265"/>
      <c r="AE596" s="265"/>
      <c r="AF596" s="265"/>
      <c r="AG596" s="265"/>
      <c r="AH596" s="265"/>
      <c r="AI596" s="265"/>
      <c r="AJ596" s="265"/>
      <c r="AK596" s="265"/>
      <c r="AL596" s="265"/>
      <c r="AM596" s="265"/>
      <c r="AN596" s="265"/>
      <c r="AO596" s="479"/>
    </row>
    <row r="597" spans="1:41" ht="24" customHeight="1">
      <c r="A597" s="265"/>
      <c r="B597" s="265"/>
      <c r="C597" s="264"/>
      <c r="D597" s="265"/>
      <c r="E597" s="265"/>
      <c r="F597" s="393"/>
      <c r="G597" s="264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  <c r="AA597" s="265"/>
      <c r="AB597" s="265"/>
      <c r="AC597" s="265"/>
      <c r="AD597" s="265"/>
      <c r="AE597" s="265"/>
      <c r="AF597" s="265"/>
      <c r="AG597" s="265"/>
      <c r="AH597" s="265"/>
      <c r="AI597" s="265"/>
      <c r="AJ597" s="265"/>
      <c r="AK597" s="265"/>
      <c r="AL597" s="265"/>
      <c r="AM597" s="265"/>
      <c r="AN597" s="265"/>
      <c r="AO597" s="479"/>
    </row>
    <row r="598" spans="1:41" ht="24" customHeight="1">
      <c r="A598" s="265"/>
      <c r="B598" s="265"/>
      <c r="C598" s="264"/>
      <c r="D598" s="265"/>
      <c r="E598" s="265"/>
      <c r="F598" s="393"/>
      <c r="G598" s="264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  <c r="AA598" s="265"/>
      <c r="AB598" s="265"/>
      <c r="AC598" s="265"/>
      <c r="AD598" s="265"/>
      <c r="AE598" s="265"/>
      <c r="AF598" s="265"/>
      <c r="AG598" s="265"/>
      <c r="AH598" s="265"/>
      <c r="AI598" s="265"/>
      <c r="AJ598" s="265"/>
      <c r="AK598" s="265"/>
      <c r="AL598" s="265"/>
      <c r="AM598" s="265"/>
      <c r="AN598" s="265"/>
      <c r="AO598" s="479"/>
    </row>
    <row r="599" spans="1:41" ht="24" customHeight="1">
      <c r="A599" s="265"/>
      <c r="B599" s="265"/>
      <c r="C599" s="264"/>
      <c r="D599" s="265"/>
      <c r="E599" s="265"/>
      <c r="F599" s="393"/>
      <c r="G599" s="264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  <c r="AA599" s="265"/>
      <c r="AB599" s="265"/>
      <c r="AC599" s="265"/>
      <c r="AD599" s="265"/>
      <c r="AE599" s="265"/>
      <c r="AF599" s="265"/>
      <c r="AG599" s="265"/>
      <c r="AH599" s="265"/>
      <c r="AI599" s="265"/>
      <c r="AJ599" s="265"/>
      <c r="AK599" s="265"/>
      <c r="AL599" s="265"/>
      <c r="AM599" s="265"/>
      <c r="AN599" s="265"/>
      <c r="AO599" s="479"/>
    </row>
    <row r="600" spans="1:41" ht="24" customHeight="1">
      <c r="A600" s="265"/>
      <c r="B600" s="265"/>
      <c r="C600" s="264"/>
      <c r="D600" s="265"/>
      <c r="E600" s="265"/>
      <c r="F600" s="393"/>
      <c r="G600" s="264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  <c r="AA600" s="265"/>
      <c r="AB600" s="265"/>
      <c r="AC600" s="265"/>
      <c r="AD600" s="265"/>
      <c r="AE600" s="265"/>
      <c r="AF600" s="265"/>
      <c r="AG600" s="265"/>
      <c r="AH600" s="265"/>
      <c r="AI600" s="265"/>
      <c r="AJ600" s="265"/>
      <c r="AK600" s="265"/>
      <c r="AL600" s="265"/>
      <c r="AM600" s="265"/>
      <c r="AN600" s="265"/>
      <c r="AO600" s="479"/>
    </row>
    <row r="601" spans="1:41" ht="24" customHeight="1">
      <c r="A601" s="265"/>
      <c r="B601" s="265"/>
      <c r="C601" s="264"/>
      <c r="D601" s="265"/>
      <c r="E601" s="265"/>
      <c r="F601" s="393"/>
      <c r="G601" s="264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  <c r="AA601" s="265"/>
      <c r="AB601" s="265"/>
      <c r="AC601" s="265"/>
      <c r="AD601" s="265"/>
      <c r="AE601" s="265"/>
      <c r="AF601" s="265"/>
      <c r="AG601" s="265"/>
      <c r="AH601" s="265"/>
      <c r="AI601" s="265"/>
      <c r="AJ601" s="265"/>
      <c r="AK601" s="265"/>
      <c r="AL601" s="265"/>
      <c r="AM601" s="265"/>
      <c r="AN601" s="265"/>
      <c r="AO601" s="479"/>
    </row>
    <row r="602" spans="1:41" ht="24" customHeight="1">
      <c r="A602" s="265"/>
      <c r="B602" s="265"/>
      <c r="C602" s="264"/>
      <c r="D602" s="265"/>
      <c r="E602" s="265"/>
      <c r="F602" s="393"/>
      <c r="G602" s="264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  <c r="AA602" s="265"/>
      <c r="AB602" s="265"/>
      <c r="AC602" s="265"/>
      <c r="AD602" s="265"/>
      <c r="AE602" s="265"/>
      <c r="AF602" s="265"/>
      <c r="AG602" s="265"/>
      <c r="AH602" s="265"/>
      <c r="AI602" s="265"/>
      <c r="AJ602" s="265"/>
      <c r="AK602" s="265"/>
      <c r="AL602" s="265"/>
      <c r="AM602" s="265"/>
      <c r="AN602" s="265"/>
      <c r="AO602" s="479"/>
    </row>
    <row r="603" spans="1:41" ht="24" customHeight="1">
      <c r="A603" s="265"/>
      <c r="B603" s="265"/>
      <c r="C603" s="264"/>
      <c r="D603" s="265"/>
      <c r="E603" s="265"/>
      <c r="F603" s="393"/>
      <c r="G603" s="264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  <c r="AA603" s="265"/>
      <c r="AB603" s="265"/>
      <c r="AC603" s="265"/>
      <c r="AD603" s="265"/>
      <c r="AE603" s="265"/>
      <c r="AF603" s="265"/>
      <c r="AG603" s="265"/>
      <c r="AH603" s="265"/>
      <c r="AI603" s="265"/>
      <c r="AJ603" s="265"/>
      <c r="AK603" s="265"/>
      <c r="AL603" s="265"/>
      <c r="AM603" s="265"/>
      <c r="AN603" s="265"/>
      <c r="AO603" s="479"/>
    </row>
    <row r="604" spans="1:41" ht="24" customHeight="1">
      <c r="A604" s="265"/>
      <c r="B604" s="265"/>
      <c r="C604" s="264"/>
      <c r="D604" s="265"/>
      <c r="E604" s="265"/>
      <c r="F604" s="393"/>
      <c r="G604" s="264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  <c r="AA604" s="265"/>
      <c r="AB604" s="265"/>
      <c r="AC604" s="265"/>
      <c r="AD604" s="265"/>
      <c r="AE604" s="265"/>
      <c r="AF604" s="265"/>
      <c r="AG604" s="265"/>
      <c r="AH604" s="265"/>
      <c r="AI604" s="265"/>
      <c r="AJ604" s="265"/>
      <c r="AK604" s="265"/>
      <c r="AL604" s="265"/>
      <c r="AM604" s="265"/>
      <c r="AN604" s="265"/>
      <c r="AO604" s="479"/>
    </row>
    <row r="605" spans="1:41" ht="24" customHeight="1">
      <c r="A605" s="265"/>
      <c r="B605" s="265"/>
      <c r="C605" s="264"/>
      <c r="D605" s="265"/>
      <c r="E605" s="265"/>
      <c r="F605" s="393"/>
      <c r="G605" s="264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  <c r="AA605" s="265"/>
      <c r="AB605" s="265"/>
      <c r="AC605" s="265"/>
      <c r="AD605" s="265"/>
      <c r="AE605" s="265"/>
      <c r="AF605" s="265"/>
      <c r="AG605" s="265"/>
      <c r="AH605" s="265"/>
      <c r="AI605" s="265"/>
      <c r="AJ605" s="265"/>
      <c r="AK605" s="265"/>
      <c r="AL605" s="265"/>
      <c r="AM605" s="265"/>
      <c r="AN605" s="265"/>
      <c r="AO605" s="479"/>
    </row>
    <row r="606" spans="1:41" ht="24" customHeight="1">
      <c r="A606" s="265"/>
      <c r="B606" s="265"/>
      <c r="C606" s="264"/>
      <c r="D606" s="265"/>
      <c r="E606" s="265"/>
      <c r="F606" s="393"/>
      <c r="G606" s="264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  <c r="AA606" s="265"/>
      <c r="AB606" s="265"/>
      <c r="AC606" s="265"/>
      <c r="AD606" s="265"/>
      <c r="AE606" s="265"/>
      <c r="AF606" s="265"/>
      <c r="AG606" s="265"/>
      <c r="AH606" s="265"/>
      <c r="AI606" s="265"/>
      <c r="AJ606" s="265"/>
      <c r="AK606" s="265"/>
      <c r="AL606" s="265"/>
      <c r="AM606" s="265"/>
      <c r="AN606" s="265"/>
      <c r="AO606" s="479"/>
    </row>
    <row r="607" spans="1:41" ht="24" customHeight="1">
      <c r="A607" s="265"/>
      <c r="B607" s="265"/>
      <c r="C607" s="264"/>
      <c r="D607" s="265"/>
      <c r="E607" s="265"/>
      <c r="F607" s="393"/>
      <c r="G607" s="264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  <c r="AA607" s="265"/>
      <c r="AB607" s="265"/>
      <c r="AC607" s="265"/>
      <c r="AD607" s="265"/>
      <c r="AE607" s="265"/>
      <c r="AF607" s="265"/>
      <c r="AG607" s="265"/>
      <c r="AH607" s="265"/>
      <c r="AI607" s="265"/>
      <c r="AJ607" s="265"/>
      <c r="AK607" s="265"/>
      <c r="AL607" s="265"/>
      <c r="AM607" s="265"/>
      <c r="AN607" s="265"/>
      <c r="AO607" s="479"/>
    </row>
    <row r="608" spans="1:41" ht="24" customHeight="1">
      <c r="A608" s="265"/>
      <c r="B608" s="265"/>
      <c r="C608" s="264"/>
      <c r="D608" s="265"/>
      <c r="E608" s="265"/>
      <c r="F608" s="393"/>
      <c r="G608" s="264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  <c r="AA608" s="265"/>
      <c r="AB608" s="265"/>
      <c r="AC608" s="265"/>
      <c r="AD608" s="265"/>
      <c r="AE608" s="265"/>
      <c r="AF608" s="265"/>
      <c r="AG608" s="265"/>
      <c r="AH608" s="265"/>
      <c r="AI608" s="265"/>
      <c r="AJ608" s="265"/>
      <c r="AK608" s="265"/>
      <c r="AL608" s="265"/>
      <c r="AM608" s="265"/>
      <c r="AN608" s="265"/>
      <c r="AO608" s="479"/>
    </row>
    <row r="609" spans="1:41" ht="24" customHeight="1">
      <c r="A609" s="265"/>
      <c r="B609" s="265"/>
      <c r="C609" s="264"/>
      <c r="D609" s="265"/>
      <c r="E609" s="265"/>
      <c r="F609" s="393"/>
      <c r="G609" s="264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  <c r="AA609" s="265"/>
      <c r="AB609" s="265"/>
      <c r="AC609" s="265"/>
      <c r="AD609" s="265"/>
      <c r="AE609" s="265"/>
      <c r="AF609" s="265"/>
      <c r="AG609" s="265"/>
      <c r="AH609" s="265"/>
      <c r="AI609" s="265"/>
      <c r="AJ609" s="265"/>
      <c r="AK609" s="265"/>
      <c r="AL609" s="265"/>
      <c r="AM609" s="265"/>
      <c r="AN609" s="265"/>
      <c r="AO609" s="479"/>
    </row>
    <row r="610" spans="1:41" ht="24" customHeight="1">
      <c r="A610" s="265"/>
      <c r="B610" s="265"/>
      <c r="C610" s="264"/>
      <c r="D610" s="265"/>
      <c r="E610" s="265"/>
      <c r="F610" s="393"/>
      <c r="G610" s="264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  <c r="AA610" s="265"/>
      <c r="AB610" s="265"/>
      <c r="AC610" s="265"/>
      <c r="AD610" s="265"/>
      <c r="AE610" s="265"/>
      <c r="AF610" s="265"/>
      <c r="AG610" s="265"/>
      <c r="AH610" s="265"/>
      <c r="AI610" s="265"/>
      <c r="AJ610" s="265"/>
      <c r="AK610" s="265"/>
      <c r="AL610" s="265"/>
      <c r="AM610" s="265"/>
      <c r="AN610" s="265"/>
      <c r="AO610" s="479"/>
    </row>
    <row r="611" spans="1:41" ht="24" customHeight="1">
      <c r="A611" s="265"/>
      <c r="B611" s="265"/>
      <c r="C611" s="264"/>
      <c r="D611" s="265"/>
      <c r="E611" s="265"/>
      <c r="F611" s="393"/>
      <c r="G611" s="264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  <c r="AA611" s="265"/>
      <c r="AB611" s="265"/>
      <c r="AC611" s="265"/>
      <c r="AD611" s="265"/>
      <c r="AE611" s="265"/>
      <c r="AF611" s="265"/>
      <c r="AG611" s="265"/>
      <c r="AH611" s="265"/>
      <c r="AI611" s="265"/>
      <c r="AJ611" s="265"/>
      <c r="AK611" s="265"/>
      <c r="AL611" s="265"/>
      <c r="AM611" s="265"/>
      <c r="AN611" s="265"/>
      <c r="AO611" s="479"/>
    </row>
    <row r="612" spans="1:41" ht="24" customHeight="1">
      <c r="A612" s="265"/>
      <c r="B612" s="265"/>
      <c r="C612" s="264"/>
      <c r="D612" s="265"/>
      <c r="E612" s="265"/>
      <c r="F612" s="393"/>
      <c r="G612" s="264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  <c r="AA612" s="265"/>
      <c r="AB612" s="265"/>
      <c r="AC612" s="265"/>
      <c r="AD612" s="265"/>
      <c r="AE612" s="265"/>
      <c r="AF612" s="265"/>
      <c r="AG612" s="265"/>
      <c r="AH612" s="265"/>
      <c r="AI612" s="265"/>
      <c r="AJ612" s="265"/>
      <c r="AK612" s="265"/>
      <c r="AL612" s="265"/>
      <c r="AM612" s="265"/>
      <c r="AN612" s="265"/>
      <c r="AO612" s="479"/>
    </row>
    <row r="613" spans="1:41" ht="24" customHeight="1">
      <c r="A613" s="265"/>
      <c r="B613" s="265"/>
      <c r="C613" s="264"/>
      <c r="D613" s="265"/>
      <c r="E613" s="265"/>
      <c r="F613" s="393"/>
      <c r="G613" s="264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  <c r="AA613" s="265"/>
      <c r="AB613" s="265"/>
      <c r="AC613" s="265"/>
      <c r="AD613" s="265"/>
      <c r="AE613" s="265"/>
      <c r="AF613" s="265"/>
      <c r="AG613" s="265"/>
      <c r="AH613" s="265"/>
      <c r="AI613" s="265"/>
      <c r="AJ613" s="265"/>
      <c r="AK613" s="265"/>
      <c r="AL613" s="265"/>
      <c r="AM613" s="265"/>
      <c r="AN613" s="265"/>
      <c r="AO613" s="479"/>
    </row>
    <row r="614" spans="1:41" ht="24" customHeight="1">
      <c r="A614" s="265"/>
      <c r="B614" s="265"/>
      <c r="C614" s="264"/>
      <c r="D614" s="265"/>
      <c r="E614" s="265"/>
      <c r="F614" s="393"/>
      <c r="G614" s="264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  <c r="AA614" s="265"/>
      <c r="AB614" s="265"/>
      <c r="AC614" s="265"/>
      <c r="AD614" s="265"/>
      <c r="AE614" s="265"/>
      <c r="AF614" s="265"/>
      <c r="AG614" s="265"/>
      <c r="AH614" s="265"/>
      <c r="AI614" s="265"/>
      <c r="AJ614" s="265"/>
      <c r="AK614" s="265"/>
      <c r="AL614" s="265"/>
      <c r="AM614" s="265"/>
      <c r="AN614" s="265"/>
      <c r="AO614" s="479"/>
    </row>
    <row r="615" spans="1:41" ht="24" customHeight="1">
      <c r="A615" s="265"/>
      <c r="B615" s="265"/>
      <c r="C615" s="264"/>
      <c r="D615" s="265"/>
      <c r="E615" s="265"/>
      <c r="F615" s="393"/>
      <c r="G615" s="264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  <c r="AA615" s="265"/>
      <c r="AB615" s="265"/>
      <c r="AC615" s="265"/>
      <c r="AD615" s="265"/>
      <c r="AE615" s="265"/>
      <c r="AF615" s="265"/>
      <c r="AG615" s="265"/>
      <c r="AH615" s="265"/>
      <c r="AI615" s="265"/>
      <c r="AJ615" s="265"/>
      <c r="AK615" s="265"/>
      <c r="AL615" s="265"/>
      <c r="AM615" s="265"/>
      <c r="AN615" s="265"/>
      <c r="AO615" s="479"/>
    </row>
    <row r="616" spans="1:41" ht="24" customHeight="1">
      <c r="A616" s="265"/>
      <c r="B616" s="265"/>
      <c r="C616" s="264"/>
      <c r="D616" s="265"/>
      <c r="E616" s="265"/>
      <c r="F616" s="393"/>
      <c r="G616" s="264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  <c r="AA616" s="265"/>
      <c r="AB616" s="265"/>
      <c r="AC616" s="265"/>
      <c r="AD616" s="265"/>
      <c r="AE616" s="265"/>
      <c r="AF616" s="265"/>
      <c r="AG616" s="265"/>
      <c r="AH616" s="265"/>
      <c r="AI616" s="265"/>
      <c r="AJ616" s="265"/>
      <c r="AK616" s="265"/>
      <c r="AL616" s="265"/>
      <c r="AM616" s="265"/>
      <c r="AN616" s="265"/>
      <c r="AO616" s="479"/>
    </row>
    <row r="617" spans="1:41" ht="24" customHeight="1">
      <c r="A617" s="265"/>
      <c r="B617" s="265"/>
      <c r="C617" s="264"/>
      <c r="D617" s="265"/>
      <c r="E617" s="265"/>
      <c r="F617" s="393"/>
      <c r="G617" s="264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  <c r="AA617" s="265"/>
      <c r="AB617" s="265"/>
      <c r="AC617" s="265"/>
      <c r="AD617" s="265"/>
      <c r="AE617" s="265"/>
      <c r="AF617" s="265"/>
      <c r="AG617" s="265"/>
      <c r="AH617" s="265"/>
      <c r="AI617" s="265"/>
      <c r="AJ617" s="265"/>
      <c r="AK617" s="265"/>
      <c r="AL617" s="265"/>
      <c r="AM617" s="265"/>
      <c r="AN617" s="265"/>
      <c r="AO617" s="479"/>
    </row>
    <row r="618" spans="1:41" ht="24" customHeight="1">
      <c r="A618" s="265"/>
      <c r="B618" s="265"/>
      <c r="C618" s="264"/>
      <c r="D618" s="265"/>
      <c r="E618" s="265"/>
      <c r="F618" s="393"/>
      <c r="G618" s="264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  <c r="AA618" s="265"/>
      <c r="AB618" s="265"/>
      <c r="AC618" s="265"/>
      <c r="AD618" s="265"/>
      <c r="AE618" s="265"/>
      <c r="AF618" s="265"/>
      <c r="AG618" s="265"/>
      <c r="AH618" s="265"/>
      <c r="AI618" s="265"/>
      <c r="AJ618" s="265"/>
      <c r="AK618" s="265"/>
      <c r="AL618" s="265"/>
      <c r="AM618" s="265"/>
      <c r="AN618" s="265"/>
      <c r="AO618" s="479"/>
    </row>
    <row r="619" spans="1:41" ht="24" customHeight="1">
      <c r="A619" s="265"/>
      <c r="B619" s="265"/>
      <c r="C619" s="264"/>
      <c r="D619" s="265"/>
      <c r="E619" s="265"/>
      <c r="F619" s="393"/>
      <c r="G619" s="264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  <c r="AA619" s="265"/>
      <c r="AB619" s="265"/>
      <c r="AC619" s="265"/>
      <c r="AD619" s="265"/>
      <c r="AE619" s="265"/>
      <c r="AF619" s="265"/>
      <c r="AG619" s="265"/>
      <c r="AH619" s="265"/>
      <c r="AI619" s="265"/>
      <c r="AJ619" s="265"/>
      <c r="AK619" s="265"/>
      <c r="AL619" s="265"/>
      <c r="AM619" s="265"/>
      <c r="AN619" s="265"/>
      <c r="AO619" s="479"/>
    </row>
    <row r="620" spans="1:41" ht="24" customHeight="1">
      <c r="A620" s="265"/>
      <c r="B620" s="265"/>
      <c r="C620" s="264"/>
      <c r="D620" s="265"/>
      <c r="E620" s="265"/>
      <c r="F620" s="393"/>
      <c r="G620" s="264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  <c r="AA620" s="265"/>
      <c r="AB620" s="265"/>
      <c r="AC620" s="265"/>
      <c r="AD620" s="265"/>
      <c r="AE620" s="265"/>
      <c r="AF620" s="265"/>
      <c r="AG620" s="265"/>
      <c r="AH620" s="265"/>
      <c r="AI620" s="265"/>
      <c r="AJ620" s="265"/>
      <c r="AK620" s="265"/>
      <c r="AL620" s="265"/>
      <c r="AM620" s="265"/>
      <c r="AN620" s="265"/>
      <c r="AO620" s="479"/>
    </row>
    <row r="621" spans="1:41" ht="24" customHeight="1">
      <c r="A621" s="265"/>
      <c r="B621" s="265"/>
      <c r="C621" s="264"/>
      <c r="D621" s="265"/>
      <c r="E621" s="265"/>
      <c r="F621" s="393"/>
      <c r="G621" s="264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  <c r="AA621" s="265"/>
      <c r="AB621" s="265"/>
      <c r="AC621" s="265"/>
      <c r="AD621" s="265"/>
      <c r="AE621" s="265"/>
      <c r="AF621" s="265"/>
      <c r="AG621" s="265"/>
      <c r="AH621" s="265"/>
      <c r="AI621" s="265"/>
      <c r="AJ621" s="265"/>
      <c r="AK621" s="265"/>
      <c r="AL621" s="265"/>
      <c r="AM621" s="265"/>
      <c r="AN621" s="265"/>
      <c r="AO621" s="479"/>
    </row>
    <row r="622" spans="1:41" ht="24" customHeight="1">
      <c r="A622" s="265"/>
      <c r="B622" s="265"/>
      <c r="C622" s="264"/>
      <c r="D622" s="265"/>
      <c r="E622" s="265"/>
      <c r="F622" s="393"/>
      <c r="G622" s="264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  <c r="AA622" s="265"/>
      <c r="AB622" s="265"/>
      <c r="AC622" s="265"/>
      <c r="AD622" s="265"/>
      <c r="AE622" s="265"/>
      <c r="AF622" s="265"/>
      <c r="AG622" s="265"/>
      <c r="AH622" s="265"/>
      <c r="AI622" s="265"/>
      <c r="AJ622" s="265"/>
      <c r="AK622" s="265"/>
      <c r="AL622" s="265"/>
      <c r="AM622" s="265"/>
      <c r="AN622" s="265"/>
      <c r="AO622" s="479"/>
    </row>
    <row r="623" spans="1:41" ht="24" customHeight="1">
      <c r="A623" s="265"/>
      <c r="B623" s="265"/>
      <c r="C623" s="264"/>
      <c r="D623" s="265"/>
      <c r="E623" s="265"/>
      <c r="F623" s="393"/>
      <c r="G623" s="264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  <c r="AA623" s="265"/>
      <c r="AB623" s="265"/>
      <c r="AC623" s="265"/>
      <c r="AD623" s="265"/>
      <c r="AE623" s="265"/>
      <c r="AF623" s="265"/>
      <c r="AG623" s="265"/>
      <c r="AH623" s="265"/>
      <c r="AI623" s="265"/>
      <c r="AJ623" s="265"/>
      <c r="AK623" s="265"/>
      <c r="AL623" s="265"/>
      <c r="AM623" s="265"/>
      <c r="AN623" s="265"/>
      <c r="AO623" s="479"/>
    </row>
    <row r="624" spans="1:41" ht="24" customHeight="1">
      <c r="A624" s="265"/>
      <c r="B624" s="265"/>
      <c r="C624" s="264"/>
      <c r="D624" s="265"/>
      <c r="E624" s="265"/>
      <c r="F624" s="393"/>
      <c r="G624" s="264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  <c r="AA624" s="265"/>
      <c r="AB624" s="265"/>
      <c r="AC624" s="265"/>
      <c r="AD624" s="265"/>
      <c r="AE624" s="265"/>
      <c r="AF624" s="265"/>
      <c r="AG624" s="265"/>
      <c r="AH624" s="265"/>
      <c r="AI624" s="265"/>
      <c r="AJ624" s="265"/>
      <c r="AK624" s="265"/>
      <c r="AL624" s="265"/>
      <c r="AM624" s="265"/>
      <c r="AN624" s="265"/>
      <c r="AO624" s="479"/>
    </row>
    <row r="625" spans="1:41" ht="24" customHeight="1">
      <c r="A625" s="265"/>
      <c r="B625" s="265"/>
      <c r="C625" s="264"/>
      <c r="D625" s="265"/>
      <c r="E625" s="265"/>
      <c r="F625" s="393"/>
      <c r="G625" s="264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  <c r="AA625" s="265"/>
      <c r="AB625" s="265"/>
      <c r="AC625" s="265"/>
      <c r="AD625" s="265"/>
      <c r="AE625" s="265"/>
      <c r="AF625" s="265"/>
      <c r="AG625" s="265"/>
      <c r="AH625" s="265"/>
      <c r="AI625" s="265"/>
      <c r="AJ625" s="265"/>
      <c r="AK625" s="265"/>
      <c r="AL625" s="265"/>
      <c r="AM625" s="265"/>
      <c r="AN625" s="265"/>
      <c r="AO625" s="479"/>
    </row>
    <row r="626" spans="1:41" ht="24" customHeight="1">
      <c r="A626" s="265"/>
      <c r="B626" s="265"/>
      <c r="C626" s="264"/>
      <c r="D626" s="265"/>
      <c r="E626" s="265"/>
      <c r="F626" s="393"/>
      <c r="G626" s="264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  <c r="AA626" s="265"/>
      <c r="AB626" s="265"/>
      <c r="AC626" s="265"/>
      <c r="AD626" s="265"/>
      <c r="AE626" s="265"/>
      <c r="AF626" s="265"/>
      <c r="AG626" s="265"/>
      <c r="AH626" s="265"/>
      <c r="AI626" s="265"/>
      <c r="AJ626" s="265"/>
      <c r="AK626" s="265"/>
      <c r="AL626" s="265"/>
      <c r="AM626" s="265"/>
      <c r="AN626" s="265"/>
      <c r="AO626" s="479"/>
    </row>
    <row r="627" spans="1:41" ht="24" customHeight="1">
      <c r="A627" s="265"/>
      <c r="B627" s="265"/>
      <c r="C627" s="264"/>
      <c r="D627" s="265"/>
      <c r="E627" s="265"/>
      <c r="F627" s="393"/>
      <c r="G627" s="264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  <c r="AA627" s="265"/>
      <c r="AB627" s="265"/>
      <c r="AC627" s="265"/>
      <c r="AD627" s="265"/>
      <c r="AE627" s="265"/>
      <c r="AF627" s="265"/>
      <c r="AG627" s="265"/>
      <c r="AH627" s="265"/>
      <c r="AI627" s="265"/>
      <c r="AJ627" s="265"/>
      <c r="AK627" s="265"/>
      <c r="AL627" s="265"/>
      <c r="AM627" s="265"/>
      <c r="AN627" s="265"/>
      <c r="AO627" s="479"/>
    </row>
    <row r="628" spans="1:41" ht="24" customHeight="1">
      <c r="A628" s="265"/>
      <c r="B628" s="265"/>
      <c r="C628" s="264"/>
      <c r="D628" s="265"/>
      <c r="E628" s="265"/>
      <c r="F628" s="393"/>
      <c r="G628" s="264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  <c r="AA628" s="265"/>
      <c r="AB628" s="265"/>
      <c r="AC628" s="265"/>
      <c r="AD628" s="265"/>
      <c r="AE628" s="265"/>
      <c r="AF628" s="265"/>
      <c r="AG628" s="265"/>
      <c r="AH628" s="265"/>
      <c r="AI628" s="265"/>
      <c r="AJ628" s="265"/>
      <c r="AK628" s="265"/>
      <c r="AL628" s="265"/>
      <c r="AM628" s="265"/>
      <c r="AN628" s="265"/>
      <c r="AO628" s="479"/>
    </row>
    <row r="629" spans="1:41" ht="24" customHeight="1">
      <c r="A629" s="265"/>
      <c r="B629" s="265"/>
      <c r="C629" s="264"/>
      <c r="D629" s="265"/>
      <c r="E629" s="265"/>
      <c r="F629" s="393"/>
      <c r="G629" s="264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  <c r="AA629" s="265"/>
      <c r="AB629" s="265"/>
      <c r="AC629" s="265"/>
      <c r="AD629" s="265"/>
      <c r="AE629" s="265"/>
      <c r="AF629" s="265"/>
      <c r="AG629" s="265"/>
      <c r="AH629" s="265"/>
      <c r="AI629" s="265"/>
      <c r="AJ629" s="265"/>
      <c r="AK629" s="265"/>
      <c r="AL629" s="265"/>
      <c r="AM629" s="265"/>
      <c r="AN629" s="265"/>
      <c r="AO629" s="479"/>
    </row>
    <row r="630" spans="1:41" ht="24" customHeight="1">
      <c r="A630" s="265"/>
      <c r="B630" s="265"/>
      <c r="C630" s="264"/>
      <c r="D630" s="265"/>
      <c r="E630" s="265"/>
      <c r="F630" s="393"/>
      <c r="G630" s="264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  <c r="AA630" s="265"/>
      <c r="AB630" s="265"/>
      <c r="AC630" s="265"/>
      <c r="AD630" s="265"/>
      <c r="AE630" s="265"/>
      <c r="AF630" s="265"/>
      <c r="AG630" s="265"/>
      <c r="AH630" s="265"/>
      <c r="AI630" s="265"/>
      <c r="AJ630" s="265"/>
      <c r="AK630" s="265"/>
      <c r="AL630" s="265"/>
      <c r="AM630" s="265"/>
      <c r="AN630" s="265"/>
      <c r="AO630" s="479"/>
    </row>
    <row r="631" spans="1:41" ht="24" customHeight="1">
      <c r="A631" s="265"/>
      <c r="B631" s="265"/>
      <c r="C631" s="264"/>
      <c r="D631" s="265"/>
      <c r="E631" s="265"/>
      <c r="F631" s="393"/>
      <c r="G631" s="264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  <c r="AA631" s="265"/>
      <c r="AB631" s="265"/>
      <c r="AC631" s="265"/>
      <c r="AD631" s="265"/>
      <c r="AE631" s="265"/>
      <c r="AF631" s="265"/>
      <c r="AG631" s="265"/>
      <c r="AH631" s="265"/>
      <c r="AI631" s="265"/>
      <c r="AJ631" s="265"/>
      <c r="AK631" s="265"/>
      <c r="AL631" s="265"/>
      <c r="AM631" s="265"/>
      <c r="AN631" s="265"/>
      <c r="AO631" s="479"/>
    </row>
    <row r="632" spans="1:41" ht="24" customHeight="1">
      <c r="A632" s="265"/>
      <c r="B632" s="265"/>
      <c r="C632" s="264"/>
      <c r="D632" s="265"/>
      <c r="E632" s="265"/>
      <c r="F632" s="393"/>
      <c r="G632" s="264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  <c r="AA632" s="265"/>
      <c r="AB632" s="265"/>
      <c r="AC632" s="265"/>
      <c r="AD632" s="265"/>
      <c r="AE632" s="265"/>
      <c r="AF632" s="265"/>
      <c r="AG632" s="265"/>
      <c r="AH632" s="265"/>
      <c r="AI632" s="265"/>
      <c r="AJ632" s="265"/>
      <c r="AK632" s="265"/>
      <c r="AL632" s="265"/>
      <c r="AM632" s="265"/>
      <c r="AN632" s="265"/>
      <c r="AO632" s="479"/>
    </row>
    <row r="633" spans="1:41" ht="24" customHeight="1">
      <c r="A633" s="265"/>
      <c r="B633" s="265"/>
      <c r="C633" s="264"/>
      <c r="D633" s="265"/>
      <c r="E633" s="265"/>
      <c r="F633" s="393"/>
      <c r="G633" s="264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  <c r="AA633" s="265"/>
      <c r="AB633" s="265"/>
      <c r="AC633" s="265"/>
      <c r="AD633" s="265"/>
      <c r="AE633" s="265"/>
      <c r="AF633" s="265"/>
      <c r="AG633" s="265"/>
      <c r="AH633" s="265"/>
      <c r="AI633" s="265"/>
      <c r="AJ633" s="265"/>
      <c r="AK633" s="265"/>
      <c r="AL633" s="265"/>
      <c r="AM633" s="265"/>
      <c r="AN633" s="265"/>
      <c r="AO633" s="479"/>
    </row>
    <row r="634" spans="1:41" ht="24" customHeight="1">
      <c r="A634" s="265"/>
      <c r="B634" s="265"/>
      <c r="C634" s="264"/>
      <c r="D634" s="265"/>
      <c r="E634" s="265"/>
      <c r="F634" s="393"/>
      <c r="G634" s="264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  <c r="AA634" s="265"/>
      <c r="AB634" s="265"/>
      <c r="AC634" s="265"/>
      <c r="AD634" s="265"/>
      <c r="AE634" s="265"/>
      <c r="AF634" s="265"/>
      <c r="AG634" s="265"/>
      <c r="AH634" s="265"/>
      <c r="AI634" s="265"/>
      <c r="AJ634" s="265"/>
      <c r="AK634" s="265"/>
      <c r="AL634" s="265"/>
      <c r="AM634" s="265"/>
      <c r="AN634" s="265"/>
      <c r="AO634" s="479"/>
    </row>
    <row r="635" spans="1:41" ht="24" customHeight="1">
      <c r="A635" s="265"/>
      <c r="B635" s="265"/>
      <c r="C635" s="264"/>
      <c r="D635" s="265"/>
      <c r="E635" s="265"/>
      <c r="F635" s="393"/>
      <c r="G635" s="264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  <c r="AA635" s="265"/>
      <c r="AB635" s="265"/>
      <c r="AC635" s="265"/>
      <c r="AD635" s="265"/>
      <c r="AE635" s="265"/>
      <c r="AF635" s="265"/>
      <c r="AG635" s="265"/>
      <c r="AH635" s="265"/>
      <c r="AI635" s="265"/>
      <c r="AJ635" s="265"/>
      <c r="AK635" s="265"/>
      <c r="AL635" s="265"/>
      <c r="AM635" s="265"/>
      <c r="AN635" s="265"/>
      <c r="AO635" s="479"/>
    </row>
    <row r="636" spans="1:41" ht="24" customHeight="1">
      <c r="A636" s="265"/>
      <c r="B636" s="265"/>
      <c r="C636" s="264"/>
      <c r="D636" s="265"/>
      <c r="E636" s="265"/>
      <c r="F636" s="393"/>
      <c r="G636" s="264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  <c r="AA636" s="265"/>
      <c r="AB636" s="265"/>
      <c r="AC636" s="265"/>
      <c r="AD636" s="265"/>
      <c r="AE636" s="265"/>
      <c r="AF636" s="265"/>
      <c r="AG636" s="265"/>
      <c r="AH636" s="265"/>
      <c r="AI636" s="265"/>
      <c r="AJ636" s="265"/>
      <c r="AK636" s="265"/>
      <c r="AL636" s="265"/>
      <c r="AM636" s="265"/>
      <c r="AN636" s="265"/>
      <c r="AO636" s="479"/>
    </row>
    <row r="637" spans="1:41" ht="24" customHeight="1">
      <c r="A637" s="265"/>
      <c r="B637" s="265"/>
      <c r="C637" s="264"/>
      <c r="D637" s="265"/>
      <c r="E637" s="265"/>
      <c r="F637" s="393"/>
      <c r="G637" s="264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  <c r="AA637" s="265"/>
      <c r="AB637" s="265"/>
      <c r="AC637" s="265"/>
      <c r="AD637" s="265"/>
      <c r="AE637" s="265"/>
      <c r="AF637" s="265"/>
      <c r="AG637" s="265"/>
      <c r="AH637" s="265"/>
      <c r="AI637" s="265"/>
      <c r="AJ637" s="265"/>
      <c r="AK637" s="265"/>
      <c r="AL637" s="265"/>
      <c r="AM637" s="265"/>
      <c r="AN637" s="265"/>
      <c r="AO637" s="479"/>
    </row>
    <row r="638" spans="1:41" ht="24" customHeight="1">
      <c r="A638" s="265"/>
      <c r="B638" s="265"/>
      <c r="C638" s="264"/>
      <c r="D638" s="265"/>
      <c r="E638" s="265"/>
      <c r="F638" s="393"/>
      <c r="G638" s="264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  <c r="AA638" s="265"/>
      <c r="AB638" s="265"/>
      <c r="AC638" s="265"/>
      <c r="AD638" s="265"/>
      <c r="AE638" s="265"/>
      <c r="AF638" s="265"/>
      <c r="AG638" s="265"/>
      <c r="AH638" s="265"/>
      <c r="AI638" s="265"/>
      <c r="AJ638" s="265"/>
      <c r="AK638" s="265"/>
      <c r="AL638" s="265"/>
      <c r="AM638" s="265"/>
      <c r="AN638" s="265"/>
      <c r="AO638" s="479"/>
    </row>
    <row r="639" spans="1:41" ht="24" customHeight="1">
      <c r="A639" s="265"/>
      <c r="B639" s="265"/>
      <c r="C639" s="264"/>
      <c r="D639" s="265"/>
      <c r="E639" s="265"/>
      <c r="F639" s="393"/>
      <c r="G639" s="264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  <c r="AA639" s="265"/>
      <c r="AB639" s="265"/>
      <c r="AC639" s="265"/>
      <c r="AD639" s="265"/>
      <c r="AE639" s="265"/>
      <c r="AF639" s="265"/>
      <c r="AG639" s="265"/>
      <c r="AH639" s="265"/>
      <c r="AI639" s="265"/>
      <c r="AJ639" s="265"/>
      <c r="AK639" s="265"/>
      <c r="AL639" s="265"/>
      <c r="AM639" s="265"/>
      <c r="AN639" s="265"/>
      <c r="AO639" s="479"/>
    </row>
    <row r="640" spans="1:41" ht="24" customHeight="1">
      <c r="A640" s="265"/>
      <c r="B640" s="265"/>
      <c r="C640" s="264"/>
      <c r="D640" s="265"/>
      <c r="E640" s="265"/>
      <c r="F640" s="393"/>
      <c r="G640" s="264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  <c r="AA640" s="265"/>
      <c r="AB640" s="265"/>
      <c r="AC640" s="265"/>
      <c r="AD640" s="265"/>
      <c r="AE640" s="265"/>
      <c r="AF640" s="265"/>
      <c r="AG640" s="265"/>
      <c r="AH640" s="265"/>
      <c r="AI640" s="265"/>
      <c r="AJ640" s="265"/>
      <c r="AK640" s="265"/>
      <c r="AL640" s="265"/>
      <c r="AM640" s="265"/>
      <c r="AN640" s="265"/>
      <c r="AO640" s="479"/>
    </row>
    <row r="641" spans="1:41" ht="24" customHeight="1">
      <c r="A641" s="265"/>
      <c r="B641" s="265"/>
      <c r="C641" s="264"/>
      <c r="D641" s="265"/>
      <c r="E641" s="265"/>
      <c r="F641" s="393"/>
      <c r="G641" s="264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  <c r="AA641" s="265"/>
      <c r="AB641" s="265"/>
      <c r="AC641" s="265"/>
      <c r="AD641" s="265"/>
      <c r="AE641" s="265"/>
      <c r="AF641" s="265"/>
      <c r="AG641" s="265"/>
      <c r="AH641" s="265"/>
      <c r="AI641" s="265"/>
      <c r="AJ641" s="265"/>
      <c r="AK641" s="265"/>
      <c r="AL641" s="265"/>
      <c r="AM641" s="265"/>
      <c r="AN641" s="265"/>
      <c r="AO641" s="479"/>
    </row>
    <row r="642" spans="1:41" ht="24" customHeight="1">
      <c r="A642" s="265"/>
      <c r="B642" s="265"/>
      <c r="C642" s="264"/>
      <c r="D642" s="265"/>
      <c r="E642" s="265"/>
      <c r="F642" s="393"/>
      <c r="G642" s="264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  <c r="AA642" s="265"/>
      <c r="AB642" s="265"/>
      <c r="AC642" s="265"/>
      <c r="AD642" s="265"/>
      <c r="AE642" s="265"/>
      <c r="AF642" s="265"/>
      <c r="AG642" s="265"/>
      <c r="AH642" s="265"/>
      <c r="AI642" s="265"/>
      <c r="AJ642" s="265"/>
      <c r="AK642" s="265"/>
      <c r="AL642" s="265"/>
      <c r="AM642" s="265"/>
      <c r="AN642" s="265"/>
      <c r="AO642" s="479"/>
    </row>
    <row r="643" spans="1:41" ht="24" customHeight="1">
      <c r="A643" s="265"/>
      <c r="B643" s="265"/>
      <c r="C643" s="264"/>
      <c r="D643" s="265"/>
      <c r="E643" s="265"/>
      <c r="F643" s="393"/>
      <c r="G643" s="264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  <c r="AA643" s="265"/>
      <c r="AB643" s="265"/>
      <c r="AC643" s="265"/>
      <c r="AD643" s="265"/>
      <c r="AE643" s="265"/>
      <c r="AF643" s="265"/>
      <c r="AG643" s="265"/>
      <c r="AH643" s="265"/>
      <c r="AI643" s="265"/>
      <c r="AJ643" s="265"/>
      <c r="AK643" s="265"/>
      <c r="AL643" s="265"/>
      <c r="AM643" s="265"/>
      <c r="AN643" s="265"/>
      <c r="AO643" s="479"/>
    </row>
    <row r="644" spans="1:41" ht="24" customHeight="1">
      <c r="A644" s="265"/>
      <c r="B644" s="265"/>
      <c r="C644" s="264"/>
      <c r="D644" s="265"/>
      <c r="E644" s="265"/>
      <c r="F644" s="393"/>
      <c r="G644" s="264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  <c r="AA644" s="265"/>
      <c r="AB644" s="265"/>
      <c r="AC644" s="265"/>
      <c r="AD644" s="265"/>
      <c r="AE644" s="265"/>
      <c r="AF644" s="265"/>
      <c r="AG644" s="265"/>
      <c r="AH644" s="265"/>
      <c r="AI644" s="265"/>
      <c r="AJ644" s="265"/>
      <c r="AK644" s="265"/>
      <c r="AL644" s="265"/>
      <c r="AM644" s="265"/>
      <c r="AN644" s="265"/>
      <c r="AO644" s="479"/>
    </row>
    <row r="645" spans="1:41" ht="24" customHeight="1">
      <c r="A645" s="265"/>
      <c r="B645" s="265"/>
      <c r="C645" s="264"/>
      <c r="D645" s="265"/>
      <c r="E645" s="265"/>
      <c r="F645" s="393"/>
      <c r="G645" s="264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  <c r="AA645" s="265"/>
      <c r="AB645" s="265"/>
      <c r="AC645" s="265"/>
      <c r="AD645" s="265"/>
      <c r="AE645" s="265"/>
      <c r="AF645" s="265"/>
      <c r="AG645" s="265"/>
      <c r="AH645" s="265"/>
      <c r="AI645" s="265"/>
      <c r="AJ645" s="265"/>
      <c r="AK645" s="265"/>
      <c r="AL645" s="265"/>
      <c r="AM645" s="265"/>
      <c r="AN645" s="265"/>
      <c r="AO645" s="479"/>
    </row>
    <row r="646" spans="1:41" ht="24" customHeight="1">
      <c r="A646" s="265"/>
      <c r="B646" s="265"/>
      <c r="C646" s="264"/>
      <c r="D646" s="265"/>
      <c r="E646" s="265"/>
      <c r="F646" s="393"/>
      <c r="G646" s="264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  <c r="AA646" s="265"/>
      <c r="AB646" s="265"/>
      <c r="AC646" s="265"/>
      <c r="AD646" s="265"/>
      <c r="AE646" s="265"/>
      <c r="AF646" s="265"/>
      <c r="AG646" s="265"/>
      <c r="AH646" s="265"/>
      <c r="AI646" s="265"/>
      <c r="AJ646" s="265"/>
      <c r="AK646" s="265"/>
      <c r="AL646" s="265"/>
      <c r="AM646" s="265"/>
      <c r="AN646" s="265"/>
      <c r="AO646" s="479"/>
    </row>
    <row r="647" spans="1:41" ht="24" customHeight="1">
      <c r="A647" s="265"/>
      <c r="B647" s="265"/>
      <c r="C647" s="264"/>
      <c r="D647" s="265"/>
      <c r="E647" s="265"/>
      <c r="F647" s="393"/>
      <c r="G647" s="264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  <c r="AA647" s="265"/>
      <c r="AB647" s="265"/>
      <c r="AC647" s="265"/>
      <c r="AD647" s="265"/>
      <c r="AE647" s="265"/>
      <c r="AF647" s="265"/>
      <c r="AG647" s="265"/>
      <c r="AH647" s="265"/>
      <c r="AI647" s="265"/>
      <c r="AJ647" s="265"/>
      <c r="AK647" s="265"/>
      <c r="AL647" s="265"/>
      <c r="AM647" s="265"/>
      <c r="AN647" s="265"/>
      <c r="AO647" s="479"/>
    </row>
    <row r="648" spans="1:41" ht="24" customHeight="1">
      <c r="A648" s="265"/>
      <c r="B648" s="265"/>
      <c r="C648" s="264"/>
      <c r="D648" s="265"/>
      <c r="E648" s="265"/>
      <c r="F648" s="393"/>
      <c r="G648" s="264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  <c r="AA648" s="265"/>
      <c r="AB648" s="265"/>
      <c r="AC648" s="265"/>
      <c r="AD648" s="265"/>
      <c r="AE648" s="265"/>
      <c r="AF648" s="265"/>
      <c r="AG648" s="265"/>
      <c r="AH648" s="265"/>
      <c r="AI648" s="265"/>
      <c r="AJ648" s="265"/>
      <c r="AK648" s="265"/>
      <c r="AL648" s="265"/>
      <c r="AM648" s="265"/>
      <c r="AN648" s="265"/>
      <c r="AO648" s="479"/>
    </row>
    <row r="649" spans="1:41" ht="24" customHeight="1">
      <c r="A649" s="265"/>
      <c r="B649" s="265"/>
      <c r="C649" s="264"/>
      <c r="D649" s="265"/>
      <c r="E649" s="265"/>
      <c r="F649" s="393"/>
      <c r="G649" s="264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  <c r="AA649" s="265"/>
      <c r="AB649" s="265"/>
      <c r="AC649" s="265"/>
      <c r="AD649" s="265"/>
      <c r="AE649" s="265"/>
      <c r="AF649" s="265"/>
      <c r="AG649" s="265"/>
      <c r="AH649" s="265"/>
      <c r="AI649" s="265"/>
      <c r="AJ649" s="265"/>
      <c r="AK649" s="265"/>
      <c r="AL649" s="265"/>
      <c r="AM649" s="265"/>
      <c r="AN649" s="265"/>
      <c r="AO649" s="479"/>
    </row>
    <row r="650" spans="1:41" ht="24" customHeight="1">
      <c r="A650" s="265"/>
      <c r="B650" s="265"/>
      <c r="C650" s="264"/>
      <c r="D650" s="265"/>
      <c r="E650" s="265"/>
      <c r="F650" s="393"/>
      <c r="G650" s="264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  <c r="AA650" s="265"/>
      <c r="AB650" s="265"/>
      <c r="AC650" s="265"/>
      <c r="AD650" s="265"/>
      <c r="AE650" s="265"/>
      <c r="AF650" s="265"/>
      <c r="AG650" s="265"/>
      <c r="AH650" s="265"/>
      <c r="AI650" s="265"/>
      <c r="AJ650" s="265"/>
      <c r="AK650" s="265"/>
      <c r="AL650" s="265"/>
      <c r="AM650" s="265"/>
      <c r="AN650" s="265"/>
      <c r="AO650" s="479"/>
    </row>
    <row r="651" spans="1:41" ht="24" customHeight="1">
      <c r="A651" s="265"/>
      <c r="B651" s="265"/>
      <c r="C651" s="264"/>
      <c r="D651" s="265"/>
      <c r="E651" s="265"/>
      <c r="F651" s="393"/>
      <c r="G651" s="264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  <c r="AA651" s="265"/>
      <c r="AB651" s="265"/>
      <c r="AC651" s="265"/>
      <c r="AD651" s="265"/>
      <c r="AE651" s="265"/>
      <c r="AF651" s="265"/>
      <c r="AG651" s="265"/>
      <c r="AH651" s="265"/>
      <c r="AI651" s="265"/>
      <c r="AJ651" s="265"/>
      <c r="AK651" s="265"/>
      <c r="AL651" s="265"/>
      <c r="AM651" s="265"/>
      <c r="AN651" s="265"/>
      <c r="AO651" s="479"/>
    </row>
    <row r="652" spans="1:41" ht="24" customHeight="1">
      <c r="A652" s="265"/>
      <c r="B652" s="265"/>
      <c r="C652" s="264"/>
      <c r="D652" s="265"/>
      <c r="E652" s="265"/>
      <c r="F652" s="393"/>
      <c r="G652" s="264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  <c r="AA652" s="265"/>
      <c r="AB652" s="265"/>
      <c r="AC652" s="265"/>
      <c r="AD652" s="265"/>
      <c r="AE652" s="265"/>
      <c r="AF652" s="265"/>
      <c r="AG652" s="265"/>
      <c r="AH652" s="265"/>
      <c r="AI652" s="265"/>
      <c r="AJ652" s="265"/>
      <c r="AK652" s="265"/>
      <c r="AL652" s="265"/>
      <c r="AM652" s="265"/>
      <c r="AN652" s="265"/>
      <c r="AO652" s="479"/>
    </row>
    <row r="653" spans="1:41" ht="24" customHeight="1">
      <c r="A653" s="265"/>
      <c r="B653" s="265"/>
      <c r="C653" s="264"/>
      <c r="D653" s="265"/>
      <c r="E653" s="265"/>
      <c r="F653" s="393"/>
      <c r="G653" s="264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  <c r="AA653" s="265"/>
      <c r="AB653" s="265"/>
      <c r="AC653" s="265"/>
      <c r="AD653" s="265"/>
      <c r="AE653" s="265"/>
      <c r="AF653" s="265"/>
      <c r="AG653" s="265"/>
      <c r="AH653" s="265"/>
      <c r="AI653" s="265"/>
      <c r="AJ653" s="265"/>
      <c r="AK653" s="265"/>
      <c r="AL653" s="265"/>
      <c r="AM653" s="265"/>
      <c r="AN653" s="265"/>
      <c r="AO653" s="479"/>
    </row>
    <row r="654" spans="1:41" ht="24" customHeight="1">
      <c r="A654" s="265"/>
      <c r="B654" s="265"/>
      <c r="C654" s="264"/>
      <c r="D654" s="265"/>
      <c r="E654" s="265"/>
      <c r="F654" s="393"/>
      <c r="G654" s="264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  <c r="AA654" s="265"/>
      <c r="AB654" s="265"/>
      <c r="AC654" s="265"/>
      <c r="AD654" s="265"/>
      <c r="AE654" s="265"/>
      <c r="AF654" s="265"/>
      <c r="AG654" s="265"/>
      <c r="AH654" s="265"/>
      <c r="AI654" s="265"/>
      <c r="AJ654" s="265"/>
      <c r="AK654" s="265"/>
      <c r="AL654" s="265"/>
      <c r="AM654" s="265"/>
      <c r="AN654" s="265"/>
      <c r="AO654" s="479"/>
    </row>
    <row r="655" spans="1:41" ht="24" customHeight="1">
      <c r="A655" s="265"/>
      <c r="B655" s="265"/>
      <c r="C655" s="264"/>
      <c r="D655" s="265"/>
      <c r="E655" s="265"/>
      <c r="F655" s="393"/>
      <c r="G655" s="264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  <c r="AA655" s="265"/>
      <c r="AB655" s="265"/>
      <c r="AC655" s="265"/>
      <c r="AD655" s="265"/>
      <c r="AE655" s="265"/>
      <c r="AF655" s="265"/>
      <c r="AG655" s="265"/>
      <c r="AH655" s="265"/>
      <c r="AI655" s="265"/>
      <c r="AJ655" s="265"/>
      <c r="AK655" s="265"/>
      <c r="AL655" s="265"/>
      <c r="AM655" s="265"/>
      <c r="AN655" s="265"/>
      <c r="AO655" s="479"/>
    </row>
    <row r="656" spans="1:41" ht="24" customHeight="1">
      <c r="A656" s="265"/>
      <c r="B656" s="265"/>
      <c r="C656" s="264"/>
      <c r="D656" s="265"/>
      <c r="E656" s="265"/>
      <c r="F656" s="393"/>
      <c r="G656" s="264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  <c r="AA656" s="265"/>
      <c r="AB656" s="265"/>
      <c r="AC656" s="265"/>
      <c r="AD656" s="265"/>
      <c r="AE656" s="265"/>
      <c r="AF656" s="265"/>
      <c r="AG656" s="265"/>
      <c r="AH656" s="265"/>
      <c r="AI656" s="265"/>
      <c r="AJ656" s="265"/>
      <c r="AK656" s="265"/>
      <c r="AL656" s="265"/>
      <c r="AM656" s="265"/>
      <c r="AN656" s="265"/>
      <c r="AO656" s="479"/>
    </row>
    <row r="657" spans="1:41" ht="24" customHeight="1">
      <c r="A657" s="265"/>
      <c r="B657" s="265"/>
      <c r="C657" s="264"/>
      <c r="D657" s="265"/>
      <c r="E657" s="265"/>
      <c r="F657" s="393"/>
      <c r="G657" s="264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  <c r="AA657" s="265"/>
      <c r="AB657" s="265"/>
      <c r="AC657" s="265"/>
      <c r="AD657" s="265"/>
      <c r="AE657" s="265"/>
      <c r="AF657" s="265"/>
      <c r="AG657" s="265"/>
      <c r="AH657" s="265"/>
      <c r="AI657" s="265"/>
      <c r="AJ657" s="265"/>
      <c r="AK657" s="265"/>
      <c r="AL657" s="265"/>
      <c r="AM657" s="265"/>
      <c r="AN657" s="265"/>
      <c r="AO657" s="479"/>
    </row>
    <row r="658" spans="1:41" ht="24" customHeight="1">
      <c r="A658" s="265"/>
      <c r="B658" s="265"/>
      <c r="C658" s="264"/>
      <c r="D658" s="265"/>
      <c r="E658" s="265"/>
      <c r="F658" s="393"/>
      <c r="G658" s="264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  <c r="AA658" s="265"/>
      <c r="AB658" s="265"/>
      <c r="AC658" s="265"/>
      <c r="AD658" s="265"/>
      <c r="AE658" s="265"/>
      <c r="AF658" s="265"/>
      <c r="AG658" s="265"/>
      <c r="AH658" s="265"/>
      <c r="AI658" s="265"/>
      <c r="AJ658" s="265"/>
      <c r="AK658" s="265"/>
      <c r="AL658" s="265"/>
      <c r="AM658" s="265"/>
      <c r="AN658" s="265"/>
      <c r="AO658" s="479"/>
    </row>
    <row r="659" spans="1:41" ht="24" customHeight="1">
      <c r="A659" s="265"/>
      <c r="B659" s="265"/>
      <c r="C659" s="264"/>
      <c r="D659" s="265"/>
      <c r="E659" s="265"/>
      <c r="F659" s="393"/>
      <c r="G659" s="264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  <c r="AA659" s="265"/>
      <c r="AB659" s="265"/>
      <c r="AC659" s="265"/>
      <c r="AD659" s="265"/>
      <c r="AE659" s="265"/>
      <c r="AF659" s="265"/>
      <c r="AG659" s="265"/>
      <c r="AH659" s="265"/>
      <c r="AI659" s="265"/>
      <c r="AJ659" s="265"/>
      <c r="AK659" s="265"/>
      <c r="AL659" s="265"/>
      <c r="AM659" s="265"/>
      <c r="AN659" s="265"/>
      <c r="AO659" s="479"/>
    </row>
    <row r="660" spans="1:41" ht="24" customHeight="1">
      <c r="A660" s="265"/>
      <c r="B660" s="265"/>
      <c r="C660" s="264"/>
      <c r="D660" s="265"/>
      <c r="E660" s="265"/>
      <c r="F660" s="393"/>
      <c r="G660" s="264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  <c r="AA660" s="265"/>
      <c r="AB660" s="265"/>
      <c r="AC660" s="265"/>
      <c r="AD660" s="265"/>
      <c r="AE660" s="265"/>
      <c r="AF660" s="265"/>
      <c r="AG660" s="265"/>
      <c r="AH660" s="265"/>
      <c r="AI660" s="265"/>
      <c r="AJ660" s="265"/>
      <c r="AK660" s="265"/>
      <c r="AL660" s="265"/>
      <c r="AM660" s="265"/>
      <c r="AN660" s="265"/>
      <c r="AO660" s="479"/>
    </row>
    <row r="661" spans="1:41" ht="24" customHeight="1">
      <c r="A661" s="265"/>
      <c r="B661" s="265"/>
      <c r="C661" s="264"/>
      <c r="D661" s="265"/>
      <c r="E661" s="265"/>
      <c r="F661" s="393"/>
      <c r="G661" s="264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  <c r="AA661" s="265"/>
      <c r="AB661" s="265"/>
      <c r="AC661" s="265"/>
      <c r="AD661" s="265"/>
      <c r="AE661" s="265"/>
      <c r="AF661" s="265"/>
      <c r="AG661" s="265"/>
      <c r="AH661" s="265"/>
      <c r="AI661" s="265"/>
      <c r="AJ661" s="265"/>
      <c r="AK661" s="265"/>
      <c r="AL661" s="265"/>
      <c r="AM661" s="265"/>
      <c r="AN661" s="265"/>
      <c r="AO661" s="479"/>
    </row>
    <row r="662" spans="1:41" ht="24" customHeight="1">
      <c r="A662" s="265"/>
      <c r="B662" s="265"/>
      <c r="C662" s="264"/>
      <c r="D662" s="265"/>
      <c r="E662" s="265"/>
      <c r="F662" s="393"/>
      <c r="G662" s="264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  <c r="AA662" s="265"/>
      <c r="AB662" s="265"/>
      <c r="AC662" s="265"/>
      <c r="AD662" s="265"/>
      <c r="AE662" s="265"/>
      <c r="AF662" s="265"/>
      <c r="AG662" s="265"/>
      <c r="AH662" s="265"/>
      <c r="AI662" s="265"/>
      <c r="AJ662" s="265"/>
      <c r="AK662" s="265"/>
      <c r="AL662" s="265"/>
      <c r="AM662" s="265"/>
      <c r="AN662" s="265"/>
      <c r="AO662" s="479"/>
    </row>
    <row r="663" spans="1:41" ht="24" customHeight="1">
      <c r="A663" s="265"/>
      <c r="B663" s="265"/>
      <c r="C663" s="264"/>
      <c r="D663" s="265"/>
      <c r="E663" s="265"/>
      <c r="F663" s="393"/>
      <c r="G663" s="264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  <c r="AA663" s="265"/>
      <c r="AB663" s="265"/>
      <c r="AC663" s="265"/>
      <c r="AD663" s="265"/>
      <c r="AE663" s="265"/>
      <c r="AF663" s="265"/>
      <c r="AG663" s="265"/>
      <c r="AH663" s="265"/>
      <c r="AI663" s="265"/>
      <c r="AJ663" s="265"/>
      <c r="AK663" s="265"/>
      <c r="AL663" s="265"/>
      <c r="AM663" s="265"/>
      <c r="AN663" s="265"/>
      <c r="AO663" s="479"/>
    </row>
    <row r="664" spans="1:41" ht="24" customHeight="1">
      <c r="A664" s="265"/>
      <c r="B664" s="265"/>
      <c r="C664" s="264"/>
      <c r="D664" s="265"/>
      <c r="E664" s="265"/>
      <c r="F664" s="393"/>
      <c r="G664" s="264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  <c r="AA664" s="265"/>
      <c r="AB664" s="265"/>
      <c r="AC664" s="265"/>
      <c r="AD664" s="265"/>
      <c r="AE664" s="265"/>
      <c r="AF664" s="265"/>
      <c r="AG664" s="265"/>
      <c r="AH664" s="265"/>
      <c r="AI664" s="265"/>
      <c r="AJ664" s="265"/>
      <c r="AK664" s="265"/>
      <c r="AL664" s="265"/>
      <c r="AM664" s="265"/>
      <c r="AN664" s="265"/>
      <c r="AO664" s="479"/>
    </row>
    <row r="665" spans="1:41" ht="24" customHeight="1">
      <c r="A665" s="265"/>
      <c r="B665" s="265"/>
      <c r="C665" s="264"/>
      <c r="D665" s="265"/>
      <c r="E665" s="265"/>
      <c r="F665" s="393"/>
      <c r="G665" s="264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  <c r="AA665" s="265"/>
      <c r="AB665" s="265"/>
      <c r="AC665" s="265"/>
      <c r="AD665" s="265"/>
      <c r="AE665" s="265"/>
      <c r="AF665" s="265"/>
      <c r="AG665" s="265"/>
      <c r="AH665" s="265"/>
      <c r="AI665" s="265"/>
      <c r="AJ665" s="265"/>
      <c r="AK665" s="265"/>
      <c r="AL665" s="265"/>
      <c r="AM665" s="265"/>
      <c r="AN665" s="265"/>
      <c r="AO665" s="479"/>
    </row>
    <row r="666" spans="1:41" ht="24" customHeight="1">
      <c r="A666" s="265"/>
      <c r="B666" s="265"/>
      <c r="C666" s="264"/>
      <c r="D666" s="265"/>
      <c r="E666" s="265"/>
      <c r="F666" s="393"/>
      <c r="G666" s="264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  <c r="AA666" s="265"/>
      <c r="AB666" s="265"/>
      <c r="AC666" s="265"/>
      <c r="AD666" s="265"/>
      <c r="AE666" s="265"/>
      <c r="AF666" s="265"/>
      <c r="AG666" s="265"/>
      <c r="AH666" s="265"/>
      <c r="AI666" s="265"/>
      <c r="AJ666" s="265"/>
      <c r="AK666" s="265"/>
      <c r="AL666" s="265"/>
      <c r="AM666" s="265"/>
      <c r="AN666" s="265"/>
      <c r="AO666" s="479"/>
    </row>
    <row r="667" spans="1:41" ht="24" customHeight="1">
      <c r="A667" s="265"/>
      <c r="B667" s="265"/>
      <c r="C667" s="264"/>
      <c r="D667" s="265"/>
      <c r="E667" s="265"/>
      <c r="F667" s="393"/>
      <c r="G667" s="264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  <c r="AA667" s="265"/>
      <c r="AB667" s="265"/>
      <c r="AC667" s="265"/>
      <c r="AD667" s="265"/>
      <c r="AE667" s="265"/>
      <c r="AF667" s="265"/>
      <c r="AG667" s="265"/>
      <c r="AH667" s="265"/>
      <c r="AI667" s="265"/>
      <c r="AJ667" s="265"/>
      <c r="AK667" s="265"/>
      <c r="AL667" s="265"/>
      <c r="AM667" s="265"/>
      <c r="AN667" s="265"/>
      <c r="AO667" s="479"/>
    </row>
    <row r="668" spans="1:41" ht="24" customHeight="1">
      <c r="A668" s="265"/>
      <c r="B668" s="265"/>
      <c r="C668" s="264"/>
      <c r="D668" s="265"/>
      <c r="E668" s="265"/>
      <c r="F668" s="393"/>
      <c r="G668" s="264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  <c r="AA668" s="265"/>
      <c r="AB668" s="265"/>
      <c r="AC668" s="265"/>
      <c r="AD668" s="265"/>
      <c r="AE668" s="265"/>
      <c r="AF668" s="265"/>
      <c r="AG668" s="265"/>
      <c r="AH668" s="265"/>
      <c r="AI668" s="265"/>
      <c r="AJ668" s="265"/>
      <c r="AK668" s="265"/>
      <c r="AL668" s="265"/>
      <c r="AM668" s="265"/>
      <c r="AN668" s="265"/>
      <c r="AO668" s="479"/>
    </row>
    <row r="669" spans="1:41" ht="24" customHeight="1">
      <c r="A669" s="265"/>
      <c r="B669" s="265"/>
      <c r="C669" s="264"/>
      <c r="D669" s="265"/>
      <c r="E669" s="265"/>
      <c r="F669" s="393"/>
      <c r="G669" s="264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  <c r="AA669" s="265"/>
      <c r="AB669" s="265"/>
      <c r="AC669" s="265"/>
      <c r="AD669" s="265"/>
      <c r="AE669" s="265"/>
      <c r="AF669" s="265"/>
      <c r="AG669" s="265"/>
      <c r="AH669" s="265"/>
      <c r="AI669" s="265"/>
      <c r="AJ669" s="265"/>
      <c r="AK669" s="265"/>
      <c r="AL669" s="265"/>
      <c r="AM669" s="265"/>
      <c r="AN669" s="265"/>
      <c r="AO669" s="479"/>
    </row>
    <row r="670" spans="1:41" ht="24" customHeight="1">
      <c r="A670" s="265"/>
      <c r="B670" s="265"/>
      <c r="C670" s="264"/>
      <c r="D670" s="265"/>
      <c r="E670" s="265"/>
      <c r="F670" s="393"/>
      <c r="G670" s="264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  <c r="AA670" s="265"/>
      <c r="AB670" s="265"/>
      <c r="AC670" s="265"/>
      <c r="AD670" s="265"/>
      <c r="AE670" s="265"/>
      <c r="AF670" s="265"/>
      <c r="AG670" s="265"/>
      <c r="AH670" s="265"/>
      <c r="AI670" s="265"/>
      <c r="AJ670" s="265"/>
      <c r="AK670" s="265"/>
      <c r="AL670" s="265"/>
      <c r="AM670" s="265"/>
      <c r="AN670" s="265"/>
      <c r="AO670" s="479"/>
    </row>
    <row r="671" spans="1:41" ht="24" customHeight="1">
      <c r="A671" s="265"/>
      <c r="B671" s="265"/>
      <c r="C671" s="264"/>
      <c r="D671" s="265"/>
      <c r="E671" s="265"/>
      <c r="F671" s="393"/>
      <c r="G671" s="264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  <c r="AA671" s="265"/>
      <c r="AB671" s="265"/>
      <c r="AC671" s="265"/>
      <c r="AD671" s="265"/>
      <c r="AE671" s="265"/>
      <c r="AF671" s="265"/>
      <c r="AG671" s="265"/>
      <c r="AH671" s="265"/>
      <c r="AI671" s="265"/>
      <c r="AJ671" s="265"/>
      <c r="AK671" s="265"/>
      <c r="AL671" s="265"/>
      <c r="AM671" s="265"/>
      <c r="AN671" s="265"/>
      <c r="AO671" s="479"/>
    </row>
    <row r="672" spans="1:41" ht="24" customHeight="1">
      <c r="A672" s="265"/>
      <c r="B672" s="265"/>
      <c r="C672" s="264"/>
      <c r="D672" s="265"/>
      <c r="E672" s="265"/>
      <c r="F672" s="393"/>
      <c r="G672" s="264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  <c r="AA672" s="265"/>
      <c r="AB672" s="265"/>
      <c r="AC672" s="265"/>
      <c r="AD672" s="265"/>
      <c r="AE672" s="265"/>
      <c r="AF672" s="265"/>
      <c r="AG672" s="265"/>
      <c r="AH672" s="265"/>
      <c r="AI672" s="265"/>
      <c r="AJ672" s="265"/>
      <c r="AK672" s="265"/>
      <c r="AL672" s="265"/>
      <c r="AM672" s="265"/>
      <c r="AN672" s="265"/>
      <c r="AO672" s="479"/>
    </row>
    <row r="673" spans="1:41" ht="24" customHeight="1">
      <c r="A673" s="265"/>
      <c r="B673" s="265"/>
      <c r="C673" s="264"/>
      <c r="D673" s="265"/>
      <c r="E673" s="265"/>
      <c r="F673" s="393"/>
      <c r="G673" s="264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  <c r="AA673" s="265"/>
      <c r="AB673" s="265"/>
      <c r="AC673" s="265"/>
      <c r="AD673" s="265"/>
      <c r="AE673" s="265"/>
      <c r="AF673" s="265"/>
      <c r="AG673" s="265"/>
      <c r="AH673" s="265"/>
      <c r="AI673" s="265"/>
      <c r="AJ673" s="265"/>
      <c r="AK673" s="265"/>
      <c r="AL673" s="265"/>
      <c r="AM673" s="265"/>
      <c r="AN673" s="265"/>
      <c r="AO673" s="479"/>
    </row>
    <row r="674" spans="1:41" ht="24" customHeight="1">
      <c r="A674" s="265"/>
      <c r="B674" s="265"/>
      <c r="C674" s="264"/>
      <c r="D674" s="265"/>
      <c r="E674" s="265"/>
      <c r="F674" s="393"/>
      <c r="G674" s="264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  <c r="AA674" s="265"/>
      <c r="AB674" s="265"/>
      <c r="AC674" s="265"/>
      <c r="AD674" s="265"/>
      <c r="AE674" s="265"/>
      <c r="AF674" s="265"/>
      <c r="AG674" s="265"/>
      <c r="AH674" s="265"/>
      <c r="AI674" s="265"/>
      <c r="AJ674" s="265"/>
      <c r="AK674" s="265"/>
      <c r="AL674" s="265"/>
      <c r="AM674" s="265"/>
      <c r="AN674" s="265"/>
      <c r="AO674" s="479"/>
    </row>
    <row r="675" spans="1:41" ht="24" customHeight="1">
      <c r="A675" s="265"/>
      <c r="B675" s="265"/>
      <c r="C675" s="264"/>
      <c r="D675" s="265"/>
      <c r="E675" s="265"/>
      <c r="F675" s="393"/>
      <c r="G675" s="264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  <c r="AA675" s="265"/>
      <c r="AB675" s="265"/>
      <c r="AC675" s="265"/>
      <c r="AD675" s="265"/>
      <c r="AE675" s="265"/>
      <c r="AF675" s="265"/>
      <c r="AG675" s="265"/>
      <c r="AH675" s="265"/>
      <c r="AI675" s="265"/>
      <c r="AJ675" s="265"/>
      <c r="AK675" s="265"/>
      <c r="AL675" s="265"/>
      <c r="AM675" s="265"/>
      <c r="AN675" s="265"/>
      <c r="AO675" s="479"/>
    </row>
    <row r="676" spans="1:41" ht="24" customHeight="1">
      <c r="A676" s="265"/>
      <c r="B676" s="265"/>
      <c r="C676" s="264"/>
      <c r="D676" s="265"/>
      <c r="E676" s="265"/>
      <c r="F676" s="393"/>
      <c r="G676" s="264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  <c r="AA676" s="265"/>
      <c r="AB676" s="265"/>
      <c r="AC676" s="265"/>
      <c r="AD676" s="265"/>
      <c r="AE676" s="265"/>
      <c r="AF676" s="265"/>
      <c r="AG676" s="265"/>
      <c r="AH676" s="265"/>
      <c r="AI676" s="265"/>
      <c r="AJ676" s="265"/>
      <c r="AK676" s="265"/>
      <c r="AL676" s="265"/>
      <c r="AM676" s="265"/>
      <c r="AN676" s="265"/>
      <c r="AO676" s="479"/>
    </row>
    <row r="677" spans="1:41" ht="24" customHeight="1">
      <c r="A677" s="265"/>
      <c r="B677" s="265"/>
      <c r="C677" s="264"/>
      <c r="D677" s="265"/>
      <c r="E677" s="265"/>
      <c r="F677" s="393"/>
      <c r="G677" s="264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  <c r="AA677" s="265"/>
      <c r="AB677" s="265"/>
      <c r="AC677" s="265"/>
      <c r="AD677" s="265"/>
      <c r="AE677" s="265"/>
      <c r="AF677" s="265"/>
      <c r="AG677" s="265"/>
      <c r="AH677" s="265"/>
      <c r="AI677" s="265"/>
      <c r="AJ677" s="265"/>
      <c r="AK677" s="265"/>
      <c r="AL677" s="265"/>
      <c r="AM677" s="265"/>
      <c r="AN677" s="265"/>
      <c r="AO677" s="479"/>
    </row>
    <row r="678" spans="1:41" ht="24" customHeight="1">
      <c r="A678" s="265"/>
      <c r="B678" s="265"/>
      <c r="C678" s="264"/>
      <c r="D678" s="265"/>
      <c r="E678" s="265"/>
      <c r="F678" s="393"/>
      <c r="G678" s="264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  <c r="AA678" s="265"/>
      <c r="AB678" s="265"/>
      <c r="AC678" s="265"/>
      <c r="AD678" s="265"/>
      <c r="AE678" s="265"/>
      <c r="AF678" s="265"/>
      <c r="AG678" s="265"/>
      <c r="AH678" s="265"/>
      <c r="AI678" s="265"/>
      <c r="AJ678" s="265"/>
      <c r="AK678" s="265"/>
      <c r="AL678" s="265"/>
      <c r="AM678" s="265"/>
      <c r="AN678" s="265"/>
      <c r="AO678" s="479"/>
    </row>
    <row r="679" spans="1:41" ht="24" customHeight="1">
      <c r="A679" s="265"/>
      <c r="B679" s="265"/>
      <c r="C679" s="264"/>
      <c r="D679" s="265"/>
      <c r="E679" s="265"/>
      <c r="F679" s="393"/>
      <c r="G679" s="264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  <c r="AA679" s="265"/>
      <c r="AB679" s="265"/>
      <c r="AC679" s="265"/>
      <c r="AD679" s="265"/>
      <c r="AE679" s="265"/>
      <c r="AF679" s="265"/>
      <c r="AG679" s="265"/>
      <c r="AH679" s="265"/>
      <c r="AI679" s="265"/>
      <c r="AJ679" s="265"/>
      <c r="AK679" s="265"/>
      <c r="AL679" s="265"/>
      <c r="AM679" s="265"/>
      <c r="AN679" s="265"/>
      <c r="AO679" s="479"/>
    </row>
    <row r="680" spans="1:41" ht="24" customHeight="1">
      <c r="A680" s="265"/>
      <c r="B680" s="265"/>
      <c r="C680" s="264"/>
      <c r="D680" s="265"/>
      <c r="E680" s="265"/>
      <c r="F680" s="393"/>
      <c r="G680" s="264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  <c r="AA680" s="265"/>
      <c r="AB680" s="265"/>
      <c r="AC680" s="265"/>
      <c r="AD680" s="265"/>
      <c r="AE680" s="265"/>
      <c r="AF680" s="265"/>
      <c r="AG680" s="265"/>
      <c r="AH680" s="265"/>
      <c r="AI680" s="265"/>
      <c r="AJ680" s="265"/>
      <c r="AK680" s="265"/>
      <c r="AL680" s="265"/>
      <c r="AM680" s="265"/>
      <c r="AN680" s="265"/>
      <c r="AO680" s="479"/>
    </row>
    <row r="681" spans="1:41" ht="24" customHeight="1">
      <c r="A681" s="265"/>
      <c r="B681" s="265"/>
      <c r="C681" s="264"/>
      <c r="D681" s="265"/>
      <c r="E681" s="265"/>
      <c r="F681" s="393"/>
      <c r="G681" s="264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  <c r="AA681" s="265"/>
      <c r="AB681" s="265"/>
      <c r="AC681" s="265"/>
      <c r="AD681" s="265"/>
      <c r="AE681" s="265"/>
      <c r="AF681" s="265"/>
      <c r="AG681" s="265"/>
      <c r="AH681" s="265"/>
      <c r="AI681" s="265"/>
      <c r="AJ681" s="265"/>
      <c r="AK681" s="265"/>
      <c r="AL681" s="265"/>
      <c r="AM681" s="265"/>
      <c r="AN681" s="265"/>
      <c r="AO681" s="479"/>
    </row>
    <row r="682" spans="1:41" ht="24" customHeight="1">
      <c r="A682" s="265"/>
      <c r="B682" s="265"/>
      <c r="C682" s="264"/>
      <c r="D682" s="265"/>
      <c r="E682" s="265"/>
      <c r="F682" s="393"/>
      <c r="G682" s="264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  <c r="AA682" s="265"/>
      <c r="AB682" s="265"/>
      <c r="AC682" s="265"/>
      <c r="AD682" s="265"/>
      <c r="AE682" s="265"/>
      <c r="AF682" s="265"/>
      <c r="AG682" s="265"/>
      <c r="AH682" s="265"/>
      <c r="AI682" s="265"/>
      <c r="AJ682" s="265"/>
      <c r="AK682" s="265"/>
      <c r="AL682" s="265"/>
      <c r="AM682" s="265"/>
      <c r="AN682" s="265"/>
      <c r="AO682" s="479"/>
    </row>
    <row r="683" spans="1:41" ht="24" customHeight="1">
      <c r="A683" s="265"/>
      <c r="B683" s="265"/>
      <c r="C683" s="264"/>
      <c r="D683" s="265"/>
      <c r="E683" s="265"/>
      <c r="F683" s="393"/>
      <c r="G683" s="264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  <c r="AA683" s="265"/>
      <c r="AB683" s="265"/>
      <c r="AC683" s="265"/>
      <c r="AD683" s="265"/>
      <c r="AE683" s="265"/>
      <c r="AF683" s="265"/>
      <c r="AG683" s="265"/>
      <c r="AH683" s="265"/>
      <c r="AI683" s="265"/>
      <c r="AJ683" s="265"/>
      <c r="AK683" s="265"/>
      <c r="AL683" s="265"/>
      <c r="AM683" s="265"/>
      <c r="AN683" s="265"/>
      <c r="AO683" s="479"/>
    </row>
    <row r="684" spans="1:41" ht="24" customHeight="1">
      <c r="A684" s="265"/>
      <c r="B684" s="265"/>
      <c r="C684" s="264"/>
      <c r="D684" s="265"/>
      <c r="E684" s="265"/>
      <c r="F684" s="393"/>
      <c r="G684" s="264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  <c r="AA684" s="265"/>
      <c r="AB684" s="265"/>
      <c r="AC684" s="265"/>
      <c r="AD684" s="265"/>
      <c r="AE684" s="265"/>
      <c r="AF684" s="265"/>
      <c r="AG684" s="265"/>
      <c r="AH684" s="265"/>
      <c r="AI684" s="265"/>
      <c r="AJ684" s="265"/>
      <c r="AK684" s="265"/>
      <c r="AL684" s="265"/>
      <c r="AM684" s="265"/>
      <c r="AN684" s="265"/>
      <c r="AO684" s="479"/>
    </row>
    <row r="685" spans="1:41" ht="24" customHeight="1">
      <c r="A685" s="265"/>
      <c r="B685" s="265"/>
      <c r="C685" s="264"/>
      <c r="D685" s="265"/>
      <c r="E685" s="265"/>
      <c r="F685" s="393"/>
      <c r="G685" s="264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  <c r="AA685" s="265"/>
      <c r="AB685" s="265"/>
      <c r="AC685" s="265"/>
      <c r="AD685" s="265"/>
      <c r="AE685" s="265"/>
      <c r="AF685" s="265"/>
      <c r="AG685" s="265"/>
      <c r="AH685" s="265"/>
      <c r="AI685" s="265"/>
      <c r="AJ685" s="265"/>
      <c r="AK685" s="265"/>
      <c r="AL685" s="265"/>
      <c r="AM685" s="265"/>
      <c r="AN685" s="265"/>
      <c r="AO685" s="479"/>
    </row>
    <row r="686" spans="1:41" ht="24" customHeight="1">
      <c r="A686" s="265"/>
      <c r="B686" s="265"/>
      <c r="C686" s="264"/>
      <c r="D686" s="265"/>
      <c r="E686" s="265"/>
      <c r="F686" s="393"/>
      <c r="G686" s="264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  <c r="AA686" s="265"/>
      <c r="AB686" s="265"/>
      <c r="AC686" s="265"/>
      <c r="AD686" s="265"/>
      <c r="AE686" s="265"/>
      <c r="AF686" s="265"/>
      <c r="AG686" s="265"/>
      <c r="AH686" s="265"/>
      <c r="AI686" s="265"/>
      <c r="AJ686" s="265"/>
      <c r="AK686" s="265"/>
      <c r="AL686" s="265"/>
      <c r="AM686" s="265"/>
      <c r="AN686" s="265"/>
      <c r="AO686" s="479"/>
    </row>
    <row r="687" spans="1:41" ht="24" customHeight="1">
      <c r="A687" s="265"/>
      <c r="B687" s="265"/>
      <c r="C687" s="264"/>
      <c r="D687" s="265"/>
      <c r="E687" s="265"/>
      <c r="F687" s="393"/>
      <c r="G687" s="264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  <c r="AA687" s="265"/>
      <c r="AB687" s="265"/>
      <c r="AC687" s="265"/>
      <c r="AD687" s="265"/>
      <c r="AE687" s="265"/>
      <c r="AF687" s="265"/>
      <c r="AG687" s="265"/>
      <c r="AH687" s="265"/>
      <c r="AI687" s="265"/>
      <c r="AJ687" s="265"/>
      <c r="AK687" s="265"/>
      <c r="AL687" s="265"/>
      <c r="AM687" s="265"/>
      <c r="AN687" s="265"/>
      <c r="AO687" s="479"/>
    </row>
    <row r="688" spans="1:41" ht="24" customHeight="1">
      <c r="A688" s="265"/>
      <c r="B688" s="265"/>
      <c r="C688" s="264"/>
      <c r="D688" s="265"/>
      <c r="E688" s="265"/>
      <c r="F688" s="393"/>
      <c r="G688" s="264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  <c r="AA688" s="265"/>
      <c r="AB688" s="265"/>
      <c r="AC688" s="265"/>
      <c r="AD688" s="265"/>
      <c r="AE688" s="265"/>
      <c r="AF688" s="265"/>
      <c r="AG688" s="265"/>
      <c r="AH688" s="265"/>
      <c r="AI688" s="265"/>
      <c r="AJ688" s="265"/>
      <c r="AK688" s="265"/>
      <c r="AL688" s="265"/>
      <c r="AM688" s="265"/>
      <c r="AN688" s="265"/>
      <c r="AO688" s="479"/>
    </row>
    <row r="689" spans="1:41" ht="24" customHeight="1">
      <c r="A689" s="265"/>
      <c r="B689" s="265"/>
      <c r="C689" s="264"/>
      <c r="D689" s="265"/>
      <c r="E689" s="265"/>
      <c r="F689" s="393"/>
      <c r="G689" s="264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  <c r="AA689" s="265"/>
      <c r="AB689" s="265"/>
      <c r="AC689" s="265"/>
      <c r="AD689" s="265"/>
      <c r="AE689" s="265"/>
      <c r="AF689" s="265"/>
      <c r="AG689" s="265"/>
      <c r="AH689" s="265"/>
      <c r="AI689" s="265"/>
      <c r="AJ689" s="265"/>
      <c r="AK689" s="265"/>
      <c r="AL689" s="265"/>
      <c r="AM689" s="265"/>
      <c r="AN689" s="265"/>
      <c r="AO689" s="479"/>
    </row>
    <row r="690" spans="1:41" ht="24" customHeight="1">
      <c r="A690" s="265"/>
      <c r="B690" s="265"/>
      <c r="C690" s="264"/>
      <c r="D690" s="265"/>
      <c r="E690" s="265"/>
      <c r="F690" s="393"/>
      <c r="G690" s="264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  <c r="AA690" s="265"/>
      <c r="AB690" s="265"/>
      <c r="AC690" s="265"/>
      <c r="AD690" s="265"/>
      <c r="AE690" s="265"/>
      <c r="AF690" s="265"/>
      <c r="AG690" s="265"/>
      <c r="AH690" s="265"/>
      <c r="AI690" s="265"/>
      <c r="AJ690" s="265"/>
      <c r="AK690" s="265"/>
      <c r="AL690" s="265"/>
      <c r="AM690" s="265"/>
      <c r="AN690" s="265"/>
      <c r="AO690" s="479"/>
    </row>
    <row r="691" spans="1:41" ht="24" customHeight="1">
      <c r="A691" s="265"/>
      <c r="B691" s="265"/>
      <c r="C691" s="264"/>
      <c r="D691" s="265"/>
      <c r="E691" s="265"/>
      <c r="F691" s="393"/>
      <c r="G691" s="264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  <c r="AA691" s="265"/>
      <c r="AB691" s="265"/>
      <c r="AC691" s="265"/>
      <c r="AD691" s="265"/>
      <c r="AE691" s="265"/>
      <c r="AF691" s="265"/>
      <c r="AG691" s="265"/>
      <c r="AH691" s="265"/>
      <c r="AI691" s="265"/>
      <c r="AJ691" s="265"/>
      <c r="AK691" s="265"/>
      <c r="AL691" s="265"/>
      <c r="AM691" s="265"/>
      <c r="AN691" s="265"/>
      <c r="AO691" s="479"/>
    </row>
    <row r="692" spans="1:41" ht="24" customHeight="1">
      <c r="A692" s="265"/>
      <c r="B692" s="265"/>
      <c r="C692" s="264"/>
      <c r="D692" s="265"/>
      <c r="E692" s="265"/>
      <c r="F692" s="393"/>
      <c r="G692" s="264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  <c r="AA692" s="265"/>
      <c r="AB692" s="265"/>
      <c r="AC692" s="265"/>
      <c r="AD692" s="265"/>
      <c r="AE692" s="265"/>
      <c r="AF692" s="265"/>
      <c r="AG692" s="265"/>
      <c r="AH692" s="265"/>
      <c r="AI692" s="265"/>
      <c r="AJ692" s="265"/>
      <c r="AK692" s="265"/>
      <c r="AL692" s="265"/>
      <c r="AM692" s="265"/>
      <c r="AN692" s="265"/>
      <c r="AO692" s="479"/>
    </row>
    <row r="693" spans="1:41" ht="24" customHeight="1">
      <c r="A693" s="265"/>
      <c r="B693" s="265"/>
      <c r="C693" s="264"/>
      <c r="D693" s="265"/>
      <c r="E693" s="265"/>
      <c r="F693" s="393"/>
      <c r="G693" s="264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  <c r="AA693" s="265"/>
      <c r="AB693" s="265"/>
      <c r="AC693" s="265"/>
      <c r="AD693" s="265"/>
      <c r="AE693" s="265"/>
      <c r="AF693" s="265"/>
      <c r="AG693" s="265"/>
      <c r="AH693" s="265"/>
      <c r="AI693" s="265"/>
      <c r="AJ693" s="265"/>
      <c r="AK693" s="265"/>
      <c r="AL693" s="265"/>
      <c r="AM693" s="265"/>
      <c r="AN693" s="265"/>
      <c r="AO693" s="479"/>
    </row>
    <row r="694" spans="1:41" ht="24" customHeight="1">
      <c r="A694" s="265"/>
      <c r="B694" s="265"/>
      <c r="C694" s="264"/>
      <c r="D694" s="265"/>
      <c r="E694" s="265"/>
      <c r="F694" s="393"/>
      <c r="G694" s="264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  <c r="AA694" s="265"/>
      <c r="AB694" s="265"/>
      <c r="AC694" s="265"/>
      <c r="AD694" s="265"/>
      <c r="AE694" s="265"/>
      <c r="AF694" s="265"/>
      <c r="AG694" s="265"/>
      <c r="AH694" s="265"/>
      <c r="AI694" s="265"/>
      <c r="AJ694" s="265"/>
      <c r="AK694" s="265"/>
      <c r="AL694" s="265"/>
      <c r="AM694" s="265"/>
      <c r="AN694" s="265"/>
      <c r="AO694" s="479"/>
    </row>
    <row r="695" spans="1:41" ht="24" customHeight="1">
      <c r="A695" s="265"/>
      <c r="B695" s="265"/>
      <c r="C695" s="264"/>
      <c r="D695" s="265"/>
      <c r="E695" s="265"/>
      <c r="F695" s="393"/>
      <c r="G695" s="264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  <c r="AA695" s="265"/>
      <c r="AB695" s="265"/>
      <c r="AC695" s="265"/>
      <c r="AD695" s="265"/>
      <c r="AE695" s="265"/>
      <c r="AF695" s="265"/>
      <c r="AG695" s="265"/>
      <c r="AH695" s="265"/>
      <c r="AI695" s="265"/>
      <c r="AJ695" s="265"/>
      <c r="AK695" s="265"/>
      <c r="AL695" s="265"/>
      <c r="AM695" s="265"/>
      <c r="AN695" s="265"/>
      <c r="AO695" s="479"/>
    </row>
    <row r="696" spans="1:41" ht="24" customHeight="1">
      <c r="A696" s="265"/>
      <c r="B696" s="265"/>
      <c r="C696" s="264"/>
      <c r="D696" s="265"/>
      <c r="E696" s="265"/>
      <c r="F696" s="393"/>
      <c r="G696" s="264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  <c r="AA696" s="265"/>
      <c r="AB696" s="265"/>
      <c r="AC696" s="265"/>
      <c r="AD696" s="265"/>
      <c r="AE696" s="265"/>
      <c r="AF696" s="265"/>
      <c r="AG696" s="265"/>
      <c r="AH696" s="265"/>
      <c r="AI696" s="265"/>
      <c r="AJ696" s="265"/>
      <c r="AK696" s="265"/>
      <c r="AL696" s="265"/>
      <c r="AM696" s="265"/>
      <c r="AN696" s="265"/>
      <c r="AO696" s="479"/>
    </row>
    <row r="697" spans="1:41" ht="24" customHeight="1">
      <c r="A697" s="265"/>
      <c r="B697" s="265"/>
      <c r="C697" s="264"/>
      <c r="D697" s="265"/>
      <c r="E697" s="265"/>
      <c r="F697" s="393"/>
      <c r="G697" s="264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  <c r="AA697" s="265"/>
      <c r="AB697" s="265"/>
      <c r="AC697" s="265"/>
      <c r="AD697" s="265"/>
      <c r="AE697" s="265"/>
      <c r="AF697" s="265"/>
      <c r="AG697" s="265"/>
      <c r="AH697" s="265"/>
      <c r="AI697" s="265"/>
      <c r="AJ697" s="265"/>
      <c r="AK697" s="265"/>
      <c r="AL697" s="265"/>
      <c r="AM697" s="265"/>
      <c r="AN697" s="265"/>
      <c r="AO697" s="479"/>
    </row>
    <row r="698" spans="1:41" ht="24" customHeight="1">
      <c r="A698" s="265"/>
      <c r="B698" s="265"/>
      <c r="C698" s="264"/>
      <c r="D698" s="265"/>
      <c r="E698" s="265"/>
      <c r="F698" s="393"/>
      <c r="G698" s="264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  <c r="AA698" s="265"/>
      <c r="AB698" s="265"/>
      <c r="AC698" s="265"/>
      <c r="AD698" s="265"/>
      <c r="AE698" s="265"/>
      <c r="AF698" s="265"/>
      <c r="AG698" s="265"/>
      <c r="AH698" s="265"/>
      <c r="AI698" s="265"/>
      <c r="AJ698" s="265"/>
      <c r="AK698" s="265"/>
      <c r="AL698" s="265"/>
      <c r="AM698" s="265"/>
      <c r="AN698" s="265"/>
      <c r="AO698" s="479"/>
    </row>
    <row r="699" spans="1:41" ht="24" customHeight="1">
      <c r="A699" s="265"/>
      <c r="B699" s="265"/>
      <c r="C699" s="264"/>
      <c r="D699" s="265"/>
      <c r="E699" s="265"/>
      <c r="F699" s="393"/>
      <c r="G699" s="264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  <c r="AA699" s="265"/>
      <c r="AB699" s="265"/>
      <c r="AC699" s="265"/>
      <c r="AD699" s="265"/>
      <c r="AE699" s="265"/>
      <c r="AF699" s="265"/>
      <c r="AG699" s="265"/>
      <c r="AH699" s="265"/>
      <c r="AI699" s="265"/>
      <c r="AJ699" s="265"/>
      <c r="AK699" s="265"/>
      <c r="AL699" s="265"/>
      <c r="AM699" s="265"/>
      <c r="AN699" s="265"/>
      <c r="AO699" s="479"/>
    </row>
    <row r="700" spans="1:41" ht="24" customHeight="1">
      <c r="A700" s="265"/>
      <c r="B700" s="265"/>
      <c r="C700" s="264"/>
      <c r="D700" s="265"/>
      <c r="E700" s="265"/>
      <c r="F700" s="393"/>
      <c r="G700" s="264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  <c r="AA700" s="265"/>
      <c r="AB700" s="265"/>
      <c r="AC700" s="265"/>
      <c r="AD700" s="265"/>
      <c r="AE700" s="265"/>
      <c r="AF700" s="265"/>
      <c r="AG700" s="265"/>
      <c r="AH700" s="265"/>
      <c r="AI700" s="265"/>
      <c r="AJ700" s="265"/>
      <c r="AK700" s="265"/>
      <c r="AL700" s="265"/>
      <c r="AM700" s="265"/>
      <c r="AN700" s="265"/>
      <c r="AO700" s="479"/>
    </row>
    <row r="701" spans="1:41" ht="24" customHeight="1">
      <c r="A701" s="265"/>
      <c r="B701" s="265"/>
      <c r="C701" s="264"/>
      <c r="D701" s="265"/>
      <c r="E701" s="265"/>
      <c r="F701" s="393"/>
      <c r="G701" s="264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  <c r="AA701" s="265"/>
      <c r="AB701" s="265"/>
      <c r="AC701" s="265"/>
      <c r="AD701" s="265"/>
      <c r="AE701" s="265"/>
      <c r="AF701" s="265"/>
      <c r="AG701" s="265"/>
      <c r="AH701" s="265"/>
      <c r="AI701" s="265"/>
      <c r="AJ701" s="265"/>
      <c r="AK701" s="265"/>
      <c r="AL701" s="265"/>
      <c r="AM701" s="265"/>
      <c r="AN701" s="265"/>
      <c r="AO701" s="479"/>
    </row>
    <row r="702" spans="1:41" ht="24" customHeight="1">
      <c r="A702" s="265"/>
      <c r="B702" s="265"/>
      <c r="C702" s="264"/>
      <c r="D702" s="265"/>
      <c r="E702" s="265"/>
      <c r="F702" s="393"/>
      <c r="G702" s="264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  <c r="AA702" s="265"/>
      <c r="AB702" s="265"/>
      <c r="AC702" s="265"/>
      <c r="AD702" s="265"/>
      <c r="AE702" s="265"/>
      <c r="AF702" s="265"/>
      <c r="AG702" s="265"/>
      <c r="AH702" s="265"/>
      <c r="AI702" s="265"/>
      <c r="AJ702" s="265"/>
      <c r="AK702" s="265"/>
      <c r="AL702" s="265"/>
      <c r="AM702" s="265"/>
      <c r="AN702" s="265"/>
      <c r="AO702" s="479"/>
    </row>
    <row r="703" spans="1:41" ht="24" customHeight="1">
      <c r="A703" s="265"/>
      <c r="B703" s="265"/>
      <c r="C703" s="264"/>
      <c r="D703" s="265"/>
      <c r="E703" s="265"/>
      <c r="F703" s="393"/>
      <c r="G703" s="264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  <c r="AA703" s="265"/>
      <c r="AB703" s="265"/>
      <c r="AC703" s="265"/>
      <c r="AD703" s="265"/>
      <c r="AE703" s="265"/>
      <c r="AF703" s="265"/>
      <c r="AG703" s="265"/>
      <c r="AH703" s="265"/>
      <c r="AI703" s="265"/>
      <c r="AJ703" s="265"/>
      <c r="AK703" s="265"/>
      <c r="AL703" s="265"/>
      <c r="AM703" s="265"/>
      <c r="AN703" s="265"/>
      <c r="AO703" s="479"/>
    </row>
    <row r="704" spans="1:41" ht="24" customHeight="1">
      <c r="A704" s="265"/>
      <c r="B704" s="265"/>
      <c r="C704" s="264"/>
      <c r="D704" s="265"/>
      <c r="E704" s="265"/>
      <c r="F704" s="393"/>
      <c r="G704" s="264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  <c r="AA704" s="265"/>
      <c r="AB704" s="265"/>
      <c r="AC704" s="265"/>
      <c r="AD704" s="265"/>
      <c r="AE704" s="265"/>
      <c r="AF704" s="265"/>
      <c r="AG704" s="265"/>
      <c r="AH704" s="265"/>
      <c r="AI704" s="265"/>
      <c r="AJ704" s="265"/>
      <c r="AK704" s="265"/>
      <c r="AL704" s="265"/>
      <c r="AM704" s="265"/>
      <c r="AN704" s="265"/>
      <c r="AO704" s="479"/>
    </row>
    <row r="705" spans="1:41" ht="24" customHeight="1">
      <c r="A705" s="265"/>
      <c r="B705" s="265"/>
      <c r="C705" s="264"/>
      <c r="D705" s="265"/>
      <c r="E705" s="265"/>
      <c r="F705" s="393"/>
      <c r="G705" s="264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  <c r="AA705" s="265"/>
      <c r="AB705" s="265"/>
      <c r="AC705" s="265"/>
      <c r="AD705" s="265"/>
      <c r="AE705" s="265"/>
      <c r="AF705" s="265"/>
      <c r="AG705" s="265"/>
      <c r="AH705" s="265"/>
      <c r="AI705" s="265"/>
      <c r="AJ705" s="265"/>
      <c r="AK705" s="265"/>
      <c r="AL705" s="265"/>
      <c r="AM705" s="265"/>
      <c r="AN705" s="265"/>
      <c r="AO705" s="479"/>
    </row>
    <row r="706" spans="1:41" ht="24" customHeight="1">
      <c r="A706" s="265"/>
      <c r="B706" s="265"/>
      <c r="C706" s="264"/>
      <c r="D706" s="265"/>
      <c r="E706" s="265"/>
      <c r="F706" s="393"/>
      <c r="G706" s="264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  <c r="AA706" s="265"/>
      <c r="AB706" s="265"/>
      <c r="AC706" s="265"/>
      <c r="AD706" s="265"/>
      <c r="AE706" s="265"/>
      <c r="AF706" s="265"/>
      <c r="AG706" s="265"/>
      <c r="AH706" s="265"/>
      <c r="AI706" s="265"/>
      <c r="AJ706" s="265"/>
      <c r="AK706" s="265"/>
      <c r="AL706" s="265"/>
      <c r="AM706" s="265"/>
      <c r="AN706" s="265"/>
      <c r="AO706" s="479"/>
    </row>
    <row r="707" spans="1:41" ht="24" customHeight="1">
      <c r="A707" s="265"/>
      <c r="B707" s="265"/>
      <c r="C707" s="264"/>
      <c r="D707" s="265"/>
      <c r="E707" s="265"/>
      <c r="F707" s="393"/>
      <c r="G707" s="264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  <c r="AA707" s="265"/>
      <c r="AB707" s="265"/>
      <c r="AC707" s="265"/>
      <c r="AD707" s="265"/>
      <c r="AE707" s="265"/>
      <c r="AF707" s="265"/>
      <c r="AG707" s="265"/>
      <c r="AH707" s="265"/>
      <c r="AI707" s="265"/>
      <c r="AJ707" s="265"/>
      <c r="AK707" s="265"/>
      <c r="AL707" s="265"/>
      <c r="AM707" s="265"/>
      <c r="AN707" s="265"/>
      <c r="AO707" s="479"/>
    </row>
    <row r="708" spans="1:41" ht="24" customHeight="1">
      <c r="A708" s="265"/>
      <c r="B708" s="265"/>
      <c r="C708" s="264"/>
      <c r="D708" s="265"/>
      <c r="E708" s="265"/>
      <c r="F708" s="393"/>
      <c r="G708" s="264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  <c r="AA708" s="265"/>
      <c r="AB708" s="265"/>
      <c r="AC708" s="265"/>
      <c r="AD708" s="265"/>
      <c r="AE708" s="265"/>
      <c r="AF708" s="265"/>
      <c r="AG708" s="265"/>
      <c r="AH708" s="265"/>
      <c r="AI708" s="265"/>
      <c r="AJ708" s="265"/>
      <c r="AK708" s="265"/>
      <c r="AL708" s="265"/>
      <c r="AM708" s="265"/>
      <c r="AN708" s="265"/>
      <c r="AO708" s="479"/>
    </row>
    <row r="709" spans="1:41" ht="24" customHeight="1">
      <c r="A709" s="265"/>
      <c r="B709" s="265"/>
      <c r="C709" s="264"/>
      <c r="D709" s="265"/>
      <c r="E709" s="265"/>
      <c r="F709" s="393"/>
      <c r="G709" s="264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  <c r="AA709" s="265"/>
      <c r="AB709" s="265"/>
      <c r="AC709" s="265"/>
      <c r="AD709" s="265"/>
      <c r="AE709" s="265"/>
      <c r="AF709" s="265"/>
      <c r="AG709" s="265"/>
      <c r="AH709" s="265"/>
      <c r="AI709" s="265"/>
      <c r="AJ709" s="265"/>
      <c r="AK709" s="265"/>
      <c r="AL709" s="265"/>
      <c r="AM709" s="265"/>
      <c r="AN709" s="265"/>
      <c r="AO709" s="479"/>
    </row>
    <row r="710" spans="1:41" ht="24" customHeight="1">
      <c r="A710" s="265"/>
      <c r="B710" s="265"/>
      <c r="C710" s="264"/>
      <c r="D710" s="265"/>
      <c r="E710" s="265"/>
      <c r="F710" s="393"/>
      <c r="G710" s="264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  <c r="AA710" s="265"/>
      <c r="AB710" s="265"/>
      <c r="AC710" s="265"/>
      <c r="AD710" s="265"/>
      <c r="AE710" s="265"/>
      <c r="AF710" s="265"/>
      <c r="AG710" s="265"/>
      <c r="AH710" s="265"/>
      <c r="AI710" s="265"/>
      <c r="AJ710" s="265"/>
      <c r="AK710" s="265"/>
      <c r="AL710" s="265"/>
      <c r="AM710" s="265"/>
      <c r="AN710" s="265"/>
      <c r="AO710" s="479"/>
    </row>
    <row r="711" spans="1:41" ht="24" customHeight="1">
      <c r="A711" s="265"/>
      <c r="B711" s="265"/>
      <c r="C711" s="264"/>
      <c r="D711" s="265"/>
      <c r="E711" s="265"/>
      <c r="F711" s="393"/>
      <c r="G711" s="264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  <c r="AA711" s="265"/>
      <c r="AB711" s="265"/>
      <c r="AC711" s="265"/>
      <c r="AD711" s="265"/>
      <c r="AE711" s="265"/>
      <c r="AF711" s="265"/>
      <c r="AG711" s="265"/>
      <c r="AH711" s="265"/>
      <c r="AI711" s="265"/>
      <c r="AJ711" s="265"/>
      <c r="AK711" s="265"/>
      <c r="AL711" s="265"/>
      <c r="AM711" s="265"/>
      <c r="AN711" s="265"/>
      <c r="AO711" s="479"/>
    </row>
    <row r="712" spans="1:41" ht="24" customHeight="1">
      <c r="A712" s="265"/>
      <c r="B712" s="265"/>
      <c r="C712" s="264"/>
      <c r="D712" s="265"/>
      <c r="E712" s="265"/>
      <c r="F712" s="393"/>
      <c r="G712" s="264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  <c r="AA712" s="265"/>
      <c r="AB712" s="265"/>
      <c r="AC712" s="265"/>
      <c r="AD712" s="265"/>
      <c r="AE712" s="265"/>
      <c r="AF712" s="265"/>
      <c r="AG712" s="265"/>
      <c r="AH712" s="265"/>
      <c r="AI712" s="265"/>
      <c r="AJ712" s="265"/>
      <c r="AK712" s="265"/>
      <c r="AL712" s="265"/>
      <c r="AM712" s="265"/>
      <c r="AN712" s="265"/>
      <c r="AO712" s="479"/>
    </row>
    <row r="713" spans="1:41" ht="24" customHeight="1">
      <c r="A713" s="265"/>
      <c r="B713" s="265"/>
      <c r="C713" s="264"/>
      <c r="D713" s="265"/>
      <c r="E713" s="265"/>
      <c r="F713" s="393"/>
      <c r="G713" s="264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  <c r="AA713" s="265"/>
      <c r="AB713" s="265"/>
      <c r="AC713" s="265"/>
      <c r="AD713" s="265"/>
      <c r="AE713" s="265"/>
      <c r="AF713" s="265"/>
      <c r="AG713" s="265"/>
      <c r="AH713" s="265"/>
      <c r="AI713" s="265"/>
      <c r="AJ713" s="265"/>
      <c r="AK713" s="265"/>
      <c r="AL713" s="265"/>
      <c r="AM713" s="265"/>
      <c r="AN713" s="265"/>
      <c r="AO713" s="479"/>
    </row>
    <row r="714" spans="1:41" ht="24" customHeight="1">
      <c r="A714" s="265"/>
      <c r="B714" s="265"/>
      <c r="C714" s="264"/>
      <c r="D714" s="265"/>
      <c r="E714" s="265"/>
      <c r="F714" s="393"/>
      <c r="G714" s="264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  <c r="AA714" s="265"/>
      <c r="AB714" s="265"/>
      <c r="AC714" s="265"/>
      <c r="AD714" s="265"/>
      <c r="AE714" s="265"/>
      <c r="AF714" s="265"/>
      <c r="AG714" s="265"/>
      <c r="AH714" s="265"/>
      <c r="AI714" s="265"/>
      <c r="AJ714" s="265"/>
      <c r="AK714" s="265"/>
      <c r="AL714" s="265"/>
      <c r="AM714" s="265"/>
      <c r="AN714" s="265"/>
      <c r="AO714" s="479"/>
    </row>
    <row r="715" spans="1:41" ht="24" customHeight="1">
      <c r="A715" s="265"/>
      <c r="B715" s="265"/>
      <c r="C715" s="264"/>
      <c r="D715" s="265"/>
      <c r="E715" s="265"/>
      <c r="F715" s="393"/>
      <c r="G715" s="264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  <c r="AA715" s="265"/>
      <c r="AB715" s="265"/>
      <c r="AC715" s="265"/>
      <c r="AD715" s="265"/>
      <c r="AE715" s="265"/>
      <c r="AF715" s="265"/>
      <c r="AG715" s="265"/>
      <c r="AH715" s="265"/>
      <c r="AI715" s="265"/>
      <c r="AJ715" s="265"/>
      <c r="AK715" s="265"/>
      <c r="AL715" s="265"/>
      <c r="AM715" s="265"/>
      <c r="AN715" s="265"/>
      <c r="AO715" s="479"/>
    </row>
    <row r="716" spans="1:41" ht="24" customHeight="1">
      <c r="A716" s="265"/>
      <c r="B716" s="265"/>
      <c r="C716" s="264"/>
      <c r="D716" s="265"/>
      <c r="E716" s="265"/>
      <c r="F716" s="393"/>
      <c r="G716" s="264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  <c r="AA716" s="265"/>
      <c r="AB716" s="265"/>
      <c r="AC716" s="265"/>
      <c r="AD716" s="265"/>
      <c r="AE716" s="265"/>
      <c r="AF716" s="265"/>
      <c r="AG716" s="265"/>
      <c r="AH716" s="265"/>
      <c r="AI716" s="265"/>
      <c r="AJ716" s="265"/>
      <c r="AK716" s="265"/>
      <c r="AL716" s="265"/>
      <c r="AM716" s="265"/>
      <c r="AN716" s="265"/>
      <c r="AO716" s="479"/>
    </row>
    <row r="717" spans="1:41" ht="24" customHeight="1">
      <c r="A717" s="265"/>
      <c r="B717" s="265"/>
      <c r="C717" s="264"/>
      <c r="D717" s="265"/>
      <c r="E717" s="265"/>
      <c r="F717" s="393"/>
      <c r="G717" s="264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  <c r="AA717" s="265"/>
      <c r="AB717" s="265"/>
      <c r="AC717" s="265"/>
      <c r="AD717" s="265"/>
      <c r="AE717" s="265"/>
      <c r="AF717" s="265"/>
      <c r="AG717" s="265"/>
      <c r="AH717" s="265"/>
      <c r="AI717" s="265"/>
      <c r="AJ717" s="265"/>
      <c r="AK717" s="265"/>
      <c r="AL717" s="265"/>
      <c r="AM717" s="265"/>
      <c r="AN717" s="265"/>
      <c r="AO717" s="479"/>
    </row>
    <row r="718" spans="1:41" ht="24" customHeight="1">
      <c r="A718" s="265"/>
      <c r="B718" s="265"/>
      <c r="C718" s="264"/>
      <c r="D718" s="265"/>
      <c r="E718" s="265"/>
      <c r="F718" s="393"/>
      <c r="G718" s="264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  <c r="AA718" s="265"/>
      <c r="AB718" s="265"/>
      <c r="AC718" s="265"/>
      <c r="AD718" s="265"/>
      <c r="AE718" s="265"/>
      <c r="AF718" s="265"/>
      <c r="AG718" s="265"/>
      <c r="AH718" s="265"/>
      <c r="AI718" s="265"/>
      <c r="AJ718" s="265"/>
      <c r="AK718" s="265"/>
      <c r="AL718" s="265"/>
      <c r="AM718" s="265"/>
      <c r="AN718" s="265"/>
      <c r="AO718" s="479"/>
    </row>
    <row r="719" spans="1:41" ht="24" customHeight="1">
      <c r="A719" s="265"/>
      <c r="B719" s="265"/>
      <c r="C719" s="264"/>
      <c r="D719" s="265"/>
      <c r="E719" s="265"/>
      <c r="F719" s="393"/>
      <c r="G719" s="264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  <c r="AA719" s="265"/>
      <c r="AB719" s="265"/>
      <c r="AC719" s="265"/>
      <c r="AD719" s="265"/>
      <c r="AE719" s="265"/>
      <c r="AF719" s="265"/>
      <c r="AG719" s="265"/>
      <c r="AH719" s="265"/>
      <c r="AI719" s="265"/>
      <c r="AJ719" s="265"/>
      <c r="AK719" s="265"/>
      <c r="AL719" s="265"/>
      <c r="AM719" s="265"/>
      <c r="AN719" s="265"/>
      <c r="AO719" s="479"/>
    </row>
    <row r="720" spans="1:41" ht="24" customHeight="1">
      <c r="A720" s="265"/>
      <c r="B720" s="265"/>
      <c r="C720" s="264"/>
      <c r="D720" s="265"/>
      <c r="E720" s="265"/>
      <c r="F720" s="393"/>
      <c r="G720" s="264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  <c r="AA720" s="265"/>
      <c r="AB720" s="265"/>
      <c r="AC720" s="265"/>
      <c r="AD720" s="265"/>
      <c r="AE720" s="265"/>
      <c r="AF720" s="265"/>
      <c r="AG720" s="265"/>
      <c r="AH720" s="265"/>
      <c r="AI720" s="265"/>
      <c r="AJ720" s="265"/>
      <c r="AK720" s="265"/>
      <c r="AL720" s="265"/>
      <c r="AM720" s="265"/>
      <c r="AN720" s="265"/>
      <c r="AO720" s="479"/>
    </row>
    <row r="721" spans="1:41" ht="24" customHeight="1">
      <c r="A721" s="265"/>
      <c r="B721" s="265"/>
      <c r="C721" s="264"/>
      <c r="D721" s="265"/>
      <c r="E721" s="265"/>
      <c r="F721" s="393"/>
      <c r="G721" s="264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  <c r="AA721" s="265"/>
      <c r="AB721" s="265"/>
      <c r="AC721" s="265"/>
      <c r="AD721" s="265"/>
      <c r="AE721" s="265"/>
      <c r="AF721" s="265"/>
      <c r="AG721" s="265"/>
      <c r="AH721" s="265"/>
      <c r="AI721" s="265"/>
      <c r="AJ721" s="265"/>
      <c r="AK721" s="265"/>
      <c r="AL721" s="265"/>
      <c r="AM721" s="265"/>
      <c r="AN721" s="265"/>
      <c r="AO721" s="479"/>
    </row>
    <row r="722" spans="1:41" ht="24" customHeight="1">
      <c r="A722" s="265"/>
      <c r="B722" s="265"/>
      <c r="C722" s="264"/>
      <c r="D722" s="265"/>
      <c r="E722" s="265"/>
      <c r="F722" s="393"/>
      <c r="G722" s="264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  <c r="AA722" s="265"/>
      <c r="AB722" s="265"/>
      <c r="AC722" s="265"/>
      <c r="AD722" s="265"/>
      <c r="AE722" s="265"/>
      <c r="AF722" s="265"/>
      <c r="AG722" s="265"/>
      <c r="AH722" s="265"/>
      <c r="AI722" s="265"/>
      <c r="AJ722" s="265"/>
      <c r="AK722" s="265"/>
      <c r="AL722" s="265"/>
      <c r="AM722" s="265"/>
      <c r="AN722" s="265"/>
      <c r="AO722" s="479"/>
    </row>
    <row r="723" spans="1:41" ht="24" customHeight="1">
      <c r="A723" s="265"/>
      <c r="B723" s="265"/>
      <c r="C723" s="264"/>
      <c r="D723" s="265"/>
      <c r="E723" s="265"/>
      <c r="F723" s="393"/>
      <c r="G723" s="264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  <c r="AA723" s="265"/>
      <c r="AB723" s="265"/>
      <c r="AC723" s="265"/>
      <c r="AD723" s="265"/>
      <c r="AE723" s="265"/>
      <c r="AF723" s="265"/>
      <c r="AG723" s="265"/>
      <c r="AH723" s="265"/>
      <c r="AI723" s="265"/>
      <c r="AJ723" s="265"/>
      <c r="AK723" s="265"/>
      <c r="AL723" s="265"/>
      <c r="AM723" s="265"/>
      <c r="AN723" s="265"/>
      <c r="AO723" s="479"/>
    </row>
    <row r="724" spans="1:41" ht="24" customHeight="1">
      <c r="A724" s="265"/>
      <c r="B724" s="265"/>
      <c r="C724" s="264"/>
      <c r="D724" s="265"/>
      <c r="E724" s="265"/>
      <c r="F724" s="393"/>
      <c r="G724" s="264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  <c r="AA724" s="265"/>
      <c r="AB724" s="265"/>
      <c r="AC724" s="265"/>
      <c r="AD724" s="265"/>
      <c r="AE724" s="265"/>
      <c r="AF724" s="265"/>
      <c r="AG724" s="265"/>
      <c r="AH724" s="265"/>
      <c r="AI724" s="265"/>
      <c r="AJ724" s="265"/>
      <c r="AK724" s="265"/>
      <c r="AL724" s="265"/>
      <c r="AM724" s="265"/>
      <c r="AN724" s="265"/>
      <c r="AO724" s="479"/>
    </row>
    <row r="725" spans="1:41" ht="24" customHeight="1">
      <c r="A725" s="265"/>
      <c r="B725" s="265"/>
      <c r="C725" s="264"/>
      <c r="D725" s="265"/>
      <c r="E725" s="265"/>
      <c r="F725" s="393"/>
      <c r="G725" s="264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  <c r="AA725" s="265"/>
      <c r="AB725" s="265"/>
      <c r="AC725" s="265"/>
      <c r="AD725" s="265"/>
      <c r="AE725" s="265"/>
      <c r="AF725" s="265"/>
      <c r="AG725" s="265"/>
      <c r="AH725" s="265"/>
      <c r="AI725" s="265"/>
      <c r="AJ725" s="265"/>
      <c r="AK725" s="265"/>
      <c r="AL725" s="265"/>
      <c r="AM725" s="265"/>
      <c r="AN725" s="265"/>
      <c r="AO725" s="479"/>
    </row>
    <row r="726" spans="1:41" ht="24" customHeight="1">
      <c r="A726" s="265"/>
      <c r="B726" s="265"/>
      <c r="C726" s="264"/>
      <c r="D726" s="265"/>
      <c r="E726" s="265"/>
      <c r="F726" s="393"/>
      <c r="G726" s="264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  <c r="AA726" s="265"/>
      <c r="AB726" s="265"/>
      <c r="AC726" s="265"/>
      <c r="AD726" s="265"/>
      <c r="AE726" s="265"/>
      <c r="AF726" s="265"/>
      <c r="AG726" s="265"/>
      <c r="AH726" s="265"/>
      <c r="AI726" s="265"/>
      <c r="AJ726" s="265"/>
      <c r="AK726" s="265"/>
      <c r="AL726" s="265"/>
      <c r="AM726" s="265"/>
      <c r="AN726" s="265"/>
      <c r="AO726" s="479"/>
    </row>
    <row r="727" spans="1:41" ht="24" customHeight="1">
      <c r="A727" s="265"/>
      <c r="B727" s="265"/>
      <c r="C727" s="264"/>
      <c r="D727" s="265"/>
      <c r="E727" s="265"/>
      <c r="F727" s="393"/>
      <c r="G727" s="264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  <c r="AA727" s="265"/>
      <c r="AB727" s="265"/>
      <c r="AC727" s="265"/>
      <c r="AD727" s="265"/>
      <c r="AE727" s="265"/>
      <c r="AF727" s="265"/>
      <c r="AG727" s="265"/>
      <c r="AH727" s="265"/>
      <c r="AI727" s="265"/>
      <c r="AJ727" s="265"/>
      <c r="AK727" s="265"/>
      <c r="AL727" s="265"/>
      <c r="AM727" s="265"/>
      <c r="AN727" s="265"/>
      <c r="AO727" s="479"/>
    </row>
    <row r="728" spans="1:41" ht="24" customHeight="1">
      <c r="A728" s="265"/>
      <c r="B728" s="265"/>
      <c r="C728" s="264"/>
      <c r="D728" s="265"/>
      <c r="E728" s="265"/>
      <c r="F728" s="393"/>
      <c r="G728" s="264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  <c r="AA728" s="265"/>
      <c r="AB728" s="265"/>
      <c r="AC728" s="265"/>
      <c r="AD728" s="265"/>
      <c r="AE728" s="265"/>
      <c r="AF728" s="265"/>
      <c r="AG728" s="265"/>
      <c r="AH728" s="265"/>
      <c r="AI728" s="265"/>
      <c r="AJ728" s="265"/>
      <c r="AK728" s="265"/>
      <c r="AL728" s="265"/>
      <c r="AM728" s="265"/>
      <c r="AN728" s="265"/>
      <c r="AO728" s="479"/>
    </row>
    <row r="729" spans="1:41" ht="24" customHeight="1">
      <c r="A729" s="265"/>
      <c r="B729" s="265"/>
      <c r="C729" s="264"/>
      <c r="D729" s="265"/>
      <c r="E729" s="265"/>
      <c r="F729" s="393"/>
      <c r="G729" s="264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  <c r="AA729" s="265"/>
      <c r="AB729" s="265"/>
      <c r="AC729" s="265"/>
      <c r="AD729" s="265"/>
      <c r="AE729" s="265"/>
      <c r="AF729" s="265"/>
      <c r="AG729" s="265"/>
      <c r="AH729" s="265"/>
      <c r="AI729" s="265"/>
      <c r="AJ729" s="265"/>
      <c r="AK729" s="265"/>
      <c r="AL729" s="265"/>
      <c r="AM729" s="265"/>
      <c r="AN729" s="265"/>
      <c r="AO729" s="479"/>
    </row>
    <row r="730" spans="1:41" ht="24" customHeight="1">
      <c r="A730" s="265"/>
      <c r="B730" s="265"/>
      <c r="C730" s="264"/>
      <c r="D730" s="265"/>
      <c r="E730" s="265"/>
      <c r="F730" s="393"/>
      <c r="G730" s="264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  <c r="AA730" s="265"/>
      <c r="AB730" s="265"/>
      <c r="AC730" s="265"/>
      <c r="AD730" s="265"/>
      <c r="AE730" s="265"/>
      <c r="AF730" s="265"/>
      <c r="AG730" s="265"/>
      <c r="AH730" s="265"/>
      <c r="AI730" s="265"/>
      <c r="AJ730" s="265"/>
      <c r="AK730" s="265"/>
      <c r="AL730" s="265"/>
      <c r="AM730" s="265"/>
      <c r="AN730" s="265"/>
      <c r="AO730" s="479"/>
    </row>
    <row r="731" spans="1:41" ht="24" customHeight="1">
      <c r="A731" s="265"/>
      <c r="B731" s="265"/>
      <c r="C731" s="264"/>
      <c r="D731" s="265"/>
      <c r="E731" s="265"/>
      <c r="F731" s="393"/>
      <c r="G731" s="264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  <c r="AA731" s="265"/>
      <c r="AB731" s="265"/>
      <c r="AC731" s="265"/>
      <c r="AD731" s="265"/>
      <c r="AE731" s="265"/>
      <c r="AF731" s="265"/>
      <c r="AG731" s="265"/>
      <c r="AH731" s="265"/>
      <c r="AI731" s="265"/>
      <c r="AJ731" s="265"/>
      <c r="AK731" s="265"/>
      <c r="AL731" s="265"/>
      <c r="AM731" s="265"/>
      <c r="AN731" s="265"/>
      <c r="AO731" s="479"/>
    </row>
    <row r="732" spans="1:41" ht="24" customHeight="1">
      <c r="A732" s="265"/>
      <c r="B732" s="265"/>
      <c r="C732" s="264"/>
      <c r="D732" s="265"/>
      <c r="E732" s="265"/>
      <c r="F732" s="393"/>
      <c r="G732" s="264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  <c r="AA732" s="265"/>
      <c r="AB732" s="265"/>
      <c r="AC732" s="265"/>
      <c r="AD732" s="265"/>
      <c r="AE732" s="265"/>
      <c r="AF732" s="265"/>
      <c r="AG732" s="265"/>
      <c r="AH732" s="265"/>
      <c r="AI732" s="265"/>
      <c r="AJ732" s="265"/>
      <c r="AK732" s="265"/>
      <c r="AL732" s="265"/>
      <c r="AM732" s="265"/>
      <c r="AN732" s="265"/>
      <c r="AO732" s="479"/>
    </row>
    <row r="733" spans="1:41" ht="24" customHeight="1">
      <c r="A733" s="265"/>
      <c r="B733" s="265"/>
      <c r="C733" s="264"/>
      <c r="D733" s="265"/>
      <c r="E733" s="265"/>
      <c r="F733" s="393"/>
      <c r="G733" s="264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  <c r="AA733" s="265"/>
      <c r="AB733" s="265"/>
      <c r="AC733" s="265"/>
      <c r="AD733" s="265"/>
      <c r="AE733" s="265"/>
      <c r="AF733" s="265"/>
      <c r="AG733" s="265"/>
      <c r="AH733" s="265"/>
      <c r="AI733" s="265"/>
      <c r="AJ733" s="265"/>
      <c r="AK733" s="265"/>
      <c r="AL733" s="265"/>
      <c r="AM733" s="265"/>
      <c r="AN733" s="265"/>
      <c r="AO733" s="479"/>
    </row>
    <row r="734" spans="1:41" ht="24" customHeight="1">
      <c r="A734" s="265"/>
      <c r="B734" s="265"/>
      <c r="C734" s="264"/>
      <c r="D734" s="265"/>
      <c r="E734" s="265"/>
      <c r="F734" s="393"/>
      <c r="G734" s="264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  <c r="AA734" s="265"/>
      <c r="AB734" s="265"/>
      <c r="AC734" s="265"/>
      <c r="AD734" s="265"/>
      <c r="AE734" s="265"/>
      <c r="AF734" s="265"/>
      <c r="AG734" s="265"/>
      <c r="AH734" s="265"/>
      <c r="AI734" s="265"/>
      <c r="AJ734" s="265"/>
      <c r="AK734" s="265"/>
      <c r="AL734" s="265"/>
      <c r="AM734" s="265"/>
      <c r="AN734" s="265"/>
      <c r="AO734" s="479"/>
    </row>
    <row r="735" spans="1:41" ht="24" customHeight="1">
      <c r="A735" s="265"/>
      <c r="B735" s="265"/>
      <c r="C735" s="264"/>
      <c r="D735" s="265"/>
      <c r="E735" s="265"/>
      <c r="F735" s="393"/>
      <c r="G735" s="264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  <c r="AA735" s="265"/>
      <c r="AB735" s="265"/>
      <c r="AC735" s="265"/>
      <c r="AD735" s="265"/>
      <c r="AE735" s="265"/>
      <c r="AF735" s="265"/>
      <c r="AG735" s="265"/>
      <c r="AH735" s="265"/>
      <c r="AI735" s="265"/>
      <c r="AJ735" s="265"/>
      <c r="AK735" s="265"/>
      <c r="AL735" s="265"/>
      <c r="AM735" s="265"/>
      <c r="AN735" s="265"/>
      <c r="AO735" s="479"/>
    </row>
    <row r="736" spans="1:41" ht="24" customHeight="1">
      <c r="A736" s="265"/>
      <c r="B736" s="265"/>
      <c r="C736" s="264"/>
      <c r="D736" s="265"/>
      <c r="E736" s="265"/>
      <c r="F736" s="393"/>
      <c r="G736" s="264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  <c r="AA736" s="265"/>
      <c r="AB736" s="265"/>
      <c r="AC736" s="265"/>
      <c r="AD736" s="265"/>
      <c r="AE736" s="265"/>
      <c r="AF736" s="265"/>
      <c r="AG736" s="265"/>
      <c r="AH736" s="265"/>
      <c r="AI736" s="265"/>
      <c r="AJ736" s="265"/>
      <c r="AK736" s="265"/>
      <c r="AL736" s="265"/>
      <c r="AM736" s="265"/>
      <c r="AN736" s="265"/>
      <c r="AO736" s="479"/>
    </row>
    <row r="737" spans="1:41" ht="24" customHeight="1">
      <c r="A737" s="265"/>
      <c r="B737" s="265"/>
      <c r="C737" s="264"/>
      <c r="D737" s="265"/>
      <c r="E737" s="265"/>
      <c r="F737" s="393"/>
      <c r="G737" s="264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  <c r="AA737" s="265"/>
      <c r="AB737" s="265"/>
      <c r="AC737" s="265"/>
      <c r="AD737" s="265"/>
      <c r="AE737" s="265"/>
      <c r="AF737" s="265"/>
      <c r="AG737" s="265"/>
      <c r="AH737" s="265"/>
      <c r="AI737" s="265"/>
      <c r="AJ737" s="265"/>
      <c r="AK737" s="265"/>
      <c r="AL737" s="265"/>
      <c r="AM737" s="265"/>
      <c r="AN737" s="265"/>
      <c r="AO737" s="479"/>
    </row>
    <row r="738" spans="1:41" ht="24" customHeight="1">
      <c r="A738" s="265"/>
      <c r="B738" s="265"/>
      <c r="C738" s="264"/>
      <c r="D738" s="265"/>
      <c r="E738" s="265"/>
      <c r="F738" s="393"/>
      <c r="G738" s="264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  <c r="AA738" s="265"/>
      <c r="AB738" s="265"/>
      <c r="AC738" s="265"/>
      <c r="AD738" s="265"/>
      <c r="AE738" s="265"/>
      <c r="AF738" s="265"/>
      <c r="AG738" s="265"/>
      <c r="AH738" s="265"/>
      <c r="AI738" s="265"/>
      <c r="AJ738" s="265"/>
      <c r="AK738" s="265"/>
      <c r="AL738" s="265"/>
      <c r="AM738" s="265"/>
      <c r="AN738" s="265"/>
      <c r="AO738" s="479"/>
    </row>
    <row r="739" spans="1:41" ht="24" customHeight="1">
      <c r="A739" s="265"/>
      <c r="B739" s="265"/>
      <c r="C739" s="264"/>
      <c r="D739" s="265"/>
      <c r="E739" s="265"/>
      <c r="F739" s="393"/>
      <c r="G739" s="264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  <c r="AA739" s="265"/>
      <c r="AB739" s="265"/>
      <c r="AC739" s="265"/>
      <c r="AD739" s="265"/>
      <c r="AE739" s="265"/>
      <c r="AF739" s="265"/>
      <c r="AG739" s="265"/>
      <c r="AH739" s="265"/>
      <c r="AI739" s="265"/>
      <c r="AJ739" s="265"/>
      <c r="AK739" s="265"/>
      <c r="AL739" s="265"/>
      <c r="AM739" s="265"/>
      <c r="AN739" s="265"/>
      <c r="AO739" s="479"/>
    </row>
    <row r="740" spans="1:41" ht="24" customHeight="1">
      <c r="A740" s="265"/>
      <c r="B740" s="265"/>
      <c r="C740" s="264"/>
      <c r="D740" s="265"/>
      <c r="E740" s="265"/>
      <c r="F740" s="393"/>
      <c r="G740" s="264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  <c r="AA740" s="265"/>
      <c r="AB740" s="265"/>
      <c r="AC740" s="265"/>
      <c r="AD740" s="265"/>
      <c r="AE740" s="265"/>
      <c r="AF740" s="265"/>
      <c r="AG740" s="265"/>
      <c r="AH740" s="265"/>
      <c r="AI740" s="265"/>
      <c r="AJ740" s="265"/>
      <c r="AK740" s="265"/>
      <c r="AL740" s="265"/>
      <c r="AM740" s="265"/>
      <c r="AN740" s="265"/>
      <c r="AO740" s="479"/>
    </row>
    <row r="741" spans="1:41" ht="24" customHeight="1">
      <c r="A741" s="265"/>
      <c r="B741" s="265"/>
      <c r="C741" s="264"/>
      <c r="D741" s="265"/>
      <c r="E741" s="265"/>
      <c r="F741" s="393"/>
      <c r="G741" s="264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  <c r="AA741" s="265"/>
      <c r="AB741" s="265"/>
      <c r="AC741" s="265"/>
      <c r="AD741" s="265"/>
      <c r="AE741" s="265"/>
      <c r="AF741" s="265"/>
      <c r="AG741" s="265"/>
      <c r="AH741" s="265"/>
      <c r="AI741" s="265"/>
      <c r="AJ741" s="265"/>
      <c r="AK741" s="265"/>
      <c r="AL741" s="265"/>
      <c r="AM741" s="265"/>
      <c r="AN741" s="265"/>
      <c r="AO741" s="479"/>
    </row>
    <row r="742" spans="1:41" ht="24" customHeight="1">
      <c r="A742" s="265"/>
      <c r="B742" s="265"/>
      <c r="C742" s="264"/>
      <c r="D742" s="265"/>
      <c r="E742" s="265"/>
      <c r="F742" s="393"/>
      <c r="G742" s="264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  <c r="AA742" s="265"/>
      <c r="AB742" s="265"/>
      <c r="AC742" s="265"/>
      <c r="AD742" s="265"/>
      <c r="AE742" s="265"/>
      <c r="AF742" s="265"/>
      <c r="AG742" s="265"/>
      <c r="AH742" s="265"/>
      <c r="AI742" s="265"/>
      <c r="AJ742" s="265"/>
      <c r="AK742" s="265"/>
      <c r="AL742" s="265"/>
      <c r="AM742" s="265"/>
      <c r="AN742" s="265"/>
      <c r="AO742" s="479"/>
    </row>
    <row r="743" spans="1:41" ht="24" customHeight="1">
      <c r="A743" s="265"/>
      <c r="B743" s="265"/>
      <c r="C743" s="264"/>
      <c r="D743" s="265"/>
      <c r="E743" s="265"/>
      <c r="F743" s="393"/>
      <c r="G743" s="264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  <c r="AA743" s="265"/>
      <c r="AB743" s="265"/>
      <c r="AC743" s="265"/>
      <c r="AD743" s="265"/>
      <c r="AE743" s="265"/>
      <c r="AF743" s="265"/>
      <c r="AG743" s="265"/>
      <c r="AH743" s="265"/>
      <c r="AI743" s="265"/>
      <c r="AJ743" s="265"/>
      <c r="AK743" s="265"/>
      <c r="AL743" s="265"/>
      <c r="AM743" s="265"/>
      <c r="AN743" s="265"/>
      <c r="AO743" s="479"/>
    </row>
    <row r="744" spans="1:41" ht="24" customHeight="1">
      <c r="A744" s="265"/>
      <c r="B744" s="265"/>
      <c r="C744" s="264"/>
      <c r="D744" s="265"/>
      <c r="E744" s="265"/>
      <c r="F744" s="393"/>
      <c r="G744" s="264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  <c r="AA744" s="265"/>
      <c r="AB744" s="265"/>
      <c r="AC744" s="265"/>
      <c r="AD744" s="265"/>
      <c r="AE744" s="265"/>
      <c r="AF744" s="265"/>
      <c r="AG744" s="265"/>
      <c r="AH744" s="265"/>
      <c r="AI744" s="265"/>
      <c r="AJ744" s="265"/>
      <c r="AK744" s="265"/>
      <c r="AL744" s="265"/>
      <c r="AM744" s="265"/>
      <c r="AN744" s="265"/>
      <c r="AO744" s="479"/>
    </row>
    <row r="745" spans="1:41" ht="24" customHeight="1">
      <c r="A745" s="265"/>
      <c r="B745" s="265"/>
      <c r="C745" s="264"/>
      <c r="D745" s="265"/>
      <c r="E745" s="265"/>
      <c r="F745" s="393"/>
      <c r="G745" s="264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  <c r="AA745" s="265"/>
      <c r="AB745" s="265"/>
      <c r="AC745" s="265"/>
      <c r="AD745" s="265"/>
      <c r="AE745" s="265"/>
      <c r="AF745" s="265"/>
      <c r="AG745" s="265"/>
      <c r="AH745" s="265"/>
      <c r="AI745" s="265"/>
      <c r="AJ745" s="265"/>
      <c r="AK745" s="265"/>
      <c r="AL745" s="265"/>
      <c r="AM745" s="265"/>
      <c r="AN745" s="265"/>
      <c r="AO745" s="479"/>
    </row>
    <row r="746" spans="1:41" ht="24" customHeight="1">
      <c r="A746" s="265"/>
      <c r="B746" s="265"/>
      <c r="C746" s="264"/>
      <c r="D746" s="265"/>
      <c r="E746" s="265"/>
      <c r="F746" s="393"/>
      <c r="G746" s="264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  <c r="AA746" s="265"/>
      <c r="AB746" s="265"/>
      <c r="AC746" s="265"/>
      <c r="AD746" s="265"/>
      <c r="AE746" s="265"/>
      <c r="AF746" s="265"/>
      <c r="AG746" s="265"/>
      <c r="AH746" s="265"/>
      <c r="AI746" s="265"/>
      <c r="AJ746" s="265"/>
      <c r="AK746" s="265"/>
      <c r="AL746" s="265"/>
      <c r="AM746" s="265"/>
      <c r="AN746" s="265"/>
      <c r="AO746" s="479"/>
    </row>
    <row r="747" spans="1:41" ht="24" customHeight="1">
      <c r="A747" s="265"/>
      <c r="B747" s="265"/>
      <c r="C747" s="264"/>
      <c r="D747" s="265"/>
      <c r="E747" s="265"/>
      <c r="F747" s="393"/>
      <c r="G747" s="264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  <c r="AA747" s="265"/>
      <c r="AB747" s="265"/>
      <c r="AC747" s="265"/>
      <c r="AD747" s="265"/>
      <c r="AE747" s="265"/>
      <c r="AF747" s="265"/>
      <c r="AG747" s="265"/>
      <c r="AH747" s="265"/>
      <c r="AI747" s="265"/>
      <c r="AJ747" s="265"/>
      <c r="AK747" s="265"/>
      <c r="AL747" s="265"/>
      <c r="AM747" s="265"/>
      <c r="AN747" s="265"/>
      <c r="AO747" s="479"/>
    </row>
    <row r="748" spans="1:41" ht="24" customHeight="1">
      <c r="A748" s="265"/>
      <c r="B748" s="265"/>
      <c r="C748" s="264"/>
      <c r="D748" s="265"/>
      <c r="E748" s="265"/>
      <c r="F748" s="393"/>
      <c r="G748" s="264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  <c r="AA748" s="265"/>
      <c r="AB748" s="265"/>
      <c r="AC748" s="265"/>
      <c r="AD748" s="265"/>
      <c r="AE748" s="265"/>
      <c r="AF748" s="265"/>
      <c r="AG748" s="265"/>
      <c r="AH748" s="265"/>
      <c r="AI748" s="265"/>
      <c r="AJ748" s="265"/>
      <c r="AK748" s="265"/>
      <c r="AL748" s="265"/>
      <c r="AM748" s="265"/>
      <c r="AN748" s="265"/>
      <c r="AO748" s="479"/>
    </row>
    <row r="749" spans="1:41" ht="24" customHeight="1">
      <c r="A749" s="265"/>
      <c r="B749" s="265"/>
      <c r="C749" s="264"/>
      <c r="D749" s="265"/>
      <c r="E749" s="265"/>
      <c r="F749" s="393"/>
      <c r="G749" s="264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  <c r="AA749" s="265"/>
      <c r="AB749" s="265"/>
      <c r="AC749" s="265"/>
      <c r="AD749" s="265"/>
      <c r="AE749" s="265"/>
      <c r="AF749" s="265"/>
      <c r="AG749" s="265"/>
      <c r="AH749" s="265"/>
      <c r="AI749" s="265"/>
      <c r="AJ749" s="265"/>
      <c r="AK749" s="265"/>
      <c r="AL749" s="265"/>
      <c r="AM749" s="265"/>
      <c r="AN749" s="265"/>
      <c r="AO749" s="479"/>
    </row>
    <row r="750" spans="1:41" ht="24" customHeight="1">
      <c r="A750" s="265"/>
      <c r="B750" s="265"/>
      <c r="C750" s="264"/>
      <c r="D750" s="265"/>
      <c r="E750" s="265"/>
      <c r="F750" s="393"/>
      <c r="G750" s="264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  <c r="AA750" s="265"/>
      <c r="AB750" s="265"/>
      <c r="AC750" s="265"/>
      <c r="AD750" s="265"/>
      <c r="AE750" s="265"/>
      <c r="AF750" s="265"/>
      <c r="AG750" s="265"/>
      <c r="AH750" s="265"/>
      <c r="AI750" s="265"/>
      <c r="AJ750" s="265"/>
      <c r="AK750" s="265"/>
      <c r="AL750" s="265"/>
      <c r="AM750" s="265"/>
      <c r="AN750" s="265"/>
      <c r="AO750" s="479"/>
    </row>
    <row r="751" spans="1:41" ht="24" customHeight="1">
      <c r="A751" s="265"/>
      <c r="B751" s="265"/>
      <c r="C751" s="264"/>
      <c r="D751" s="265"/>
      <c r="E751" s="265"/>
      <c r="F751" s="393"/>
      <c r="G751" s="264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  <c r="AA751" s="265"/>
      <c r="AB751" s="265"/>
      <c r="AC751" s="265"/>
      <c r="AD751" s="265"/>
      <c r="AE751" s="265"/>
      <c r="AF751" s="265"/>
      <c r="AG751" s="265"/>
      <c r="AH751" s="265"/>
      <c r="AI751" s="265"/>
      <c r="AJ751" s="265"/>
      <c r="AK751" s="265"/>
      <c r="AL751" s="265"/>
      <c r="AM751" s="265"/>
      <c r="AN751" s="265"/>
      <c r="AO751" s="479"/>
    </row>
    <row r="752" spans="1:41" ht="24" customHeight="1">
      <c r="A752" s="265"/>
      <c r="B752" s="265"/>
      <c r="C752" s="264"/>
      <c r="D752" s="265"/>
      <c r="E752" s="265"/>
      <c r="F752" s="393"/>
      <c r="G752" s="264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  <c r="AA752" s="265"/>
      <c r="AB752" s="265"/>
      <c r="AC752" s="265"/>
      <c r="AD752" s="265"/>
      <c r="AE752" s="265"/>
      <c r="AF752" s="265"/>
      <c r="AG752" s="265"/>
      <c r="AH752" s="265"/>
      <c r="AI752" s="265"/>
      <c r="AJ752" s="265"/>
      <c r="AK752" s="265"/>
      <c r="AL752" s="265"/>
      <c r="AM752" s="265"/>
      <c r="AN752" s="265"/>
      <c r="AO752" s="479"/>
    </row>
    <row r="753" spans="1:41" ht="24" customHeight="1">
      <c r="A753" s="265"/>
      <c r="B753" s="265"/>
      <c r="C753" s="264"/>
      <c r="D753" s="265"/>
      <c r="E753" s="265"/>
      <c r="F753" s="393"/>
      <c r="G753" s="264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  <c r="AA753" s="265"/>
      <c r="AB753" s="265"/>
      <c r="AC753" s="265"/>
      <c r="AD753" s="265"/>
      <c r="AE753" s="265"/>
      <c r="AF753" s="265"/>
      <c r="AG753" s="265"/>
      <c r="AH753" s="265"/>
      <c r="AI753" s="265"/>
      <c r="AJ753" s="265"/>
      <c r="AK753" s="265"/>
      <c r="AL753" s="265"/>
      <c r="AM753" s="265"/>
      <c r="AN753" s="265"/>
      <c r="AO753" s="479"/>
    </row>
    <row r="754" spans="1:41" ht="24" customHeight="1">
      <c r="A754" s="265"/>
      <c r="B754" s="265"/>
      <c r="C754" s="264"/>
      <c r="D754" s="265"/>
      <c r="E754" s="265"/>
      <c r="F754" s="393"/>
      <c r="G754" s="264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  <c r="AA754" s="265"/>
      <c r="AB754" s="265"/>
      <c r="AC754" s="265"/>
      <c r="AD754" s="265"/>
      <c r="AE754" s="265"/>
      <c r="AF754" s="265"/>
      <c r="AG754" s="265"/>
      <c r="AH754" s="265"/>
      <c r="AI754" s="265"/>
      <c r="AJ754" s="265"/>
      <c r="AK754" s="265"/>
      <c r="AL754" s="265"/>
      <c r="AM754" s="265"/>
      <c r="AN754" s="265"/>
      <c r="AO754" s="479"/>
    </row>
    <row r="755" spans="1:41" ht="24" customHeight="1">
      <c r="A755" s="265"/>
      <c r="B755" s="265"/>
      <c r="C755" s="264"/>
      <c r="D755" s="265"/>
      <c r="E755" s="265"/>
      <c r="F755" s="393"/>
      <c r="G755" s="264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  <c r="AA755" s="265"/>
      <c r="AB755" s="265"/>
      <c r="AC755" s="265"/>
      <c r="AD755" s="265"/>
      <c r="AE755" s="265"/>
      <c r="AF755" s="265"/>
      <c r="AG755" s="265"/>
      <c r="AH755" s="265"/>
      <c r="AI755" s="265"/>
      <c r="AJ755" s="265"/>
      <c r="AK755" s="265"/>
      <c r="AL755" s="265"/>
      <c r="AM755" s="265"/>
      <c r="AN755" s="265"/>
      <c r="AO755" s="479"/>
    </row>
    <row r="756" spans="1:41" ht="24" customHeight="1">
      <c r="A756" s="265"/>
      <c r="B756" s="265"/>
      <c r="C756" s="264"/>
      <c r="D756" s="265"/>
      <c r="E756" s="265"/>
      <c r="F756" s="393"/>
      <c r="G756" s="264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  <c r="AA756" s="265"/>
      <c r="AB756" s="265"/>
      <c r="AC756" s="265"/>
      <c r="AD756" s="265"/>
      <c r="AE756" s="265"/>
      <c r="AF756" s="265"/>
      <c r="AG756" s="265"/>
      <c r="AH756" s="265"/>
      <c r="AI756" s="265"/>
      <c r="AJ756" s="265"/>
      <c r="AK756" s="265"/>
      <c r="AL756" s="265"/>
      <c r="AM756" s="265"/>
      <c r="AN756" s="265"/>
      <c r="AO756" s="479"/>
    </row>
    <row r="757" spans="1:41" ht="24" customHeight="1">
      <c r="A757" s="265"/>
      <c r="B757" s="265"/>
      <c r="C757" s="264"/>
      <c r="D757" s="265"/>
      <c r="E757" s="265"/>
      <c r="F757" s="393"/>
      <c r="G757" s="264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  <c r="AA757" s="265"/>
      <c r="AB757" s="265"/>
      <c r="AC757" s="265"/>
      <c r="AD757" s="265"/>
      <c r="AE757" s="265"/>
      <c r="AF757" s="265"/>
      <c r="AG757" s="265"/>
      <c r="AH757" s="265"/>
      <c r="AI757" s="265"/>
      <c r="AJ757" s="265"/>
      <c r="AK757" s="265"/>
      <c r="AL757" s="265"/>
      <c r="AM757" s="265"/>
      <c r="AN757" s="265"/>
      <c r="AO757" s="479"/>
    </row>
    <row r="758" spans="1:41" ht="24" customHeight="1">
      <c r="A758" s="265"/>
      <c r="B758" s="265"/>
      <c r="C758" s="264"/>
      <c r="D758" s="265"/>
      <c r="E758" s="265"/>
      <c r="F758" s="393"/>
      <c r="G758" s="264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  <c r="AA758" s="265"/>
      <c r="AB758" s="265"/>
      <c r="AC758" s="265"/>
      <c r="AD758" s="265"/>
      <c r="AE758" s="265"/>
      <c r="AF758" s="265"/>
      <c r="AG758" s="265"/>
      <c r="AH758" s="265"/>
      <c r="AI758" s="265"/>
      <c r="AJ758" s="265"/>
      <c r="AK758" s="265"/>
      <c r="AL758" s="265"/>
      <c r="AM758" s="265"/>
      <c r="AN758" s="265"/>
      <c r="AO758" s="479"/>
    </row>
    <row r="759" spans="1:41" ht="24" customHeight="1">
      <c r="A759" s="265"/>
      <c r="B759" s="265"/>
      <c r="C759" s="264"/>
      <c r="D759" s="265"/>
      <c r="E759" s="265"/>
      <c r="F759" s="393"/>
      <c r="G759" s="264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  <c r="AA759" s="265"/>
      <c r="AB759" s="265"/>
      <c r="AC759" s="265"/>
      <c r="AD759" s="265"/>
      <c r="AE759" s="265"/>
      <c r="AF759" s="265"/>
      <c r="AG759" s="265"/>
      <c r="AH759" s="265"/>
      <c r="AI759" s="265"/>
      <c r="AJ759" s="265"/>
      <c r="AK759" s="265"/>
      <c r="AL759" s="265"/>
      <c r="AM759" s="265"/>
      <c r="AN759" s="265"/>
      <c r="AO759" s="479"/>
    </row>
    <row r="760" spans="1:41" ht="24" customHeight="1">
      <c r="A760" s="265"/>
      <c r="B760" s="265"/>
      <c r="C760" s="264"/>
      <c r="D760" s="265"/>
      <c r="E760" s="265"/>
      <c r="F760" s="393"/>
      <c r="G760" s="264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  <c r="AA760" s="265"/>
      <c r="AB760" s="265"/>
      <c r="AC760" s="265"/>
      <c r="AD760" s="265"/>
      <c r="AE760" s="265"/>
      <c r="AF760" s="265"/>
      <c r="AG760" s="265"/>
      <c r="AH760" s="265"/>
      <c r="AI760" s="265"/>
      <c r="AJ760" s="265"/>
      <c r="AK760" s="265"/>
      <c r="AL760" s="265"/>
      <c r="AM760" s="265"/>
      <c r="AN760" s="265"/>
      <c r="AO760" s="479"/>
    </row>
    <row r="761" spans="1:41" ht="24" customHeight="1">
      <c r="A761" s="265"/>
      <c r="B761" s="265"/>
      <c r="C761" s="264"/>
      <c r="D761" s="265"/>
      <c r="E761" s="265"/>
      <c r="F761" s="393"/>
      <c r="G761" s="264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  <c r="AA761" s="265"/>
      <c r="AB761" s="265"/>
      <c r="AC761" s="265"/>
      <c r="AD761" s="265"/>
      <c r="AE761" s="265"/>
      <c r="AF761" s="265"/>
      <c r="AG761" s="265"/>
      <c r="AH761" s="265"/>
      <c r="AI761" s="265"/>
      <c r="AJ761" s="265"/>
      <c r="AK761" s="265"/>
      <c r="AL761" s="265"/>
      <c r="AM761" s="265"/>
      <c r="AN761" s="265"/>
      <c r="AO761" s="479"/>
    </row>
    <row r="762" spans="1:41" ht="24" customHeight="1">
      <c r="A762" s="265"/>
      <c r="B762" s="265"/>
      <c r="C762" s="264"/>
      <c r="D762" s="265"/>
      <c r="E762" s="265"/>
      <c r="F762" s="393"/>
      <c r="G762" s="264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  <c r="AA762" s="265"/>
      <c r="AB762" s="265"/>
      <c r="AC762" s="265"/>
      <c r="AD762" s="265"/>
      <c r="AE762" s="265"/>
      <c r="AF762" s="265"/>
      <c r="AG762" s="265"/>
      <c r="AH762" s="265"/>
      <c r="AI762" s="265"/>
      <c r="AJ762" s="265"/>
      <c r="AK762" s="265"/>
      <c r="AL762" s="265"/>
      <c r="AM762" s="265"/>
      <c r="AN762" s="265"/>
      <c r="AO762" s="479"/>
    </row>
    <row r="763" spans="1:41" ht="24" customHeight="1">
      <c r="A763" s="265"/>
      <c r="B763" s="265"/>
      <c r="C763" s="264"/>
      <c r="D763" s="265"/>
      <c r="E763" s="265"/>
      <c r="F763" s="393"/>
      <c r="G763" s="264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  <c r="AA763" s="265"/>
      <c r="AB763" s="265"/>
      <c r="AC763" s="265"/>
      <c r="AD763" s="265"/>
      <c r="AE763" s="265"/>
      <c r="AF763" s="265"/>
      <c r="AG763" s="265"/>
      <c r="AH763" s="265"/>
      <c r="AI763" s="265"/>
      <c r="AJ763" s="265"/>
      <c r="AK763" s="265"/>
      <c r="AL763" s="265"/>
      <c r="AM763" s="265"/>
      <c r="AN763" s="265"/>
      <c r="AO763" s="479"/>
    </row>
    <row r="764" spans="1:41" ht="24" customHeight="1">
      <c r="A764" s="265"/>
      <c r="B764" s="265"/>
      <c r="C764" s="264"/>
      <c r="D764" s="265"/>
      <c r="E764" s="265"/>
      <c r="F764" s="393"/>
      <c r="G764" s="264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  <c r="AA764" s="265"/>
      <c r="AB764" s="265"/>
      <c r="AC764" s="265"/>
      <c r="AD764" s="265"/>
      <c r="AE764" s="265"/>
      <c r="AF764" s="265"/>
      <c r="AG764" s="265"/>
      <c r="AH764" s="265"/>
      <c r="AI764" s="265"/>
      <c r="AJ764" s="265"/>
      <c r="AK764" s="265"/>
      <c r="AL764" s="265"/>
      <c r="AM764" s="265"/>
      <c r="AN764" s="265"/>
      <c r="AO764" s="479"/>
    </row>
    <row r="765" spans="1:41" ht="24" customHeight="1">
      <c r="A765" s="265"/>
      <c r="B765" s="265"/>
      <c r="C765" s="264"/>
      <c r="D765" s="265"/>
      <c r="E765" s="265"/>
      <c r="F765" s="393"/>
      <c r="G765" s="264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  <c r="AA765" s="265"/>
      <c r="AB765" s="265"/>
      <c r="AC765" s="265"/>
      <c r="AD765" s="265"/>
      <c r="AE765" s="265"/>
      <c r="AF765" s="265"/>
      <c r="AG765" s="265"/>
      <c r="AH765" s="265"/>
      <c r="AI765" s="265"/>
      <c r="AJ765" s="265"/>
      <c r="AK765" s="265"/>
      <c r="AL765" s="265"/>
      <c r="AM765" s="265"/>
      <c r="AN765" s="265"/>
      <c r="AO765" s="479"/>
    </row>
    <row r="766" spans="1:41" ht="24" customHeight="1">
      <c r="A766" s="265"/>
      <c r="B766" s="265"/>
      <c r="C766" s="264"/>
      <c r="D766" s="265"/>
      <c r="E766" s="265"/>
      <c r="F766" s="393"/>
      <c r="G766" s="264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  <c r="AA766" s="265"/>
      <c r="AB766" s="265"/>
      <c r="AC766" s="265"/>
      <c r="AD766" s="265"/>
      <c r="AE766" s="265"/>
      <c r="AF766" s="265"/>
      <c r="AG766" s="265"/>
      <c r="AH766" s="265"/>
      <c r="AI766" s="265"/>
      <c r="AJ766" s="265"/>
      <c r="AK766" s="265"/>
      <c r="AL766" s="265"/>
      <c r="AM766" s="265"/>
      <c r="AN766" s="265"/>
      <c r="AO766" s="479"/>
    </row>
    <row r="767" spans="1:41" ht="24" customHeight="1">
      <c r="A767" s="265"/>
      <c r="B767" s="265"/>
      <c r="C767" s="264"/>
      <c r="D767" s="265"/>
      <c r="E767" s="265"/>
      <c r="F767" s="393"/>
      <c r="G767" s="264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  <c r="AA767" s="265"/>
      <c r="AB767" s="265"/>
      <c r="AC767" s="265"/>
      <c r="AD767" s="265"/>
      <c r="AE767" s="265"/>
      <c r="AF767" s="265"/>
      <c r="AG767" s="265"/>
      <c r="AH767" s="265"/>
      <c r="AI767" s="265"/>
      <c r="AJ767" s="265"/>
      <c r="AK767" s="265"/>
      <c r="AL767" s="265"/>
      <c r="AM767" s="265"/>
      <c r="AN767" s="265"/>
      <c r="AO767" s="479"/>
    </row>
    <row r="768" spans="1:41" ht="24" customHeight="1">
      <c r="A768" s="265"/>
      <c r="B768" s="265"/>
      <c r="C768" s="264"/>
      <c r="D768" s="265"/>
      <c r="E768" s="265"/>
      <c r="F768" s="393"/>
      <c r="G768" s="264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  <c r="AA768" s="265"/>
      <c r="AB768" s="265"/>
      <c r="AC768" s="265"/>
      <c r="AD768" s="265"/>
      <c r="AE768" s="265"/>
      <c r="AF768" s="265"/>
      <c r="AG768" s="265"/>
      <c r="AH768" s="265"/>
      <c r="AI768" s="265"/>
      <c r="AJ768" s="265"/>
      <c r="AK768" s="265"/>
      <c r="AL768" s="265"/>
      <c r="AM768" s="265"/>
      <c r="AN768" s="265"/>
      <c r="AO768" s="479"/>
    </row>
    <row r="769" spans="1:41" ht="24" customHeight="1">
      <c r="A769" s="265"/>
      <c r="B769" s="265"/>
      <c r="C769" s="264"/>
      <c r="D769" s="265"/>
      <c r="E769" s="265"/>
      <c r="F769" s="393"/>
      <c r="G769" s="264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  <c r="AA769" s="265"/>
      <c r="AB769" s="265"/>
      <c r="AC769" s="265"/>
      <c r="AD769" s="265"/>
      <c r="AE769" s="265"/>
      <c r="AF769" s="265"/>
      <c r="AG769" s="265"/>
      <c r="AH769" s="265"/>
      <c r="AI769" s="265"/>
      <c r="AJ769" s="265"/>
      <c r="AK769" s="265"/>
      <c r="AL769" s="265"/>
      <c r="AM769" s="265"/>
      <c r="AN769" s="265"/>
      <c r="AO769" s="479"/>
    </row>
    <row r="770" spans="1:41" ht="24" customHeight="1">
      <c r="A770" s="265"/>
      <c r="B770" s="265"/>
      <c r="C770" s="264"/>
      <c r="D770" s="265"/>
      <c r="E770" s="265"/>
      <c r="F770" s="393"/>
      <c r="G770" s="264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  <c r="AA770" s="265"/>
      <c r="AB770" s="265"/>
      <c r="AC770" s="265"/>
      <c r="AD770" s="265"/>
      <c r="AE770" s="265"/>
      <c r="AF770" s="265"/>
      <c r="AG770" s="265"/>
      <c r="AH770" s="265"/>
      <c r="AI770" s="265"/>
      <c r="AJ770" s="265"/>
      <c r="AK770" s="265"/>
      <c r="AL770" s="265"/>
      <c r="AM770" s="265"/>
      <c r="AN770" s="265"/>
      <c r="AO770" s="479"/>
    </row>
    <row r="771" spans="1:41" ht="24" customHeight="1">
      <c r="A771" s="265"/>
      <c r="B771" s="265"/>
      <c r="C771" s="264"/>
      <c r="D771" s="265"/>
      <c r="E771" s="265"/>
      <c r="F771" s="393"/>
      <c r="G771" s="264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  <c r="AA771" s="265"/>
      <c r="AB771" s="265"/>
      <c r="AC771" s="265"/>
      <c r="AD771" s="265"/>
      <c r="AE771" s="265"/>
      <c r="AF771" s="265"/>
      <c r="AG771" s="265"/>
      <c r="AH771" s="265"/>
      <c r="AI771" s="265"/>
      <c r="AJ771" s="265"/>
      <c r="AK771" s="265"/>
      <c r="AL771" s="265"/>
      <c r="AM771" s="265"/>
      <c r="AN771" s="265"/>
      <c r="AO771" s="479"/>
    </row>
    <row r="772" spans="1:41" ht="24" customHeight="1">
      <c r="A772" s="265"/>
      <c r="B772" s="265"/>
      <c r="C772" s="264"/>
      <c r="D772" s="265"/>
      <c r="E772" s="265"/>
      <c r="F772" s="393"/>
      <c r="G772" s="264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  <c r="AA772" s="265"/>
      <c r="AB772" s="265"/>
      <c r="AC772" s="265"/>
      <c r="AD772" s="265"/>
      <c r="AE772" s="265"/>
      <c r="AF772" s="265"/>
      <c r="AG772" s="265"/>
      <c r="AH772" s="265"/>
      <c r="AI772" s="265"/>
      <c r="AJ772" s="265"/>
      <c r="AK772" s="265"/>
      <c r="AL772" s="265"/>
      <c r="AM772" s="265"/>
      <c r="AN772" s="265"/>
      <c r="AO772" s="479"/>
    </row>
    <row r="773" spans="1:41" ht="24" customHeight="1">
      <c r="A773" s="265"/>
      <c r="B773" s="265"/>
      <c r="C773" s="264"/>
      <c r="D773" s="265"/>
      <c r="E773" s="265"/>
      <c r="F773" s="393"/>
      <c r="G773" s="264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  <c r="AA773" s="265"/>
      <c r="AB773" s="265"/>
      <c r="AC773" s="265"/>
      <c r="AD773" s="265"/>
      <c r="AE773" s="265"/>
      <c r="AF773" s="265"/>
      <c r="AG773" s="265"/>
      <c r="AH773" s="265"/>
      <c r="AI773" s="265"/>
      <c r="AJ773" s="265"/>
      <c r="AK773" s="265"/>
      <c r="AL773" s="265"/>
      <c r="AM773" s="265"/>
      <c r="AN773" s="265"/>
      <c r="AO773" s="479"/>
    </row>
    <row r="774" spans="1:41" ht="24" customHeight="1">
      <c r="A774" s="265"/>
      <c r="B774" s="265"/>
      <c r="C774" s="264"/>
      <c r="D774" s="265"/>
      <c r="E774" s="265"/>
      <c r="F774" s="393"/>
      <c r="G774" s="264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  <c r="AA774" s="265"/>
      <c r="AB774" s="265"/>
      <c r="AC774" s="265"/>
      <c r="AD774" s="265"/>
      <c r="AE774" s="265"/>
      <c r="AF774" s="265"/>
      <c r="AG774" s="265"/>
      <c r="AH774" s="265"/>
      <c r="AI774" s="265"/>
      <c r="AJ774" s="265"/>
      <c r="AK774" s="265"/>
      <c r="AL774" s="265"/>
      <c r="AM774" s="265"/>
      <c r="AN774" s="265"/>
      <c r="AO774" s="479"/>
    </row>
    <row r="775" spans="1:41" ht="24" customHeight="1">
      <c r="A775" s="265"/>
      <c r="B775" s="265"/>
      <c r="C775" s="264"/>
      <c r="D775" s="265"/>
      <c r="E775" s="265"/>
      <c r="F775" s="393"/>
      <c r="G775" s="264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  <c r="AA775" s="265"/>
      <c r="AB775" s="265"/>
      <c r="AC775" s="265"/>
      <c r="AD775" s="265"/>
      <c r="AE775" s="265"/>
      <c r="AF775" s="265"/>
      <c r="AG775" s="265"/>
      <c r="AH775" s="265"/>
      <c r="AI775" s="265"/>
      <c r="AJ775" s="265"/>
      <c r="AK775" s="265"/>
      <c r="AL775" s="265"/>
      <c r="AM775" s="265"/>
      <c r="AN775" s="265"/>
      <c r="AO775" s="479"/>
    </row>
    <row r="776" spans="1:41" ht="24" customHeight="1">
      <c r="A776" s="265"/>
      <c r="B776" s="265"/>
      <c r="C776" s="264"/>
      <c r="D776" s="265"/>
      <c r="E776" s="265"/>
      <c r="F776" s="393"/>
      <c r="G776" s="264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  <c r="AA776" s="265"/>
      <c r="AB776" s="265"/>
      <c r="AC776" s="265"/>
      <c r="AD776" s="265"/>
      <c r="AE776" s="265"/>
      <c r="AF776" s="265"/>
      <c r="AG776" s="265"/>
      <c r="AH776" s="265"/>
      <c r="AI776" s="265"/>
      <c r="AJ776" s="265"/>
      <c r="AK776" s="265"/>
      <c r="AL776" s="265"/>
      <c r="AM776" s="265"/>
      <c r="AN776" s="265"/>
      <c r="AO776" s="479"/>
    </row>
    <row r="777" spans="1:41" ht="24" customHeight="1">
      <c r="A777" s="265"/>
      <c r="B777" s="265"/>
      <c r="C777" s="264"/>
      <c r="D777" s="265"/>
      <c r="E777" s="265"/>
      <c r="F777" s="393"/>
      <c r="G777" s="264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  <c r="AA777" s="265"/>
      <c r="AB777" s="265"/>
      <c r="AC777" s="265"/>
      <c r="AD777" s="265"/>
      <c r="AE777" s="265"/>
      <c r="AF777" s="265"/>
      <c r="AG777" s="265"/>
      <c r="AH777" s="265"/>
      <c r="AI777" s="265"/>
      <c r="AJ777" s="265"/>
      <c r="AK777" s="265"/>
      <c r="AL777" s="265"/>
      <c r="AM777" s="265"/>
      <c r="AN777" s="265"/>
      <c r="AO777" s="479"/>
    </row>
    <row r="778" spans="1:41" ht="24" customHeight="1">
      <c r="A778" s="265"/>
      <c r="B778" s="265"/>
      <c r="C778" s="264"/>
      <c r="D778" s="265"/>
      <c r="E778" s="265"/>
      <c r="F778" s="393"/>
      <c r="G778" s="264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  <c r="AA778" s="265"/>
      <c r="AB778" s="265"/>
      <c r="AC778" s="265"/>
      <c r="AD778" s="265"/>
      <c r="AE778" s="265"/>
      <c r="AF778" s="265"/>
      <c r="AG778" s="265"/>
      <c r="AH778" s="265"/>
      <c r="AI778" s="265"/>
      <c r="AJ778" s="265"/>
      <c r="AK778" s="265"/>
      <c r="AL778" s="265"/>
      <c r="AM778" s="265"/>
      <c r="AN778" s="265"/>
      <c r="AO778" s="479"/>
    </row>
    <row r="779" spans="1:41" ht="24" customHeight="1">
      <c r="A779" s="265"/>
      <c r="B779" s="265"/>
      <c r="C779" s="264"/>
      <c r="D779" s="265"/>
      <c r="E779" s="265"/>
      <c r="F779" s="393"/>
      <c r="G779" s="264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  <c r="AA779" s="265"/>
      <c r="AB779" s="265"/>
      <c r="AC779" s="265"/>
      <c r="AD779" s="265"/>
      <c r="AE779" s="265"/>
      <c r="AF779" s="265"/>
      <c r="AG779" s="265"/>
      <c r="AH779" s="265"/>
      <c r="AI779" s="265"/>
      <c r="AJ779" s="265"/>
      <c r="AK779" s="265"/>
      <c r="AL779" s="265"/>
      <c r="AM779" s="265"/>
      <c r="AN779" s="265"/>
      <c r="AO779" s="479"/>
    </row>
    <row r="780" spans="1:41" ht="24" customHeight="1">
      <c r="A780" s="265"/>
      <c r="B780" s="265"/>
      <c r="C780" s="264"/>
      <c r="D780" s="265"/>
      <c r="E780" s="265"/>
      <c r="F780" s="393"/>
      <c r="G780" s="264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  <c r="AA780" s="265"/>
      <c r="AB780" s="265"/>
      <c r="AC780" s="265"/>
      <c r="AD780" s="265"/>
      <c r="AE780" s="265"/>
      <c r="AF780" s="265"/>
      <c r="AG780" s="265"/>
      <c r="AH780" s="265"/>
      <c r="AI780" s="265"/>
      <c r="AJ780" s="265"/>
      <c r="AK780" s="265"/>
      <c r="AL780" s="265"/>
      <c r="AM780" s="265"/>
      <c r="AN780" s="265"/>
      <c r="AO780" s="479"/>
    </row>
    <row r="781" spans="1:41" ht="24" customHeight="1">
      <c r="A781" s="265"/>
      <c r="B781" s="265"/>
      <c r="C781" s="264"/>
      <c r="D781" s="265"/>
      <c r="E781" s="265"/>
      <c r="F781" s="393"/>
      <c r="G781" s="264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  <c r="AA781" s="265"/>
      <c r="AB781" s="265"/>
      <c r="AC781" s="265"/>
      <c r="AD781" s="265"/>
      <c r="AE781" s="265"/>
      <c r="AF781" s="265"/>
      <c r="AG781" s="265"/>
      <c r="AH781" s="265"/>
      <c r="AI781" s="265"/>
      <c r="AJ781" s="265"/>
      <c r="AK781" s="265"/>
      <c r="AL781" s="265"/>
      <c r="AM781" s="265"/>
      <c r="AN781" s="265"/>
      <c r="AO781" s="479"/>
    </row>
    <row r="782" spans="1:41" ht="24" customHeight="1">
      <c r="A782" s="265"/>
      <c r="B782" s="265"/>
      <c r="C782" s="264"/>
      <c r="D782" s="265"/>
      <c r="E782" s="265"/>
      <c r="F782" s="393"/>
      <c r="G782" s="264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  <c r="AA782" s="265"/>
      <c r="AB782" s="265"/>
      <c r="AC782" s="265"/>
      <c r="AD782" s="265"/>
      <c r="AE782" s="265"/>
      <c r="AF782" s="265"/>
      <c r="AG782" s="265"/>
      <c r="AH782" s="265"/>
      <c r="AI782" s="265"/>
      <c r="AJ782" s="265"/>
      <c r="AK782" s="265"/>
      <c r="AL782" s="265"/>
      <c r="AM782" s="265"/>
      <c r="AN782" s="265"/>
      <c r="AO782" s="479"/>
    </row>
    <row r="783" spans="1:41" ht="24" customHeight="1">
      <c r="A783" s="265"/>
      <c r="B783" s="265"/>
      <c r="C783" s="264"/>
      <c r="D783" s="265"/>
      <c r="E783" s="265"/>
      <c r="F783" s="393"/>
      <c r="G783" s="264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  <c r="AA783" s="265"/>
      <c r="AB783" s="265"/>
      <c r="AC783" s="265"/>
      <c r="AD783" s="265"/>
      <c r="AE783" s="265"/>
      <c r="AF783" s="265"/>
      <c r="AG783" s="265"/>
      <c r="AH783" s="265"/>
      <c r="AI783" s="265"/>
      <c r="AJ783" s="265"/>
      <c r="AK783" s="265"/>
      <c r="AL783" s="265"/>
      <c r="AM783" s="265"/>
      <c r="AN783" s="265"/>
      <c r="AO783" s="479"/>
    </row>
    <row r="784" spans="1:41" ht="24" customHeight="1">
      <c r="A784" s="265"/>
      <c r="B784" s="265"/>
      <c r="C784" s="264"/>
      <c r="D784" s="265"/>
      <c r="E784" s="265"/>
      <c r="F784" s="393"/>
      <c r="G784" s="264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  <c r="AA784" s="265"/>
      <c r="AB784" s="265"/>
      <c r="AC784" s="265"/>
      <c r="AD784" s="265"/>
      <c r="AE784" s="265"/>
      <c r="AF784" s="265"/>
      <c r="AG784" s="265"/>
      <c r="AH784" s="265"/>
      <c r="AI784" s="265"/>
      <c r="AJ784" s="265"/>
      <c r="AK784" s="265"/>
      <c r="AL784" s="265"/>
      <c r="AM784" s="265"/>
      <c r="AN784" s="265"/>
      <c r="AO784" s="479"/>
    </row>
    <row r="785" spans="1:41" ht="24" customHeight="1">
      <c r="A785" s="265"/>
      <c r="B785" s="265"/>
      <c r="C785" s="264"/>
      <c r="D785" s="265"/>
      <c r="E785" s="265"/>
      <c r="F785" s="393"/>
      <c r="G785" s="264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  <c r="AA785" s="265"/>
      <c r="AB785" s="265"/>
      <c r="AC785" s="265"/>
      <c r="AD785" s="265"/>
      <c r="AE785" s="265"/>
      <c r="AF785" s="265"/>
      <c r="AG785" s="265"/>
      <c r="AH785" s="265"/>
      <c r="AI785" s="265"/>
      <c r="AJ785" s="265"/>
      <c r="AK785" s="265"/>
      <c r="AL785" s="265"/>
      <c r="AM785" s="265"/>
      <c r="AN785" s="265"/>
      <c r="AO785" s="479"/>
    </row>
    <row r="786" spans="1:41" ht="24" customHeight="1">
      <c r="A786" s="265"/>
      <c r="B786" s="265"/>
      <c r="C786" s="264"/>
      <c r="D786" s="265"/>
      <c r="E786" s="265"/>
      <c r="F786" s="393"/>
      <c r="G786" s="264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  <c r="AA786" s="265"/>
      <c r="AB786" s="265"/>
      <c r="AC786" s="265"/>
      <c r="AD786" s="265"/>
      <c r="AE786" s="265"/>
      <c r="AF786" s="265"/>
      <c r="AG786" s="265"/>
      <c r="AH786" s="265"/>
      <c r="AI786" s="265"/>
      <c r="AJ786" s="265"/>
      <c r="AK786" s="265"/>
      <c r="AL786" s="265"/>
      <c r="AM786" s="265"/>
      <c r="AN786" s="265"/>
      <c r="AO786" s="479"/>
    </row>
    <row r="787" spans="1:41" ht="24" customHeight="1">
      <c r="A787" s="265"/>
      <c r="B787" s="265"/>
      <c r="C787" s="264"/>
      <c r="D787" s="265"/>
      <c r="E787" s="265"/>
      <c r="F787" s="393"/>
      <c r="G787" s="264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  <c r="AA787" s="265"/>
      <c r="AB787" s="265"/>
      <c r="AC787" s="265"/>
      <c r="AD787" s="265"/>
      <c r="AE787" s="265"/>
      <c r="AF787" s="265"/>
      <c r="AG787" s="265"/>
      <c r="AH787" s="265"/>
      <c r="AI787" s="265"/>
      <c r="AJ787" s="265"/>
      <c r="AK787" s="265"/>
      <c r="AL787" s="265"/>
      <c r="AM787" s="265"/>
      <c r="AN787" s="265"/>
      <c r="AO787" s="479"/>
    </row>
    <row r="788" spans="1:41" ht="24" customHeight="1">
      <c r="A788" s="265"/>
      <c r="B788" s="265"/>
      <c r="C788" s="264"/>
      <c r="D788" s="265"/>
      <c r="E788" s="265"/>
      <c r="F788" s="393"/>
      <c r="G788" s="264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  <c r="AA788" s="265"/>
      <c r="AB788" s="265"/>
      <c r="AC788" s="265"/>
      <c r="AD788" s="265"/>
      <c r="AE788" s="265"/>
      <c r="AF788" s="265"/>
      <c r="AG788" s="265"/>
      <c r="AH788" s="265"/>
      <c r="AI788" s="265"/>
      <c r="AJ788" s="265"/>
      <c r="AK788" s="265"/>
      <c r="AL788" s="265"/>
      <c r="AM788" s="265"/>
      <c r="AN788" s="265"/>
      <c r="AO788" s="479"/>
    </row>
    <row r="789" spans="1:41" ht="24" customHeight="1">
      <c r="A789" s="265"/>
      <c r="B789" s="265"/>
      <c r="C789" s="264"/>
      <c r="D789" s="265"/>
      <c r="E789" s="265"/>
      <c r="F789" s="393"/>
      <c r="G789" s="264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  <c r="AA789" s="265"/>
      <c r="AB789" s="265"/>
      <c r="AC789" s="265"/>
      <c r="AD789" s="265"/>
      <c r="AE789" s="265"/>
      <c r="AF789" s="265"/>
      <c r="AG789" s="265"/>
      <c r="AH789" s="265"/>
      <c r="AI789" s="265"/>
      <c r="AJ789" s="265"/>
      <c r="AK789" s="265"/>
      <c r="AL789" s="265"/>
      <c r="AM789" s="265"/>
      <c r="AN789" s="265"/>
      <c r="AO789" s="479"/>
    </row>
    <row r="790" spans="1:41" ht="24" customHeight="1">
      <c r="A790" s="265"/>
      <c r="B790" s="265"/>
      <c r="C790" s="264"/>
      <c r="D790" s="265"/>
      <c r="E790" s="265"/>
      <c r="F790" s="393"/>
      <c r="G790" s="264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  <c r="AA790" s="265"/>
      <c r="AB790" s="265"/>
      <c r="AC790" s="265"/>
      <c r="AD790" s="265"/>
      <c r="AE790" s="265"/>
      <c r="AF790" s="265"/>
      <c r="AG790" s="265"/>
      <c r="AH790" s="265"/>
      <c r="AI790" s="265"/>
      <c r="AJ790" s="265"/>
      <c r="AK790" s="265"/>
      <c r="AL790" s="265"/>
      <c r="AM790" s="265"/>
      <c r="AN790" s="265"/>
      <c r="AO790" s="479"/>
    </row>
    <row r="791" spans="1:41" ht="24" customHeight="1">
      <c r="A791" s="498"/>
      <c r="B791" s="264"/>
      <c r="C791" s="264"/>
      <c r="D791" s="264"/>
      <c r="E791" s="265"/>
      <c r="F791" s="404"/>
      <c r="G791" s="531"/>
      <c r="H791" s="498"/>
      <c r="I791" s="498"/>
      <c r="J791" s="498"/>
      <c r="K791" s="498"/>
      <c r="L791" s="498"/>
      <c r="M791" s="498"/>
      <c r="N791" s="498"/>
      <c r="O791" s="498"/>
      <c r="P791" s="498"/>
      <c r="Q791" s="498"/>
      <c r="R791" s="498"/>
      <c r="S791" s="498"/>
      <c r="T791" s="498"/>
      <c r="U791" s="498"/>
      <c r="V791" s="498"/>
      <c r="W791" s="498"/>
      <c r="X791" s="498"/>
      <c r="Y791" s="498"/>
      <c r="Z791" s="498"/>
      <c r="AA791" s="498"/>
      <c r="AB791" s="498"/>
      <c r="AC791" s="498"/>
      <c r="AD791" s="498"/>
      <c r="AE791" s="498"/>
      <c r="AF791" s="498"/>
      <c r="AG791" s="498"/>
      <c r="AH791" s="498"/>
      <c r="AI791" s="498"/>
      <c r="AJ791" s="265"/>
      <c r="AK791" s="262"/>
      <c r="AL791" s="353"/>
      <c r="AM791" s="265"/>
      <c r="AN791" s="265"/>
      <c r="AO791" s="479"/>
    </row>
    <row r="792" spans="1:41" ht="24" customHeight="1">
      <c r="A792" s="498"/>
      <c r="B792" s="264"/>
      <c r="C792" s="264"/>
      <c r="D792" s="264"/>
      <c r="E792" s="265"/>
      <c r="F792" s="404"/>
      <c r="G792" s="531"/>
      <c r="H792" s="498"/>
      <c r="I792" s="498"/>
      <c r="J792" s="498"/>
      <c r="K792" s="498"/>
      <c r="L792" s="498"/>
      <c r="M792" s="498"/>
      <c r="N792" s="498"/>
      <c r="O792" s="498"/>
      <c r="P792" s="498"/>
      <c r="Q792" s="498"/>
      <c r="R792" s="498"/>
      <c r="S792" s="498"/>
      <c r="T792" s="498"/>
      <c r="U792" s="498"/>
      <c r="V792" s="498"/>
      <c r="W792" s="498"/>
      <c r="X792" s="498"/>
      <c r="Y792" s="498"/>
      <c r="Z792" s="498"/>
      <c r="AA792" s="498"/>
      <c r="AB792" s="498"/>
      <c r="AC792" s="498"/>
      <c r="AD792" s="498"/>
      <c r="AE792" s="498"/>
      <c r="AF792" s="498"/>
      <c r="AG792" s="498"/>
      <c r="AH792" s="498"/>
      <c r="AI792" s="498"/>
      <c r="AJ792" s="265"/>
      <c r="AK792" s="262"/>
      <c r="AL792" s="353"/>
      <c r="AM792" s="265"/>
      <c r="AN792" s="265"/>
      <c r="AO792" s="479"/>
    </row>
    <row r="793" spans="1:41" ht="24" customHeight="1">
      <c r="A793" s="498"/>
      <c r="B793" s="264"/>
      <c r="C793" s="264"/>
      <c r="D793" s="264"/>
      <c r="E793" s="265"/>
      <c r="F793" s="404"/>
      <c r="G793" s="531"/>
      <c r="H793" s="498"/>
      <c r="I793" s="498"/>
      <c r="J793" s="498"/>
      <c r="K793" s="498"/>
      <c r="L793" s="498"/>
      <c r="M793" s="498"/>
      <c r="N793" s="498"/>
      <c r="O793" s="498"/>
      <c r="P793" s="498"/>
      <c r="Q793" s="498"/>
      <c r="R793" s="498"/>
      <c r="S793" s="498"/>
      <c r="T793" s="498"/>
      <c r="U793" s="498"/>
      <c r="V793" s="498"/>
      <c r="W793" s="498"/>
      <c r="X793" s="498"/>
      <c r="Y793" s="498"/>
      <c r="Z793" s="498"/>
      <c r="AA793" s="498"/>
      <c r="AB793" s="498"/>
      <c r="AC793" s="498"/>
      <c r="AD793" s="498"/>
      <c r="AE793" s="498"/>
      <c r="AF793" s="498"/>
      <c r="AG793" s="498"/>
      <c r="AH793" s="498"/>
      <c r="AI793" s="498"/>
      <c r="AJ793" s="265"/>
      <c r="AK793" s="262"/>
      <c r="AL793" s="353"/>
      <c r="AM793" s="265"/>
      <c r="AN793" s="265"/>
      <c r="AO793" s="479"/>
    </row>
    <row r="794" spans="1:41" ht="24" customHeight="1">
      <c r="Z794" s="498"/>
      <c r="AA794" s="498"/>
      <c r="AB794" s="498"/>
      <c r="AC794" s="498"/>
      <c r="AD794" s="498"/>
      <c r="AE794" s="498"/>
      <c r="AF794" s="498"/>
      <c r="AG794" s="498"/>
      <c r="AH794" s="498"/>
      <c r="AI794" s="498"/>
    </row>
    <row r="795" spans="1:41" ht="24" customHeight="1">
      <c r="Z795" s="498"/>
      <c r="AA795" s="498"/>
      <c r="AB795" s="498"/>
      <c r="AC795" s="498"/>
      <c r="AD795" s="498"/>
      <c r="AE795" s="498"/>
      <c r="AF795" s="498"/>
      <c r="AG795" s="498"/>
      <c r="AH795" s="498"/>
      <c r="AI795" s="498"/>
    </row>
    <row r="796" spans="1:41" ht="24" customHeight="1">
      <c r="Z796" s="498"/>
      <c r="AA796" s="498"/>
      <c r="AB796" s="498"/>
      <c r="AC796" s="498"/>
      <c r="AD796" s="498"/>
      <c r="AE796" s="498"/>
      <c r="AF796" s="498"/>
      <c r="AG796" s="498"/>
      <c r="AH796" s="498"/>
      <c r="AI796" s="498"/>
    </row>
    <row r="797" spans="1:41" ht="24" customHeight="1">
      <c r="Z797" s="498"/>
      <c r="AA797" s="498"/>
      <c r="AB797" s="498"/>
      <c r="AC797" s="498"/>
      <c r="AD797" s="498"/>
      <c r="AE797" s="498"/>
      <c r="AF797" s="498"/>
      <c r="AG797" s="498"/>
      <c r="AH797" s="498"/>
      <c r="AI797" s="498"/>
    </row>
    <row r="798" spans="1:41" ht="24" customHeight="1">
      <c r="Z798" s="498"/>
      <c r="AA798" s="498"/>
      <c r="AB798" s="498"/>
      <c r="AC798" s="498"/>
      <c r="AD798" s="498"/>
      <c r="AE798" s="498"/>
      <c r="AF798" s="498"/>
      <c r="AG798" s="498"/>
      <c r="AH798" s="498"/>
      <c r="AI798" s="498"/>
    </row>
    <row r="799" spans="1:41" ht="24" customHeight="1">
      <c r="Z799" s="498"/>
      <c r="AA799" s="498"/>
      <c r="AB799" s="498"/>
      <c r="AC799" s="498"/>
      <c r="AD799" s="498"/>
      <c r="AE799" s="498"/>
      <c r="AF799" s="498"/>
      <c r="AG799" s="498"/>
      <c r="AH799" s="498"/>
      <c r="AI799" s="498"/>
    </row>
    <row r="800" spans="1:41" ht="24" customHeight="1">
      <c r="Z800" s="498"/>
      <c r="AA800" s="498"/>
      <c r="AB800" s="498"/>
      <c r="AC800" s="498"/>
      <c r="AD800" s="498"/>
      <c r="AE800" s="498"/>
      <c r="AF800" s="498"/>
      <c r="AG800" s="498"/>
      <c r="AH800" s="498"/>
      <c r="AI800" s="498"/>
    </row>
    <row r="801" spans="1:41" ht="24" customHeight="1">
      <c r="Z801" s="498"/>
      <c r="AA801" s="498"/>
      <c r="AB801" s="498"/>
      <c r="AC801" s="498"/>
      <c r="AD801" s="498"/>
      <c r="AE801" s="498"/>
      <c r="AF801" s="498"/>
      <c r="AG801" s="498"/>
      <c r="AH801" s="498"/>
      <c r="AI801" s="498"/>
    </row>
    <row r="802" spans="1:41" ht="24" customHeight="1">
      <c r="Z802" s="498"/>
      <c r="AA802" s="498"/>
      <c r="AB802" s="498"/>
      <c r="AC802" s="498"/>
      <c r="AD802" s="498"/>
      <c r="AE802" s="498"/>
      <c r="AF802" s="498"/>
      <c r="AG802" s="498"/>
      <c r="AH802" s="498"/>
      <c r="AI802" s="498"/>
    </row>
    <row r="803" spans="1:41" ht="24" customHeight="1">
      <c r="Z803" s="498"/>
      <c r="AA803" s="498"/>
      <c r="AB803" s="498"/>
      <c r="AC803" s="498"/>
      <c r="AD803" s="498"/>
      <c r="AE803" s="498"/>
      <c r="AF803" s="498"/>
      <c r="AG803" s="498"/>
      <c r="AH803" s="498"/>
      <c r="AI803" s="498"/>
    </row>
    <row r="804" spans="1:41" ht="24" customHeight="1">
      <c r="Z804" s="498"/>
      <c r="AA804" s="498"/>
      <c r="AB804" s="498"/>
      <c r="AC804" s="498"/>
      <c r="AD804" s="498"/>
      <c r="AE804" s="498"/>
      <c r="AF804" s="498"/>
      <c r="AG804" s="498"/>
      <c r="AH804" s="498"/>
      <c r="AI804" s="498"/>
    </row>
    <row r="805" spans="1:41" ht="24" customHeight="1">
      <c r="Z805" s="498"/>
      <c r="AA805" s="498"/>
      <c r="AB805" s="498"/>
      <c r="AC805" s="498"/>
      <c r="AD805" s="498"/>
      <c r="AE805" s="498"/>
      <c r="AF805" s="498"/>
      <c r="AG805" s="498"/>
      <c r="AH805" s="498"/>
      <c r="AI805" s="498"/>
    </row>
    <row r="806" spans="1:41" ht="24" customHeight="1">
      <c r="A806" s="498"/>
      <c r="B806" s="264"/>
      <c r="C806" s="264"/>
      <c r="D806" s="264"/>
      <c r="E806" s="265"/>
      <c r="F806" s="404"/>
      <c r="G806" s="531"/>
      <c r="H806" s="498"/>
      <c r="I806" s="498"/>
      <c r="J806" s="498"/>
      <c r="K806" s="498"/>
      <c r="L806" s="498"/>
      <c r="M806" s="498"/>
      <c r="N806" s="498"/>
      <c r="O806" s="498"/>
      <c r="P806" s="498"/>
      <c r="Q806" s="498"/>
      <c r="R806" s="498"/>
      <c r="S806" s="498"/>
      <c r="T806" s="498"/>
      <c r="U806" s="498"/>
      <c r="V806" s="498"/>
      <c r="W806" s="498"/>
      <c r="X806" s="498"/>
      <c r="Y806" s="498"/>
      <c r="Z806" s="498"/>
      <c r="AA806" s="498"/>
      <c r="AB806" s="498"/>
      <c r="AC806" s="498"/>
      <c r="AD806" s="498"/>
      <c r="AE806" s="498"/>
      <c r="AF806" s="498"/>
      <c r="AG806" s="498"/>
      <c r="AH806" s="498"/>
      <c r="AI806" s="498"/>
      <c r="AJ806" s="265"/>
      <c r="AK806" s="262"/>
      <c r="AL806" s="353"/>
      <c r="AM806" s="265"/>
      <c r="AN806" s="265"/>
      <c r="AO806" s="532"/>
    </row>
    <row r="807" spans="1:41" ht="24" customHeight="1">
      <c r="A807" s="498"/>
      <c r="B807" s="264"/>
      <c r="C807" s="264"/>
      <c r="D807" s="264"/>
      <c r="E807" s="265"/>
      <c r="F807" s="404"/>
      <c r="G807" s="531"/>
      <c r="H807" s="498"/>
      <c r="I807" s="498"/>
      <c r="J807" s="498"/>
      <c r="K807" s="498"/>
      <c r="L807" s="498"/>
      <c r="M807" s="498"/>
      <c r="N807" s="498"/>
      <c r="O807" s="498"/>
      <c r="P807" s="498"/>
      <c r="Q807" s="498"/>
      <c r="R807" s="498"/>
      <c r="S807" s="498"/>
      <c r="T807" s="498"/>
      <c r="U807" s="498"/>
      <c r="V807" s="498"/>
      <c r="W807" s="498"/>
      <c r="X807" s="498"/>
      <c r="Y807" s="498"/>
      <c r="Z807" s="498"/>
      <c r="AA807" s="498"/>
      <c r="AB807" s="498"/>
      <c r="AC807" s="498"/>
      <c r="AD807" s="498"/>
      <c r="AE807" s="498"/>
      <c r="AF807" s="498"/>
      <c r="AG807" s="498"/>
      <c r="AH807" s="498"/>
      <c r="AI807" s="498"/>
      <c r="AJ807" s="265"/>
      <c r="AK807" s="262"/>
      <c r="AL807" s="353"/>
      <c r="AM807" s="265"/>
      <c r="AN807" s="265"/>
      <c r="AO807" s="532"/>
    </row>
    <row r="808" spans="1:41" ht="24" customHeight="1">
      <c r="A808" s="498"/>
      <c r="B808" s="264"/>
      <c r="C808" s="264"/>
      <c r="D808" s="264"/>
      <c r="E808" s="265"/>
      <c r="F808" s="404"/>
      <c r="G808" s="531"/>
      <c r="H808" s="498"/>
      <c r="I808" s="498"/>
      <c r="J808" s="498"/>
      <c r="K808" s="498"/>
      <c r="L808" s="498"/>
      <c r="M808" s="498"/>
      <c r="N808" s="498"/>
      <c r="O808" s="498"/>
      <c r="P808" s="498"/>
      <c r="Q808" s="498"/>
      <c r="R808" s="498"/>
      <c r="S808" s="498"/>
      <c r="T808" s="498"/>
      <c r="U808" s="498"/>
      <c r="V808" s="498"/>
      <c r="W808" s="498"/>
      <c r="X808" s="498"/>
      <c r="Y808" s="498"/>
      <c r="Z808" s="498"/>
      <c r="AA808" s="498"/>
      <c r="AB808" s="498"/>
      <c r="AC808" s="498"/>
      <c r="AD808" s="498"/>
      <c r="AE808" s="498"/>
      <c r="AF808" s="498"/>
      <c r="AG808" s="498"/>
      <c r="AH808" s="498"/>
      <c r="AI808" s="498"/>
      <c r="AJ808" s="265"/>
      <c r="AK808" s="262"/>
      <c r="AL808" s="353"/>
      <c r="AM808" s="265"/>
      <c r="AN808" s="265"/>
      <c r="AO808" s="532"/>
    </row>
    <row r="809" spans="1:41" ht="24" customHeight="1">
      <c r="A809" s="498"/>
      <c r="B809" s="264"/>
      <c r="C809" s="264"/>
      <c r="D809" s="264"/>
      <c r="E809" s="265"/>
      <c r="F809" s="404"/>
      <c r="G809" s="531"/>
      <c r="H809" s="498"/>
      <c r="I809" s="498"/>
      <c r="J809" s="498"/>
      <c r="K809" s="498"/>
      <c r="L809" s="498"/>
      <c r="M809" s="498"/>
      <c r="N809" s="498"/>
      <c r="O809" s="498"/>
      <c r="P809" s="498"/>
      <c r="Q809" s="498"/>
      <c r="R809" s="498"/>
      <c r="S809" s="498"/>
      <c r="T809" s="498"/>
      <c r="U809" s="498"/>
      <c r="V809" s="498"/>
      <c r="W809" s="498"/>
      <c r="X809" s="498"/>
      <c r="Y809" s="498"/>
      <c r="Z809" s="498"/>
      <c r="AA809" s="498"/>
      <c r="AB809" s="498"/>
      <c r="AC809" s="498"/>
      <c r="AD809" s="498"/>
      <c r="AE809" s="498"/>
      <c r="AF809" s="498"/>
      <c r="AG809" s="498"/>
      <c r="AH809" s="498"/>
      <c r="AI809" s="498"/>
      <c r="AJ809" s="265"/>
      <c r="AK809" s="262"/>
      <c r="AL809" s="353"/>
      <c r="AM809" s="265"/>
      <c r="AN809" s="265"/>
      <c r="AO809" s="532"/>
    </row>
    <row r="810" spans="1:41" ht="24" customHeight="1">
      <c r="A810" s="498"/>
      <c r="B810" s="264"/>
      <c r="C810" s="264"/>
      <c r="D810" s="264"/>
      <c r="E810" s="265"/>
      <c r="F810" s="404"/>
      <c r="G810" s="531"/>
      <c r="H810" s="498"/>
      <c r="I810" s="498"/>
      <c r="J810" s="498"/>
      <c r="K810" s="498"/>
      <c r="L810" s="498"/>
      <c r="M810" s="498"/>
      <c r="N810" s="498"/>
      <c r="O810" s="498"/>
      <c r="P810" s="498"/>
      <c r="Q810" s="498"/>
      <c r="R810" s="498"/>
      <c r="S810" s="498"/>
      <c r="T810" s="498"/>
      <c r="U810" s="498"/>
      <c r="V810" s="498"/>
      <c r="W810" s="498"/>
      <c r="X810" s="498"/>
      <c r="Y810" s="498"/>
      <c r="Z810" s="498"/>
      <c r="AA810" s="498"/>
      <c r="AB810" s="498"/>
      <c r="AC810" s="498"/>
      <c r="AD810" s="498"/>
      <c r="AE810" s="498"/>
      <c r="AF810" s="498"/>
      <c r="AG810" s="498"/>
      <c r="AH810" s="498"/>
      <c r="AI810" s="498"/>
      <c r="AJ810" s="265"/>
      <c r="AK810" s="262"/>
      <c r="AL810" s="353"/>
      <c r="AM810" s="265"/>
      <c r="AN810" s="265"/>
      <c r="AO810" s="532"/>
    </row>
    <row r="811" spans="1:41" ht="24" customHeight="1">
      <c r="A811" s="498"/>
      <c r="B811" s="264"/>
      <c r="C811" s="264"/>
      <c r="D811" s="264"/>
      <c r="E811" s="265"/>
      <c r="F811" s="404"/>
      <c r="G811" s="531"/>
      <c r="H811" s="498"/>
      <c r="I811" s="498"/>
      <c r="J811" s="498"/>
      <c r="K811" s="498"/>
      <c r="L811" s="498"/>
      <c r="M811" s="498"/>
      <c r="N811" s="498"/>
      <c r="O811" s="498"/>
      <c r="P811" s="498"/>
      <c r="Q811" s="498"/>
      <c r="R811" s="498"/>
      <c r="S811" s="498"/>
      <c r="T811" s="498"/>
      <c r="U811" s="498"/>
      <c r="V811" s="498"/>
      <c r="W811" s="498"/>
      <c r="X811" s="498"/>
      <c r="Y811" s="498"/>
      <c r="Z811" s="498"/>
      <c r="AA811" s="498"/>
      <c r="AB811" s="498"/>
      <c r="AC811" s="498"/>
      <c r="AD811" s="498"/>
      <c r="AE811" s="498"/>
      <c r="AF811" s="498"/>
      <c r="AG811" s="498"/>
      <c r="AH811" s="498"/>
      <c r="AI811" s="498"/>
      <c r="AJ811" s="265"/>
      <c r="AK811" s="262"/>
      <c r="AL811" s="353"/>
      <c r="AM811" s="265"/>
      <c r="AN811" s="265"/>
      <c r="AO811" s="532"/>
    </row>
    <row r="812" spans="1:41" ht="24" customHeight="1">
      <c r="A812" s="498"/>
      <c r="B812" s="264"/>
      <c r="C812" s="264"/>
      <c r="D812" s="264"/>
      <c r="E812" s="265"/>
      <c r="F812" s="404"/>
      <c r="G812" s="531"/>
      <c r="H812" s="498"/>
      <c r="I812" s="498"/>
      <c r="J812" s="498"/>
      <c r="K812" s="498"/>
      <c r="L812" s="498"/>
      <c r="M812" s="498"/>
      <c r="N812" s="498"/>
      <c r="O812" s="498"/>
      <c r="P812" s="498"/>
      <c r="Q812" s="498"/>
      <c r="R812" s="498"/>
      <c r="S812" s="498"/>
      <c r="T812" s="498"/>
      <c r="U812" s="498"/>
      <c r="V812" s="498"/>
      <c r="W812" s="498"/>
      <c r="X812" s="498"/>
      <c r="Y812" s="498"/>
      <c r="Z812" s="498"/>
      <c r="AA812" s="498"/>
      <c r="AB812" s="498"/>
      <c r="AC812" s="498"/>
      <c r="AD812" s="498"/>
      <c r="AE812" s="498"/>
      <c r="AF812" s="498"/>
      <c r="AG812" s="498"/>
      <c r="AH812" s="498"/>
      <c r="AI812" s="498"/>
      <c r="AJ812" s="265"/>
      <c r="AK812" s="262"/>
      <c r="AL812" s="353"/>
      <c r="AM812" s="265"/>
      <c r="AN812" s="265"/>
      <c r="AO812" s="532"/>
    </row>
    <row r="813" spans="1:41" ht="24" customHeight="1">
      <c r="A813" s="498"/>
      <c r="B813" s="264"/>
      <c r="C813" s="264"/>
      <c r="D813" s="264"/>
      <c r="E813" s="265"/>
      <c r="F813" s="404"/>
      <c r="G813" s="531"/>
      <c r="H813" s="498"/>
      <c r="I813" s="498"/>
      <c r="J813" s="498"/>
      <c r="K813" s="498"/>
      <c r="L813" s="498"/>
      <c r="M813" s="498"/>
      <c r="N813" s="498"/>
      <c r="O813" s="498"/>
      <c r="P813" s="498"/>
      <c r="Q813" s="498"/>
      <c r="R813" s="498"/>
      <c r="S813" s="498"/>
      <c r="T813" s="498"/>
      <c r="U813" s="498"/>
      <c r="V813" s="498"/>
      <c r="W813" s="498"/>
      <c r="X813" s="498"/>
      <c r="Y813" s="498"/>
      <c r="Z813" s="498"/>
      <c r="AA813" s="498"/>
      <c r="AB813" s="498"/>
      <c r="AC813" s="498"/>
      <c r="AD813" s="498"/>
      <c r="AE813" s="498"/>
      <c r="AF813" s="498"/>
      <c r="AG813" s="498"/>
      <c r="AH813" s="498"/>
      <c r="AI813" s="498"/>
      <c r="AJ813" s="265"/>
      <c r="AK813" s="262"/>
      <c r="AL813" s="353"/>
      <c r="AM813" s="265"/>
      <c r="AN813" s="265"/>
      <c r="AO813" s="532"/>
    </row>
    <row r="814" spans="1:41" ht="24" customHeight="1">
      <c r="A814" s="498"/>
      <c r="B814" s="264"/>
      <c r="C814" s="264"/>
      <c r="D814" s="264"/>
      <c r="E814" s="265"/>
      <c r="F814" s="404"/>
      <c r="G814" s="531"/>
      <c r="H814" s="498"/>
      <c r="I814" s="498"/>
      <c r="J814" s="498"/>
      <c r="K814" s="498"/>
      <c r="L814" s="498"/>
      <c r="M814" s="498"/>
      <c r="N814" s="498"/>
      <c r="O814" s="498"/>
      <c r="P814" s="498"/>
      <c r="Q814" s="498"/>
      <c r="R814" s="498"/>
      <c r="S814" s="498"/>
      <c r="T814" s="498"/>
      <c r="U814" s="498"/>
      <c r="V814" s="498"/>
      <c r="W814" s="498"/>
      <c r="X814" s="498"/>
      <c r="Y814" s="498"/>
      <c r="Z814" s="498"/>
      <c r="AA814" s="498"/>
      <c r="AB814" s="498"/>
      <c r="AC814" s="498"/>
      <c r="AD814" s="498"/>
      <c r="AE814" s="498"/>
      <c r="AF814" s="498"/>
      <c r="AG814" s="498"/>
      <c r="AH814" s="498"/>
      <c r="AI814" s="498"/>
      <c r="AJ814" s="265"/>
      <c r="AK814" s="262"/>
      <c r="AL814" s="353"/>
      <c r="AM814" s="265"/>
      <c r="AN814" s="265"/>
      <c r="AO814" s="532"/>
    </row>
    <row r="815" spans="1:41" ht="24" customHeight="1">
      <c r="A815" s="498"/>
      <c r="B815" s="264"/>
      <c r="C815" s="264"/>
      <c r="D815" s="264"/>
      <c r="E815" s="265"/>
      <c r="F815" s="404"/>
      <c r="G815" s="531"/>
      <c r="H815" s="498"/>
      <c r="I815" s="498"/>
      <c r="J815" s="498"/>
      <c r="K815" s="498"/>
      <c r="L815" s="498"/>
      <c r="M815" s="498"/>
      <c r="N815" s="498"/>
      <c r="O815" s="498"/>
      <c r="P815" s="498"/>
      <c r="Q815" s="498"/>
      <c r="R815" s="498"/>
      <c r="S815" s="498"/>
      <c r="T815" s="498"/>
      <c r="U815" s="498"/>
      <c r="V815" s="498"/>
      <c r="W815" s="498"/>
      <c r="X815" s="498"/>
      <c r="Y815" s="498"/>
      <c r="Z815" s="498"/>
      <c r="AA815" s="498"/>
      <c r="AB815" s="498"/>
      <c r="AC815" s="498"/>
      <c r="AD815" s="498"/>
      <c r="AE815" s="498"/>
      <c r="AF815" s="498"/>
      <c r="AG815" s="498"/>
      <c r="AH815" s="498"/>
      <c r="AI815" s="498"/>
      <c r="AJ815" s="265"/>
      <c r="AK815" s="262"/>
      <c r="AL815" s="353"/>
      <c r="AM815" s="265"/>
      <c r="AN815" s="265"/>
      <c r="AO815" s="532"/>
    </row>
    <row r="816" spans="1:41" ht="24" customHeight="1">
      <c r="A816" s="498"/>
      <c r="B816" s="264"/>
      <c r="C816" s="264"/>
      <c r="D816" s="264"/>
      <c r="E816" s="265"/>
      <c r="F816" s="404"/>
      <c r="G816" s="531"/>
      <c r="H816" s="498"/>
      <c r="I816" s="498"/>
      <c r="J816" s="498"/>
      <c r="K816" s="498"/>
      <c r="L816" s="498"/>
      <c r="M816" s="498"/>
      <c r="N816" s="498"/>
      <c r="O816" s="498"/>
      <c r="P816" s="498"/>
      <c r="Q816" s="498"/>
      <c r="R816" s="498"/>
      <c r="S816" s="498"/>
      <c r="T816" s="498"/>
      <c r="U816" s="498"/>
      <c r="V816" s="498"/>
      <c r="W816" s="498"/>
      <c r="X816" s="498"/>
      <c r="Y816" s="498"/>
      <c r="Z816" s="498"/>
      <c r="AA816" s="498"/>
      <c r="AB816" s="498"/>
      <c r="AC816" s="498"/>
      <c r="AD816" s="498"/>
      <c r="AE816" s="498"/>
      <c r="AF816" s="498"/>
      <c r="AG816" s="498"/>
      <c r="AH816" s="498"/>
      <c r="AI816" s="498"/>
      <c r="AJ816" s="265"/>
      <c r="AK816" s="262"/>
      <c r="AL816" s="353"/>
      <c r="AM816" s="265"/>
      <c r="AN816" s="265"/>
      <c r="AO816" s="532"/>
    </row>
    <row r="817" spans="1:41" ht="24" customHeight="1">
      <c r="A817" s="498"/>
      <c r="B817" s="264"/>
      <c r="C817" s="264"/>
      <c r="D817" s="264"/>
      <c r="E817" s="265"/>
      <c r="F817" s="404"/>
      <c r="G817" s="531"/>
      <c r="H817" s="498"/>
      <c r="I817" s="498"/>
      <c r="J817" s="498"/>
      <c r="K817" s="498"/>
      <c r="L817" s="498"/>
      <c r="M817" s="498"/>
      <c r="N817" s="498"/>
      <c r="O817" s="498"/>
      <c r="P817" s="498"/>
      <c r="Q817" s="498"/>
      <c r="R817" s="498"/>
      <c r="S817" s="498"/>
      <c r="T817" s="498"/>
      <c r="U817" s="498"/>
      <c r="V817" s="498"/>
      <c r="W817" s="498"/>
      <c r="X817" s="498"/>
      <c r="Y817" s="498"/>
      <c r="Z817" s="498"/>
      <c r="AA817" s="498"/>
      <c r="AB817" s="498"/>
      <c r="AC817" s="498"/>
      <c r="AD817" s="498"/>
      <c r="AE817" s="498"/>
      <c r="AF817" s="498"/>
      <c r="AG817" s="498"/>
      <c r="AH817" s="498"/>
      <c r="AI817" s="498"/>
      <c r="AJ817" s="265"/>
      <c r="AK817" s="262"/>
      <c r="AL817" s="353"/>
      <c r="AM817" s="265"/>
      <c r="AN817" s="265"/>
      <c r="AO817" s="532"/>
    </row>
    <row r="818" spans="1:41" ht="24" customHeight="1">
      <c r="A818" s="498"/>
      <c r="B818" s="264"/>
      <c r="C818" s="264"/>
      <c r="D818" s="264"/>
      <c r="E818" s="265"/>
      <c r="F818" s="404"/>
      <c r="G818" s="531"/>
      <c r="H818" s="498"/>
      <c r="I818" s="498"/>
      <c r="J818" s="498"/>
      <c r="K818" s="498"/>
      <c r="L818" s="498"/>
      <c r="M818" s="498"/>
      <c r="N818" s="498"/>
      <c r="O818" s="498"/>
      <c r="P818" s="498"/>
      <c r="Q818" s="498"/>
      <c r="R818" s="498"/>
      <c r="S818" s="498"/>
      <c r="T818" s="498"/>
      <c r="U818" s="498"/>
      <c r="V818" s="498"/>
      <c r="W818" s="498"/>
      <c r="X818" s="498"/>
      <c r="Y818" s="498"/>
      <c r="Z818" s="498"/>
      <c r="AA818" s="498"/>
      <c r="AB818" s="498"/>
      <c r="AC818" s="498"/>
      <c r="AD818" s="498"/>
      <c r="AE818" s="498"/>
      <c r="AF818" s="498"/>
      <c r="AG818" s="498"/>
      <c r="AH818" s="498"/>
      <c r="AI818" s="498"/>
      <c r="AJ818" s="265"/>
      <c r="AK818" s="262"/>
      <c r="AL818" s="353"/>
      <c r="AM818" s="265"/>
      <c r="AN818" s="265"/>
      <c r="AO818" s="532"/>
    </row>
    <row r="819" spans="1:41" ht="24" customHeight="1">
      <c r="A819" s="498"/>
      <c r="B819" s="264"/>
      <c r="C819" s="264"/>
      <c r="D819" s="264"/>
      <c r="E819" s="265"/>
      <c r="F819" s="404"/>
      <c r="G819" s="531"/>
      <c r="H819" s="498"/>
      <c r="I819" s="498"/>
      <c r="J819" s="498"/>
      <c r="K819" s="498"/>
      <c r="L819" s="498"/>
      <c r="M819" s="498"/>
      <c r="N819" s="498"/>
      <c r="O819" s="498"/>
      <c r="P819" s="498"/>
      <c r="Q819" s="498"/>
      <c r="R819" s="498"/>
      <c r="S819" s="498"/>
      <c r="T819" s="498"/>
      <c r="U819" s="498"/>
      <c r="V819" s="498"/>
      <c r="W819" s="498"/>
      <c r="X819" s="498"/>
      <c r="Y819" s="498"/>
      <c r="Z819" s="498"/>
      <c r="AA819" s="498"/>
      <c r="AB819" s="498"/>
      <c r="AC819" s="498"/>
      <c r="AD819" s="498"/>
      <c r="AE819" s="498"/>
      <c r="AF819" s="498"/>
      <c r="AG819" s="498"/>
      <c r="AH819" s="498"/>
      <c r="AI819" s="498"/>
      <c r="AJ819" s="265"/>
      <c r="AK819" s="262"/>
      <c r="AL819" s="353"/>
      <c r="AM819" s="265"/>
      <c r="AN819" s="265"/>
      <c r="AO819" s="532"/>
    </row>
    <row r="820" spans="1:41" ht="24" customHeight="1">
      <c r="A820" s="498"/>
      <c r="B820" s="264"/>
      <c r="C820" s="264"/>
      <c r="D820" s="264"/>
      <c r="E820" s="265"/>
      <c r="F820" s="404"/>
      <c r="G820" s="531"/>
      <c r="H820" s="498"/>
      <c r="I820" s="498"/>
      <c r="J820" s="498"/>
      <c r="K820" s="498"/>
      <c r="L820" s="498"/>
      <c r="M820" s="498"/>
      <c r="N820" s="498"/>
      <c r="O820" s="498"/>
      <c r="P820" s="498"/>
      <c r="Q820" s="498"/>
      <c r="R820" s="498"/>
      <c r="S820" s="498"/>
      <c r="T820" s="498"/>
      <c r="U820" s="498"/>
      <c r="V820" s="498"/>
      <c r="W820" s="498"/>
      <c r="X820" s="498"/>
      <c r="Y820" s="498"/>
      <c r="Z820" s="498"/>
      <c r="AA820" s="498"/>
      <c r="AB820" s="498"/>
      <c r="AC820" s="498"/>
      <c r="AD820" s="498"/>
      <c r="AE820" s="498"/>
      <c r="AF820" s="498"/>
      <c r="AG820" s="498"/>
      <c r="AH820" s="498"/>
      <c r="AI820" s="498"/>
      <c r="AJ820" s="265"/>
      <c r="AK820" s="262"/>
      <c r="AL820" s="353"/>
      <c r="AM820" s="265"/>
      <c r="AN820" s="265"/>
      <c r="AO820" s="532"/>
    </row>
    <row r="821" spans="1:41" ht="24" customHeight="1">
      <c r="A821" s="498"/>
      <c r="B821" s="264"/>
      <c r="C821" s="264"/>
      <c r="D821" s="264"/>
      <c r="E821" s="265"/>
      <c r="F821" s="404"/>
      <c r="G821" s="531"/>
      <c r="H821" s="498"/>
      <c r="I821" s="498"/>
      <c r="J821" s="498"/>
      <c r="K821" s="498"/>
      <c r="L821" s="498"/>
      <c r="M821" s="498"/>
      <c r="N821" s="498"/>
      <c r="O821" s="498"/>
      <c r="P821" s="498"/>
      <c r="Q821" s="498"/>
      <c r="R821" s="498"/>
      <c r="S821" s="498"/>
      <c r="T821" s="498"/>
      <c r="U821" s="498"/>
      <c r="V821" s="498"/>
      <c r="W821" s="498"/>
      <c r="X821" s="498"/>
      <c r="Y821" s="498"/>
      <c r="Z821" s="498"/>
      <c r="AA821" s="498"/>
      <c r="AB821" s="498"/>
      <c r="AC821" s="498"/>
      <c r="AD821" s="498"/>
      <c r="AE821" s="498"/>
      <c r="AF821" s="498"/>
      <c r="AG821" s="498"/>
      <c r="AH821" s="498"/>
      <c r="AI821" s="498"/>
      <c r="AJ821" s="265"/>
      <c r="AK821" s="262"/>
      <c r="AL821" s="353"/>
      <c r="AM821" s="265"/>
      <c r="AN821" s="265"/>
      <c r="AO821" s="532"/>
    </row>
    <row r="822" spans="1:41" ht="24" customHeight="1">
      <c r="A822" s="498"/>
      <c r="B822" s="264"/>
      <c r="C822" s="264"/>
      <c r="D822" s="264"/>
      <c r="E822" s="265"/>
      <c r="F822" s="404"/>
      <c r="G822" s="531"/>
      <c r="H822" s="498"/>
      <c r="I822" s="498"/>
      <c r="J822" s="498"/>
      <c r="K822" s="498"/>
      <c r="L822" s="498"/>
      <c r="M822" s="498"/>
      <c r="N822" s="498"/>
      <c r="O822" s="498"/>
      <c r="P822" s="498"/>
      <c r="Q822" s="498"/>
      <c r="R822" s="498"/>
      <c r="S822" s="498"/>
      <c r="T822" s="498"/>
      <c r="U822" s="498"/>
      <c r="V822" s="498"/>
      <c r="W822" s="498"/>
      <c r="X822" s="498"/>
      <c r="Y822" s="498"/>
      <c r="Z822" s="498"/>
      <c r="AA822" s="498"/>
      <c r="AB822" s="498"/>
      <c r="AC822" s="498"/>
      <c r="AD822" s="498"/>
      <c r="AE822" s="498"/>
      <c r="AF822" s="498"/>
      <c r="AG822" s="498"/>
      <c r="AH822" s="498"/>
      <c r="AI822" s="498"/>
      <c r="AJ822" s="265"/>
      <c r="AK822" s="262"/>
      <c r="AL822" s="353"/>
      <c r="AM822" s="265"/>
      <c r="AN822" s="265"/>
      <c r="AO822" s="532"/>
    </row>
    <row r="823" spans="1:41" ht="24" customHeight="1">
      <c r="A823" s="498"/>
      <c r="B823" s="264"/>
      <c r="C823" s="264"/>
      <c r="D823" s="264"/>
      <c r="E823" s="265"/>
      <c r="F823" s="404"/>
      <c r="G823" s="531"/>
      <c r="H823" s="498"/>
      <c r="I823" s="498"/>
      <c r="J823" s="498"/>
      <c r="K823" s="498"/>
      <c r="L823" s="498"/>
      <c r="M823" s="498"/>
      <c r="N823" s="498"/>
      <c r="O823" s="498"/>
      <c r="P823" s="498"/>
      <c r="Q823" s="498"/>
      <c r="R823" s="498"/>
      <c r="S823" s="498"/>
      <c r="T823" s="498"/>
      <c r="U823" s="498"/>
      <c r="V823" s="498"/>
      <c r="W823" s="498"/>
      <c r="X823" s="498"/>
      <c r="Y823" s="498"/>
      <c r="Z823" s="498"/>
      <c r="AA823" s="498"/>
      <c r="AB823" s="498"/>
      <c r="AC823" s="498"/>
      <c r="AD823" s="498"/>
      <c r="AE823" s="498"/>
      <c r="AF823" s="498"/>
      <c r="AG823" s="498"/>
      <c r="AH823" s="498"/>
      <c r="AI823" s="498"/>
      <c r="AJ823" s="265"/>
      <c r="AK823" s="262"/>
      <c r="AL823" s="353"/>
      <c r="AM823" s="265"/>
      <c r="AN823" s="265"/>
      <c r="AO823" s="532"/>
    </row>
    <row r="824" spans="1:41" ht="24" customHeight="1">
      <c r="A824" s="498"/>
      <c r="B824" s="264"/>
      <c r="C824" s="264"/>
      <c r="D824" s="264"/>
      <c r="E824" s="265"/>
      <c r="F824" s="404"/>
      <c r="G824" s="531"/>
      <c r="H824" s="498"/>
      <c r="I824" s="498"/>
      <c r="J824" s="498"/>
      <c r="K824" s="498"/>
      <c r="L824" s="498"/>
      <c r="M824" s="498"/>
      <c r="N824" s="498"/>
      <c r="O824" s="498"/>
      <c r="P824" s="498"/>
      <c r="Q824" s="498"/>
      <c r="R824" s="498"/>
      <c r="S824" s="498"/>
      <c r="T824" s="498"/>
      <c r="U824" s="498"/>
      <c r="V824" s="498"/>
      <c r="W824" s="498"/>
      <c r="X824" s="498"/>
      <c r="Y824" s="498"/>
      <c r="Z824" s="498"/>
      <c r="AA824" s="498"/>
      <c r="AB824" s="498"/>
      <c r="AC824" s="498"/>
      <c r="AD824" s="498"/>
      <c r="AE824" s="498"/>
      <c r="AF824" s="498"/>
      <c r="AG824" s="498"/>
      <c r="AH824" s="498"/>
      <c r="AI824" s="498"/>
      <c r="AJ824" s="265"/>
      <c r="AK824" s="262"/>
      <c r="AL824" s="353"/>
      <c r="AM824" s="265"/>
      <c r="AN824" s="265"/>
      <c r="AO824" s="532"/>
    </row>
    <row r="825" spans="1:41" ht="24" customHeight="1">
      <c r="A825" s="498"/>
      <c r="B825" s="264"/>
      <c r="C825" s="264"/>
      <c r="D825" s="264"/>
      <c r="E825" s="265"/>
      <c r="F825" s="404"/>
      <c r="G825" s="531"/>
      <c r="H825" s="498"/>
      <c r="I825" s="498"/>
      <c r="J825" s="498"/>
      <c r="K825" s="498"/>
      <c r="L825" s="498"/>
      <c r="M825" s="498"/>
      <c r="N825" s="498"/>
      <c r="O825" s="498"/>
      <c r="P825" s="498"/>
      <c r="Q825" s="498"/>
      <c r="R825" s="498"/>
      <c r="S825" s="498"/>
      <c r="T825" s="498"/>
      <c r="U825" s="498"/>
      <c r="V825" s="498"/>
      <c r="W825" s="498"/>
      <c r="X825" s="498"/>
      <c r="Y825" s="498"/>
      <c r="Z825" s="498"/>
      <c r="AA825" s="498"/>
      <c r="AB825" s="498"/>
      <c r="AC825" s="498"/>
      <c r="AD825" s="498"/>
      <c r="AE825" s="498"/>
      <c r="AF825" s="498"/>
      <c r="AG825" s="498"/>
      <c r="AH825" s="498"/>
      <c r="AI825" s="498"/>
      <c r="AJ825" s="265"/>
      <c r="AK825" s="262"/>
      <c r="AL825" s="353"/>
      <c r="AM825" s="265"/>
      <c r="AN825" s="265"/>
      <c r="AO825" s="532"/>
    </row>
    <row r="826" spans="1:41" ht="24" customHeight="1">
      <c r="A826" s="498"/>
      <c r="B826" s="264"/>
      <c r="C826" s="264"/>
      <c r="D826" s="264"/>
      <c r="E826" s="265"/>
      <c r="F826" s="404"/>
      <c r="G826" s="531"/>
      <c r="H826" s="498"/>
      <c r="I826" s="498"/>
      <c r="J826" s="498"/>
      <c r="K826" s="498"/>
      <c r="L826" s="498"/>
      <c r="M826" s="498"/>
      <c r="N826" s="498"/>
      <c r="O826" s="498"/>
      <c r="P826" s="498"/>
      <c r="Q826" s="498"/>
      <c r="R826" s="498"/>
      <c r="S826" s="498"/>
      <c r="T826" s="498"/>
      <c r="U826" s="498"/>
      <c r="V826" s="498"/>
      <c r="W826" s="498"/>
      <c r="X826" s="498"/>
      <c r="Y826" s="498"/>
      <c r="Z826" s="498"/>
      <c r="AA826" s="498"/>
      <c r="AB826" s="498"/>
      <c r="AC826" s="498"/>
      <c r="AD826" s="498"/>
      <c r="AE826" s="498"/>
      <c r="AF826" s="498"/>
      <c r="AG826" s="498"/>
      <c r="AH826" s="498"/>
      <c r="AI826" s="498"/>
      <c r="AJ826" s="265"/>
      <c r="AK826" s="262"/>
      <c r="AL826" s="353"/>
      <c r="AM826" s="265"/>
      <c r="AN826" s="265"/>
      <c r="AO826" s="532"/>
    </row>
    <row r="827" spans="1:41" ht="24" customHeight="1">
      <c r="A827" s="498"/>
      <c r="B827" s="264"/>
      <c r="C827" s="264"/>
      <c r="D827" s="264"/>
      <c r="E827" s="265"/>
      <c r="F827" s="404"/>
      <c r="G827" s="531"/>
      <c r="H827" s="498"/>
      <c r="I827" s="498"/>
      <c r="J827" s="498"/>
      <c r="K827" s="498"/>
      <c r="L827" s="498"/>
      <c r="M827" s="498"/>
      <c r="N827" s="498"/>
      <c r="O827" s="498"/>
      <c r="P827" s="498"/>
      <c r="Q827" s="498"/>
      <c r="R827" s="498"/>
      <c r="S827" s="498"/>
      <c r="T827" s="498"/>
      <c r="U827" s="498"/>
      <c r="V827" s="498"/>
      <c r="W827" s="498"/>
      <c r="X827" s="498"/>
      <c r="Y827" s="498"/>
      <c r="Z827" s="498"/>
      <c r="AA827" s="498"/>
      <c r="AB827" s="498"/>
      <c r="AC827" s="498"/>
      <c r="AD827" s="498"/>
      <c r="AE827" s="498"/>
      <c r="AF827" s="498"/>
      <c r="AG827" s="498"/>
      <c r="AH827" s="498"/>
      <c r="AI827" s="498"/>
      <c r="AJ827" s="265"/>
      <c r="AK827" s="262"/>
      <c r="AL827" s="353"/>
      <c r="AM827" s="265"/>
      <c r="AN827" s="265"/>
      <c r="AO827" s="532"/>
    </row>
    <row r="828" spans="1:41" ht="24" customHeight="1">
      <c r="A828" s="498"/>
      <c r="B828" s="264"/>
      <c r="C828" s="264"/>
      <c r="D828" s="264"/>
      <c r="E828" s="265"/>
      <c r="F828" s="404"/>
      <c r="G828" s="531"/>
      <c r="H828" s="498"/>
      <c r="I828" s="498"/>
      <c r="J828" s="498"/>
      <c r="K828" s="498"/>
      <c r="L828" s="498"/>
      <c r="M828" s="498"/>
      <c r="N828" s="498"/>
      <c r="O828" s="498"/>
      <c r="P828" s="498"/>
      <c r="Q828" s="498"/>
      <c r="R828" s="498"/>
      <c r="S828" s="498"/>
      <c r="T828" s="498"/>
      <c r="U828" s="498"/>
      <c r="V828" s="498"/>
      <c r="W828" s="498"/>
      <c r="X828" s="498"/>
      <c r="Y828" s="498"/>
      <c r="Z828" s="498"/>
      <c r="AA828" s="498"/>
      <c r="AB828" s="498"/>
      <c r="AC828" s="498"/>
      <c r="AD828" s="498"/>
      <c r="AE828" s="498"/>
      <c r="AF828" s="498"/>
      <c r="AG828" s="498"/>
      <c r="AH828" s="498"/>
      <c r="AI828" s="498"/>
      <c r="AJ828" s="265"/>
      <c r="AK828" s="262"/>
      <c r="AL828" s="353"/>
      <c r="AM828" s="265"/>
      <c r="AN828" s="265"/>
      <c r="AO828" s="532"/>
    </row>
    <row r="829" spans="1:41" ht="24" customHeight="1">
      <c r="A829" s="498"/>
      <c r="B829" s="264"/>
      <c r="C829" s="264"/>
      <c r="D829" s="264"/>
      <c r="E829" s="265"/>
      <c r="F829" s="404"/>
      <c r="G829" s="531"/>
      <c r="H829" s="498"/>
      <c r="I829" s="498"/>
      <c r="J829" s="498"/>
      <c r="K829" s="498"/>
      <c r="L829" s="498"/>
      <c r="M829" s="498"/>
      <c r="N829" s="498"/>
      <c r="O829" s="498"/>
      <c r="P829" s="498"/>
      <c r="Q829" s="498"/>
      <c r="R829" s="498"/>
      <c r="S829" s="498"/>
      <c r="T829" s="498"/>
      <c r="U829" s="498"/>
      <c r="V829" s="498"/>
      <c r="W829" s="498"/>
      <c r="X829" s="498"/>
      <c r="Y829" s="498"/>
      <c r="Z829" s="498"/>
      <c r="AA829" s="498"/>
      <c r="AB829" s="498"/>
      <c r="AC829" s="498"/>
      <c r="AD829" s="498"/>
      <c r="AE829" s="498"/>
      <c r="AF829" s="498"/>
      <c r="AG829" s="498"/>
      <c r="AH829" s="498"/>
      <c r="AI829" s="498"/>
      <c r="AJ829" s="265"/>
      <c r="AK829" s="262"/>
      <c r="AL829" s="353"/>
      <c r="AM829" s="265"/>
      <c r="AN829" s="265"/>
      <c r="AO829" s="532"/>
    </row>
    <row r="830" spans="1:41" ht="24" customHeight="1">
      <c r="Z830" s="498"/>
      <c r="AA830" s="498"/>
      <c r="AB830" s="498"/>
      <c r="AC830" s="498"/>
      <c r="AD830" s="498"/>
      <c r="AE830" s="498"/>
      <c r="AF830" s="498"/>
      <c r="AG830" s="498"/>
      <c r="AH830" s="498"/>
      <c r="AI830" s="498"/>
    </row>
    <row r="831" spans="1:41" ht="24" customHeight="1">
      <c r="Z831" s="498"/>
      <c r="AA831" s="498"/>
      <c r="AB831" s="498"/>
      <c r="AC831" s="498"/>
      <c r="AD831" s="498"/>
      <c r="AE831" s="498"/>
      <c r="AF831" s="498"/>
      <c r="AG831" s="498"/>
      <c r="AH831" s="498"/>
      <c r="AI831" s="498"/>
    </row>
    <row r="832" spans="1:41" ht="24" customHeight="1">
      <c r="Z832" s="498"/>
      <c r="AA832" s="498"/>
      <c r="AB832" s="498"/>
      <c r="AC832" s="498"/>
      <c r="AD832" s="498"/>
      <c r="AE832" s="498"/>
      <c r="AF832" s="498"/>
      <c r="AG832" s="498"/>
      <c r="AH832" s="498"/>
      <c r="AI832" s="498"/>
    </row>
    <row r="833" spans="6:35" ht="24" customHeight="1">
      <c r="Z833" s="498"/>
      <c r="AA833" s="498"/>
      <c r="AB833" s="498"/>
      <c r="AC833" s="498"/>
      <c r="AD833" s="498"/>
      <c r="AE833" s="498"/>
      <c r="AF833" s="498"/>
      <c r="AG833" s="498"/>
      <c r="AH833" s="498"/>
      <c r="AI833" s="498"/>
    </row>
    <row r="834" spans="6:35" ht="24" customHeight="1">
      <c r="F834" s="263"/>
      <c r="Z834" s="498"/>
      <c r="AA834" s="498"/>
      <c r="AB834" s="498"/>
      <c r="AC834" s="498"/>
      <c r="AD834" s="498"/>
      <c r="AE834" s="498"/>
      <c r="AF834" s="498"/>
      <c r="AG834" s="498"/>
      <c r="AH834" s="498"/>
      <c r="AI834" s="498"/>
    </row>
    <row r="835" spans="6:35" ht="24" customHeight="1">
      <c r="F835" s="263"/>
      <c r="Z835" s="498"/>
      <c r="AA835" s="498"/>
      <c r="AB835" s="498"/>
      <c r="AC835" s="498"/>
      <c r="AD835" s="498"/>
      <c r="AE835" s="498"/>
      <c r="AF835" s="498"/>
      <c r="AG835" s="498"/>
      <c r="AH835" s="498"/>
      <c r="AI835" s="498"/>
    </row>
    <row r="836" spans="6:35" ht="24" customHeight="1">
      <c r="F836" s="263"/>
      <c r="Z836" s="498"/>
      <c r="AA836" s="498"/>
      <c r="AB836" s="498"/>
      <c r="AC836" s="498"/>
      <c r="AD836" s="498"/>
      <c r="AE836" s="498"/>
      <c r="AF836" s="498"/>
      <c r="AG836" s="498"/>
      <c r="AH836" s="498"/>
      <c r="AI836" s="498"/>
    </row>
    <row r="837" spans="6:35" ht="24" customHeight="1">
      <c r="F837" s="263"/>
      <c r="Z837" s="498"/>
      <c r="AA837" s="498"/>
      <c r="AB837" s="498"/>
      <c r="AC837" s="498"/>
      <c r="AD837" s="498"/>
      <c r="AE837" s="498"/>
      <c r="AF837" s="498"/>
      <c r="AG837" s="498"/>
      <c r="AH837" s="498"/>
      <c r="AI837" s="498"/>
    </row>
    <row r="838" spans="6:35" ht="24" customHeight="1">
      <c r="F838" s="263"/>
      <c r="Z838" s="498"/>
      <c r="AA838" s="498"/>
      <c r="AB838" s="498"/>
      <c r="AC838" s="498"/>
      <c r="AD838" s="498"/>
      <c r="AE838" s="498"/>
      <c r="AF838" s="498"/>
      <c r="AG838" s="498"/>
      <c r="AH838" s="498"/>
      <c r="AI838" s="498"/>
    </row>
    <row r="839" spans="6:35" ht="24" customHeight="1">
      <c r="F839" s="263"/>
      <c r="Z839" s="498"/>
      <c r="AA839" s="498"/>
      <c r="AB839" s="498"/>
      <c r="AC839" s="498"/>
      <c r="AD839" s="498"/>
      <c r="AE839" s="498"/>
      <c r="AF839" s="498"/>
      <c r="AG839" s="498"/>
      <c r="AH839" s="498"/>
      <c r="AI839" s="498"/>
    </row>
    <row r="840" spans="6:35" ht="24" customHeight="1">
      <c r="F840" s="263"/>
      <c r="Z840" s="498"/>
      <c r="AA840" s="498"/>
      <c r="AB840" s="498"/>
      <c r="AC840" s="498"/>
      <c r="AD840" s="498"/>
      <c r="AE840" s="498"/>
      <c r="AF840" s="498"/>
      <c r="AG840" s="498"/>
      <c r="AH840" s="498"/>
      <c r="AI840" s="498"/>
    </row>
    <row r="841" spans="6:35" ht="24" customHeight="1">
      <c r="F841" s="263"/>
      <c r="Z841" s="498"/>
      <c r="AA841" s="498"/>
      <c r="AB841" s="498"/>
      <c r="AC841" s="498"/>
      <c r="AD841" s="498"/>
      <c r="AE841" s="498"/>
      <c r="AF841" s="498"/>
      <c r="AG841" s="498"/>
      <c r="AH841" s="498"/>
      <c r="AI841" s="498"/>
    </row>
    <row r="842" spans="6:35" ht="24" customHeight="1">
      <c r="F842" s="263"/>
      <c r="Z842" s="498"/>
      <c r="AA842" s="498"/>
      <c r="AB842" s="498"/>
      <c r="AC842" s="498"/>
      <c r="AD842" s="498"/>
      <c r="AE842" s="498"/>
      <c r="AF842" s="498"/>
      <c r="AG842" s="498"/>
      <c r="AH842" s="498"/>
      <c r="AI842" s="498"/>
    </row>
    <row r="843" spans="6:35" ht="24" customHeight="1">
      <c r="F843" s="263"/>
      <c r="Z843" s="498"/>
      <c r="AA843" s="498"/>
      <c r="AB843" s="498"/>
      <c r="AC843" s="498"/>
      <c r="AD843" s="498"/>
      <c r="AE843" s="498"/>
      <c r="AF843" s="498"/>
      <c r="AG843" s="498"/>
      <c r="AH843" s="498"/>
      <c r="AI843" s="498"/>
    </row>
    <row r="844" spans="6:35" ht="24" customHeight="1">
      <c r="F844" s="263"/>
      <c r="Z844" s="498"/>
      <c r="AA844" s="498"/>
      <c r="AB844" s="498"/>
      <c r="AC844" s="498"/>
      <c r="AD844" s="498"/>
      <c r="AE844" s="498"/>
      <c r="AF844" s="498"/>
      <c r="AG844" s="498"/>
      <c r="AH844" s="498"/>
      <c r="AI844" s="498"/>
    </row>
    <row r="845" spans="6:35" ht="24" customHeight="1">
      <c r="F845" s="263"/>
      <c r="Z845" s="498"/>
      <c r="AA845" s="498"/>
      <c r="AB845" s="498"/>
      <c r="AC845" s="498"/>
      <c r="AD845" s="498"/>
      <c r="AE845" s="498"/>
      <c r="AF845" s="498"/>
      <c r="AG845" s="498"/>
      <c r="AH845" s="498"/>
      <c r="AI845" s="498"/>
    </row>
    <row r="846" spans="6:35" ht="24" customHeight="1">
      <c r="F846" s="263"/>
      <c r="Z846" s="498"/>
      <c r="AA846" s="498"/>
      <c r="AB846" s="498"/>
      <c r="AC846" s="498"/>
      <c r="AD846" s="498"/>
      <c r="AE846" s="498"/>
      <c r="AF846" s="498"/>
      <c r="AG846" s="498"/>
      <c r="AH846" s="498"/>
      <c r="AI846" s="498"/>
    </row>
    <row r="847" spans="6:35" ht="24" customHeight="1">
      <c r="F847" s="263"/>
      <c r="Z847" s="498"/>
      <c r="AA847" s="498"/>
      <c r="AB847" s="498"/>
      <c r="AC847" s="498"/>
      <c r="AD847" s="498"/>
      <c r="AE847" s="498"/>
      <c r="AF847" s="498"/>
      <c r="AG847" s="498"/>
      <c r="AH847" s="498"/>
      <c r="AI847" s="498"/>
    </row>
    <row r="848" spans="6:35" ht="24" customHeight="1">
      <c r="F848" s="263"/>
      <c r="Z848" s="498"/>
      <c r="AA848" s="498"/>
      <c r="AB848" s="498"/>
      <c r="AC848" s="498"/>
      <c r="AD848" s="498"/>
      <c r="AE848" s="498"/>
      <c r="AF848" s="498"/>
      <c r="AG848" s="498"/>
      <c r="AH848" s="498"/>
      <c r="AI848" s="498"/>
    </row>
    <row r="849" spans="6:35" ht="24" customHeight="1">
      <c r="F849" s="263"/>
      <c r="Z849" s="498"/>
      <c r="AA849" s="498"/>
      <c r="AB849" s="498"/>
      <c r="AC849" s="498"/>
      <c r="AD849" s="498"/>
      <c r="AE849" s="498"/>
      <c r="AF849" s="498"/>
      <c r="AG849" s="498"/>
      <c r="AH849" s="498"/>
      <c r="AI849" s="498"/>
    </row>
    <row r="850" spans="6:35" ht="24" customHeight="1">
      <c r="F850" s="263"/>
      <c r="Z850" s="498"/>
      <c r="AA850" s="498"/>
      <c r="AB850" s="498"/>
      <c r="AC850" s="498"/>
      <c r="AD850" s="498"/>
      <c r="AE850" s="498"/>
      <c r="AF850" s="498"/>
      <c r="AG850" s="498"/>
      <c r="AH850" s="498"/>
      <c r="AI850" s="498"/>
    </row>
    <row r="851" spans="6:35" ht="24" customHeight="1">
      <c r="F851" s="263"/>
      <c r="Z851" s="498"/>
      <c r="AA851" s="498"/>
      <c r="AB851" s="498"/>
      <c r="AC851" s="498"/>
      <c r="AD851" s="498"/>
      <c r="AE851" s="498"/>
      <c r="AF851" s="498"/>
      <c r="AG851" s="498"/>
      <c r="AH851" s="498"/>
      <c r="AI851" s="498"/>
    </row>
    <row r="852" spans="6:35" ht="24" customHeight="1">
      <c r="F852" s="263"/>
      <c r="Z852" s="498"/>
      <c r="AA852" s="498"/>
      <c r="AB852" s="498"/>
      <c r="AC852" s="498"/>
      <c r="AD852" s="498"/>
      <c r="AE852" s="498"/>
      <c r="AF852" s="498"/>
      <c r="AG852" s="498"/>
      <c r="AH852" s="498"/>
      <c r="AI852" s="498"/>
    </row>
    <row r="853" spans="6:35" ht="24" customHeight="1">
      <c r="F853" s="263"/>
      <c r="Z853" s="498"/>
      <c r="AA853" s="498"/>
      <c r="AB853" s="498"/>
      <c r="AC853" s="498"/>
      <c r="AD853" s="498"/>
      <c r="AE853" s="498"/>
      <c r="AF853" s="498"/>
      <c r="AG853" s="498"/>
      <c r="AH853" s="498"/>
      <c r="AI853" s="498"/>
    </row>
    <row r="854" spans="6:35" ht="24" customHeight="1">
      <c r="F854" s="263"/>
      <c r="Z854" s="498"/>
      <c r="AA854" s="498"/>
      <c r="AB854" s="498"/>
      <c r="AC854" s="498"/>
      <c r="AD854" s="498"/>
      <c r="AE854" s="498"/>
      <c r="AF854" s="498"/>
      <c r="AG854" s="498"/>
      <c r="AH854" s="498"/>
      <c r="AI854" s="498"/>
    </row>
    <row r="855" spans="6:35" ht="24" customHeight="1">
      <c r="F855" s="263"/>
      <c r="Z855" s="498"/>
      <c r="AA855" s="498"/>
      <c r="AB855" s="498"/>
      <c r="AC855" s="498"/>
      <c r="AD855" s="498"/>
      <c r="AE855" s="498"/>
      <c r="AF855" s="498"/>
      <c r="AG855" s="498"/>
      <c r="AH855" s="498"/>
      <c r="AI855" s="498"/>
    </row>
    <row r="856" spans="6:35" ht="24" customHeight="1">
      <c r="F856" s="263"/>
      <c r="Z856" s="498"/>
      <c r="AA856" s="498"/>
      <c r="AB856" s="498"/>
      <c r="AC856" s="498"/>
      <c r="AD856" s="498"/>
      <c r="AE856" s="498"/>
      <c r="AF856" s="498"/>
      <c r="AG856" s="498"/>
      <c r="AH856" s="498"/>
      <c r="AI856" s="498"/>
    </row>
    <row r="857" spans="6:35" ht="24" customHeight="1">
      <c r="F857" s="263"/>
      <c r="Z857" s="498"/>
      <c r="AA857" s="498"/>
      <c r="AB857" s="498"/>
      <c r="AC857" s="498"/>
      <c r="AD857" s="498"/>
      <c r="AE857" s="498"/>
      <c r="AF857" s="498"/>
      <c r="AG857" s="498"/>
      <c r="AH857" s="498"/>
      <c r="AI857" s="498"/>
    </row>
    <row r="858" spans="6:35" ht="24" customHeight="1">
      <c r="F858" s="263"/>
      <c r="Z858" s="498"/>
      <c r="AA858" s="498"/>
      <c r="AB858" s="498"/>
      <c r="AC858" s="498"/>
      <c r="AD858" s="498"/>
      <c r="AE858" s="498"/>
      <c r="AF858" s="498"/>
      <c r="AG858" s="498"/>
      <c r="AH858" s="498"/>
      <c r="AI858" s="498"/>
    </row>
    <row r="859" spans="6:35" ht="24" customHeight="1">
      <c r="F859" s="263"/>
      <c r="Z859" s="498"/>
      <c r="AA859" s="498"/>
      <c r="AB859" s="498"/>
      <c r="AC859" s="498"/>
      <c r="AD859" s="498"/>
      <c r="AE859" s="498"/>
      <c r="AF859" s="498"/>
      <c r="AG859" s="498"/>
      <c r="AH859" s="498"/>
      <c r="AI859" s="498"/>
    </row>
    <row r="860" spans="6:35" ht="24" customHeight="1">
      <c r="F860" s="263"/>
      <c r="Z860" s="498"/>
      <c r="AA860" s="498"/>
      <c r="AB860" s="498"/>
      <c r="AC860" s="498"/>
      <c r="AD860" s="498"/>
      <c r="AE860" s="498"/>
      <c r="AF860" s="498"/>
      <c r="AG860" s="498"/>
      <c r="AH860" s="498"/>
      <c r="AI860" s="498"/>
    </row>
    <row r="861" spans="6:35" ht="24" customHeight="1">
      <c r="F861" s="263"/>
      <c r="Z861" s="498"/>
      <c r="AA861" s="498"/>
      <c r="AB861" s="498"/>
      <c r="AC861" s="498"/>
      <c r="AD861" s="498"/>
      <c r="AE861" s="498"/>
      <c r="AF861" s="498"/>
      <c r="AG861" s="498"/>
      <c r="AH861" s="498"/>
      <c r="AI861" s="498"/>
    </row>
    <row r="862" spans="6:35" ht="24" customHeight="1">
      <c r="F862" s="263"/>
      <c r="Z862" s="498"/>
      <c r="AA862" s="498"/>
      <c r="AB862" s="498"/>
      <c r="AC862" s="498"/>
      <c r="AD862" s="498"/>
      <c r="AE862" s="498"/>
      <c r="AF862" s="498"/>
      <c r="AG862" s="498"/>
      <c r="AH862" s="498"/>
      <c r="AI862" s="498"/>
    </row>
    <row r="863" spans="6:35" ht="24" customHeight="1">
      <c r="F863" s="263"/>
      <c r="Z863" s="498"/>
      <c r="AA863" s="498"/>
      <c r="AB863" s="498"/>
      <c r="AC863" s="498"/>
      <c r="AD863" s="498"/>
      <c r="AE863" s="498"/>
      <c r="AF863" s="498"/>
      <c r="AG863" s="498"/>
      <c r="AH863" s="498"/>
      <c r="AI863" s="498"/>
    </row>
    <row r="864" spans="6:35" ht="24" customHeight="1">
      <c r="F864" s="263"/>
      <c r="Z864" s="498"/>
      <c r="AA864" s="498"/>
      <c r="AB864" s="498"/>
      <c r="AC864" s="498"/>
      <c r="AD864" s="498"/>
      <c r="AE864" s="498"/>
      <c r="AF864" s="498"/>
      <c r="AG864" s="498"/>
      <c r="AH864" s="498"/>
      <c r="AI864" s="498"/>
    </row>
    <row r="865" spans="6:35" ht="24" customHeight="1">
      <c r="F865" s="263"/>
      <c r="Z865" s="498"/>
      <c r="AA865" s="498"/>
      <c r="AB865" s="498"/>
      <c r="AC865" s="498"/>
      <c r="AD865" s="498"/>
      <c r="AE865" s="498"/>
      <c r="AF865" s="498"/>
      <c r="AG865" s="498"/>
      <c r="AH865" s="498"/>
      <c r="AI865" s="498"/>
    </row>
    <row r="866" spans="6:35" ht="24" customHeight="1">
      <c r="F866" s="263"/>
      <c r="Z866" s="498"/>
      <c r="AA866" s="498"/>
      <c r="AB866" s="498"/>
      <c r="AC866" s="498"/>
      <c r="AD866" s="498"/>
      <c r="AE866" s="498"/>
      <c r="AF866" s="498"/>
      <c r="AG866" s="498"/>
      <c r="AH866" s="498"/>
      <c r="AI866" s="498"/>
    </row>
    <row r="867" spans="6:35" ht="24" customHeight="1">
      <c r="F867" s="263"/>
      <c r="Z867" s="498"/>
      <c r="AA867" s="498"/>
      <c r="AB867" s="498"/>
      <c r="AC867" s="498"/>
      <c r="AD867" s="498"/>
      <c r="AE867" s="498"/>
      <c r="AF867" s="498"/>
      <c r="AG867" s="498"/>
      <c r="AH867" s="498"/>
      <c r="AI867" s="498"/>
    </row>
    <row r="868" spans="6:35" ht="24" customHeight="1">
      <c r="F868" s="263"/>
      <c r="Z868" s="498"/>
      <c r="AA868" s="498"/>
      <c r="AB868" s="498"/>
      <c r="AC868" s="498"/>
      <c r="AD868" s="498"/>
      <c r="AE868" s="498"/>
      <c r="AF868" s="498"/>
      <c r="AG868" s="498"/>
      <c r="AH868" s="498"/>
      <c r="AI868" s="498"/>
    </row>
    <row r="869" spans="6:35" ht="24" customHeight="1">
      <c r="F869" s="263"/>
      <c r="Z869" s="498"/>
      <c r="AA869" s="498"/>
      <c r="AB869" s="498"/>
      <c r="AC869" s="498"/>
      <c r="AD869" s="498"/>
      <c r="AE869" s="498"/>
      <c r="AF869" s="498"/>
      <c r="AG869" s="498"/>
      <c r="AH869" s="498"/>
      <c r="AI869" s="498"/>
    </row>
    <row r="870" spans="6:35" ht="24" customHeight="1">
      <c r="F870" s="263"/>
      <c r="Z870" s="498"/>
      <c r="AA870" s="498"/>
      <c r="AB870" s="498"/>
      <c r="AC870" s="498"/>
      <c r="AD870" s="498"/>
      <c r="AE870" s="498"/>
      <c r="AF870" s="498"/>
      <c r="AG870" s="498"/>
      <c r="AH870" s="498"/>
      <c r="AI870" s="498"/>
    </row>
    <row r="871" spans="6:35" ht="24" customHeight="1">
      <c r="F871" s="263"/>
      <c r="Z871" s="498"/>
      <c r="AA871" s="498"/>
      <c r="AB871" s="498"/>
      <c r="AC871" s="498"/>
      <c r="AD871" s="498"/>
      <c r="AE871" s="498"/>
      <c r="AF871" s="498"/>
      <c r="AG871" s="498"/>
      <c r="AH871" s="498"/>
      <c r="AI871" s="498"/>
    </row>
    <row r="872" spans="6:35" ht="24" customHeight="1">
      <c r="F872" s="263"/>
      <c r="Z872" s="498"/>
      <c r="AA872" s="498"/>
      <c r="AB872" s="498"/>
      <c r="AC872" s="498"/>
      <c r="AD872" s="498"/>
      <c r="AE872" s="498"/>
      <c r="AF872" s="498"/>
      <c r="AG872" s="498"/>
      <c r="AH872" s="498"/>
      <c r="AI872" s="498"/>
    </row>
    <row r="873" spans="6:35" ht="24" customHeight="1">
      <c r="F873" s="263"/>
      <c r="Z873" s="498"/>
      <c r="AA873" s="498"/>
      <c r="AB873" s="498"/>
      <c r="AC873" s="498"/>
      <c r="AD873" s="498"/>
      <c r="AE873" s="498"/>
      <c r="AF873" s="498"/>
      <c r="AG873" s="498"/>
      <c r="AH873" s="498"/>
      <c r="AI873" s="498"/>
    </row>
    <row r="874" spans="6:35" ht="24" customHeight="1">
      <c r="F874" s="263"/>
      <c r="Z874" s="498"/>
      <c r="AA874" s="498"/>
      <c r="AB874" s="498"/>
      <c r="AC874" s="498"/>
      <c r="AD874" s="498"/>
      <c r="AE874" s="498"/>
      <c r="AF874" s="498"/>
      <c r="AG874" s="498"/>
      <c r="AH874" s="498"/>
      <c r="AI874" s="498"/>
    </row>
    <row r="875" spans="6:35" ht="24" customHeight="1">
      <c r="F875" s="263"/>
      <c r="Z875" s="498"/>
      <c r="AA875" s="498"/>
      <c r="AB875" s="498"/>
      <c r="AC875" s="498"/>
      <c r="AD875" s="498"/>
      <c r="AE875" s="498"/>
      <c r="AF875" s="498"/>
      <c r="AG875" s="498"/>
      <c r="AH875" s="498"/>
      <c r="AI875" s="498"/>
    </row>
    <row r="876" spans="6:35" ht="24" customHeight="1">
      <c r="F876" s="263"/>
      <c r="Z876" s="498"/>
      <c r="AA876" s="498"/>
      <c r="AB876" s="498"/>
      <c r="AC876" s="498"/>
      <c r="AD876" s="498"/>
      <c r="AE876" s="498"/>
      <c r="AF876" s="498"/>
      <c r="AG876" s="498"/>
      <c r="AH876" s="498"/>
      <c r="AI876" s="498"/>
    </row>
    <row r="877" spans="6:35" ht="24" customHeight="1">
      <c r="F877" s="263"/>
      <c r="Z877" s="498"/>
      <c r="AA877" s="498"/>
      <c r="AB877" s="498"/>
      <c r="AC877" s="498"/>
      <c r="AD877" s="498"/>
      <c r="AE877" s="498"/>
      <c r="AF877" s="498"/>
      <c r="AG877" s="498"/>
      <c r="AH877" s="498"/>
      <c r="AI877" s="498"/>
    </row>
    <row r="878" spans="6:35" ht="24" customHeight="1">
      <c r="F878" s="263"/>
      <c r="Z878" s="498"/>
      <c r="AA878" s="498"/>
      <c r="AB878" s="498"/>
      <c r="AC878" s="498"/>
      <c r="AD878" s="498"/>
      <c r="AE878" s="498"/>
      <c r="AF878" s="498"/>
      <c r="AG878" s="498"/>
      <c r="AH878" s="498"/>
      <c r="AI878" s="498"/>
    </row>
    <row r="879" spans="6:35" ht="24" customHeight="1">
      <c r="F879" s="263"/>
      <c r="Z879" s="498"/>
      <c r="AA879" s="498"/>
      <c r="AB879" s="498"/>
      <c r="AC879" s="498"/>
      <c r="AD879" s="498"/>
      <c r="AE879" s="498"/>
      <c r="AF879" s="498"/>
      <c r="AG879" s="498"/>
      <c r="AH879" s="498"/>
      <c r="AI879" s="498"/>
    </row>
    <row r="880" spans="6:35" ht="24" customHeight="1">
      <c r="F880" s="263"/>
      <c r="Z880" s="498"/>
      <c r="AA880" s="498"/>
      <c r="AB880" s="498"/>
      <c r="AC880" s="498"/>
      <c r="AD880" s="498"/>
      <c r="AE880" s="498"/>
      <c r="AF880" s="498"/>
      <c r="AG880" s="498"/>
      <c r="AH880" s="498"/>
      <c r="AI880" s="498"/>
    </row>
    <row r="881" spans="6:35" ht="24" customHeight="1">
      <c r="F881" s="263"/>
      <c r="Z881" s="498"/>
      <c r="AA881" s="498"/>
      <c r="AB881" s="498"/>
      <c r="AC881" s="498"/>
      <c r="AD881" s="498"/>
      <c r="AE881" s="498"/>
      <c r="AF881" s="498"/>
      <c r="AG881" s="498"/>
      <c r="AH881" s="498"/>
      <c r="AI881" s="498"/>
    </row>
    <row r="882" spans="6:35" ht="24" customHeight="1">
      <c r="F882" s="263"/>
      <c r="Z882" s="498"/>
      <c r="AA882" s="498"/>
      <c r="AB882" s="498"/>
      <c r="AC882" s="498"/>
      <c r="AD882" s="498"/>
      <c r="AE882" s="498"/>
      <c r="AF882" s="498"/>
      <c r="AG882" s="498"/>
      <c r="AH882" s="498"/>
      <c r="AI882" s="498"/>
    </row>
    <row r="883" spans="6:35" ht="24" customHeight="1">
      <c r="F883" s="263"/>
      <c r="Z883" s="498"/>
      <c r="AA883" s="498"/>
      <c r="AB883" s="498"/>
      <c r="AC883" s="498"/>
      <c r="AD883" s="498"/>
      <c r="AE883" s="498"/>
      <c r="AF883" s="498"/>
      <c r="AG883" s="498"/>
      <c r="AH883" s="498"/>
      <c r="AI883" s="498"/>
    </row>
    <row r="884" spans="6:35" ht="24" customHeight="1">
      <c r="F884" s="263"/>
      <c r="Z884" s="498"/>
      <c r="AA884" s="498"/>
      <c r="AB884" s="498"/>
      <c r="AC884" s="498"/>
      <c r="AD884" s="498"/>
      <c r="AE884" s="498"/>
      <c r="AF884" s="498"/>
      <c r="AG884" s="498"/>
      <c r="AH884" s="498"/>
      <c r="AI884" s="498"/>
    </row>
    <row r="885" spans="6:35" ht="24" customHeight="1">
      <c r="F885" s="263"/>
      <c r="Z885" s="498"/>
      <c r="AA885" s="498"/>
      <c r="AB885" s="498"/>
      <c r="AC885" s="498"/>
      <c r="AD885" s="498"/>
      <c r="AE885" s="498"/>
      <c r="AF885" s="498"/>
      <c r="AG885" s="498"/>
      <c r="AH885" s="498"/>
      <c r="AI885" s="498"/>
    </row>
    <row r="886" spans="6:35" ht="24" customHeight="1">
      <c r="F886" s="263"/>
      <c r="Z886" s="498"/>
      <c r="AA886" s="498"/>
      <c r="AB886" s="498"/>
      <c r="AC886" s="498"/>
      <c r="AD886" s="498"/>
      <c r="AE886" s="498"/>
      <c r="AF886" s="498"/>
      <c r="AG886" s="498"/>
      <c r="AH886" s="498"/>
      <c r="AI886" s="498"/>
    </row>
    <row r="887" spans="6:35" ht="24" customHeight="1">
      <c r="F887" s="263"/>
      <c r="Z887" s="498"/>
      <c r="AA887" s="498"/>
      <c r="AB887" s="498"/>
      <c r="AC887" s="498"/>
      <c r="AD887" s="498"/>
      <c r="AE887" s="498"/>
      <c r="AF887" s="498"/>
      <c r="AG887" s="498"/>
      <c r="AH887" s="498"/>
      <c r="AI887" s="498"/>
    </row>
    <row r="888" spans="6:35" ht="24" customHeight="1">
      <c r="F888" s="263"/>
      <c r="Z888" s="498"/>
      <c r="AA888" s="498"/>
      <c r="AB888" s="498"/>
      <c r="AC888" s="498"/>
      <c r="AD888" s="498"/>
      <c r="AE888" s="498"/>
      <c r="AF888" s="498"/>
      <c r="AG888" s="498"/>
      <c r="AH888" s="498"/>
      <c r="AI888" s="498"/>
    </row>
    <row r="889" spans="6:35" ht="24" customHeight="1">
      <c r="F889" s="263"/>
      <c r="Z889" s="498"/>
      <c r="AA889" s="498"/>
      <c r="AB889" s="498"/>
      <c r="AC889" s="498"/>
      <c r="AD889" s="498"/>
      <c r="AE889" s="498"/>
      <c r="AF889" s="498"/>
      <c r="AG889" s="498"/>
      <c r="AH889" s="498"/>
      <c r="AI889" s="498"/>
    </row>
    <row r="890" spans="6:35" ht="24" customHeight="1">
      <c r="F890" s="263"/>
      <c r="Z890" s="498"/>
      <c r="AA890" s="498"/>
      <c r="AB890" s="498"/>
      <c r="AC890" s="498"/>
      <c r="AD890" s="498"/>
      <c r="AE890" s="498"/>
      <c r="AF890" s="498"/>
      <c r="AG890" s="498"/>
      <c r="AH890" s="498"/>
      <c r="AI890" s="498"/>
    </row>
    <row r="891" spans="6:35" ht="24" customHeight="1">
      <c r="F891" s="263"/>
      <c r="Z891" s="498"/>
      <c r="AA891" s="498"/>
      <c r="AB891" s="498"/>
      <c r="AC891" s="498"/>
      <c r="AD891" s="498"/>
      <c r="AE891" s="498"/>
      <c r="AF891" s="498"/>
      <c r="AG891" s="498"/>
      <c r="AH891" s="498"/>
      <c r="AI891" s="498"/>
    </row>
    <row r="892" spans="6:35" ht="24" customHeight="1">
      <c r="F892" s="263"/>
      <c r="Z892" s="498"/>
      <c r="AA892" s="498"/>
      <c r="AB892" s="498"/>
      <c r="AC892" s="498"/>
      <c r="AD892" s="498"/>
      <c r="AE892" s="498"/>
      <c r="AF892" s="498"/>
      <c r="AG892" s="498"/>
      <c r="AH892" s="498"/>
      <c r="AI892" s="498"/>
    </row>
    <row r="893" spans="6:35" ht="24" customHeight="1">
      <c r="F893" s="263"/>
      <c r="Z893" s="498"/>
      <c r="AA893" s="498"/>
      <c r="AB893" s="498"/>
      <c r="AC893" s="498"/>
      <c r="AD893" s="498"/>
      <c r="AE893" s="498"/>
      <c r="AF893" s="498"/>
      <c r="AG893" s="498"/>
      <c r="AH893" s="498"/>
      <c r="AI893" s="498"/>
    </row>
    <row r="894" spans="6:35" ht="24" customHeight="1">
      <c r="F894" s="263"/>
      <c r="Z894" s="498"/>
      <c r="AA894" s="498"/>
      <c r="AB894" s="498"/>
      <c r="AC894" s="498"/>
      <c r="AD894" s="498"/>
      <c r="AE894" s="498"/>
      <c r="AF894" s="498"/>
      <c r="AG894" s="498"/>
      <c r="AH894" s="498"/>
      <c r="AI894" s="498"/>
    </row>
    <row r="895" spans="6:35" ht="24" customHeight="1">
      <c r="F895" s="263"/>
      <c r="Z895" s="498"/>
      <c r="AA895" s="498"/>
      <c r="AB895" s="498"/>
      <c r="AC895" s="498"/>
      <c r="AD895" s="498"/>
      <c r="AE895" s="498"/>
      <c r="AF895" s="498"/>
      <c r="AG895" s="498"/>
      <c r="AH895" s="498"/>
      <c r="AI895" s="498"/>
    </row>
    <row r="896" spans="6:35" ht="24" customHeight="1">
      <c r="F896" s="263"/>
      <c r="Z896" s="498"/>
      <c r="AA896" s="498"/>
      <c r="AB896" s="498"/>
      <c r="AC896" s="498"/>
      <c r="AD896" s="498"/>
      <c r="AE896" s="498"/>
      <c r="AF896" s="498"/>
      <c r="AG896" s="498"/>
      <c r="AH896" s="498"/>
      <c r="AI896" s="498"/>
    </row>
    <row r="897" spans="6:35" ht="24" customHeight="1">
      <c r="F897" s="263"/>
      <c r="Z897" s="498"/>
      <c r="AA897" s="498"/>
      <c r="AB897" s="498"/>
      <c r="AC897" s="498"/>
      <c r="AD897" s="498"/>
      <c r="AE897" s="498"/>
      <c r="AF897" s="498"/>
      <c r="AG897" s="498"/>
      <c r="AH897" s="498"/>
      <c r="AI897" s="498"/>
    </row>
    <row r="898" spans="6:35" ht="24" customHeight="1">
      <c r="F898" s="263"/>
      <c r="Z898" s="498"/>
      <c r="AA898" s="498"/>
      <c r="AB898" s="498"/>
      <c r="AC898" s="498"/>
      <c r="AD898" s="498"/>
      <c r="AE898" s="498"/>
      <c r="AF898" s="498"/>
      <c r="AG898" s="498"/>
      <c r="AH898" s="498"/>
      <c r="AI898" s="498"/>
    </row>
    <row r="899" spans="6:35" ht="24" customHeight="1">
      <c r="F899" s="263"/>
      <c r="Z899" s="498"/>
      <c r="AA899" s="498"/>
      <c r="AB899" s="498"/>
      <c r="AC899" s="498"/>
      <c r="AD899" s="498"/>
      <c r="AE899" s="498"/>
      <c r="AF899" s="498"/>
      <c r="AG899" s="498"/>
      <c r="AH899" s="498"/>
      <c r="AI899" s="498"/>
    </row>
    <row r="900" spans="6:35" ht="24" customHeight="1">
      <c r="F900" s="263"/>
      <c r="Z900" s="498"/>
      <c r="AA900" s="498"/>
      <c r="AB900" s="498"/>
      <c r="AC900" s="498"/>
      <c r="AD900" s="498"/>
      <c r="AE900" s="498"/>
      <c r="AF900" s="498"/>
      <c r="AG900" s="498"/>
      <c r="AH900" s="498"/>
      <c r="AI900" s="498"/>
    </row>
    <row r="901" spans="6:35" ht="24" customHeight="1">
      <c r="F901" s="263"/>
      <c r="Z901" s="498"/>
      <c r="AA901" s="498"/>
      <c r="AB901" s="498"/>
      <c r="AC901" s="498"/>
      <c r="AD901" s="498"/>
      <c r="AE901" s="498"/>
      <c r="AF901" s="498"/>
      <c r="AG901" s="498"/>
      <c r="AH901" s="498"/>
      <c r="AI901" s="498"/>
    </row>
    <row r="902" spans="6:35" ht="24" customHeight="1">
      <c r="F902" s="263"/>
      <c r="Z902" s="498"/>
      <c r="AA902" s="498"/>
      <c r="AB902" s="498"/>
      <c r="AC902" s="498"/>
      <c r="AD902" s="498"/>
      <c r="AE902" s="498"/>
      <c r="AF902" s="498"/>
      <c r="AG902" s="498"/>
      <c r="AH902" s="498"/>
      <c r="AI902" s="498"/>
    </row>
    <row r="903" spans="6:35" ht="24" customHeight="1">
      <c r="F903" s="263"/>
      <c r="Z903" s="498"/>
      <c r="AA903" s="498"/>
      <c r="AB903" s="498"/>
      <c r="AC903" s="498"/>
      <c r="AD903" s="498"/>
      <c r="AE903" s="498"/>
      <c r="AF903" s="498"/>
      <c r="AG903" s="498"/>
      <c r="AH903" s="498"/>
      <c r="AI903" s="498"/>
    </row>
    <row r="904" spans="6:35" ht="24" customHeight="1">
      <c r="F904" s="263"/>
      <c r="Z904" s="498"/>
      <c r="AA904" s="498"/>
      <c r="AB904" s="498"/>
      <c r="AC904" s="498"/>
      <c r="AD904" s="498"/>
      <c r="AE904" s="498"/>
      <c r="AF904" s="498"/>
      <c r="AG904" s="498"/>
      <c r="AH904" s="498"/>
      <c r="AI904" s="498"/>
    </row>
    <row r="905" spans="6:35" ht="24" customHeight="1">
      <c r="F905" s="263"/>
      <c r="Z905" s="498"/>
      <c r="AA905" s="498"/>
      <c r="AB905" s="498"/>
      <c r="AC905" s="498"/>
      <c r="AD905" s="498"/>
      <c r="AE905" s="498"/>
      <c r="AF905" s="498"/>
      <c r="AG905" s="498"/>
      <c r="AH905" s="498"/>
      <c r="AI905" s="498"/>
    </row>
    <row r="906" spans="6:35" ht="24" customHeight="1">
      <c r="F906" s="263"/>
      <c r="Z906" s="498"/>
      <c r="AA906" s="498"/>
      <c r="AB906" s="498"/>
      <c r="AC906" s="498"/>
      <c r="AD906" s="498"/>
      <c r="AE906" s="498"/>
      <c r="AF906" s="498"/>
      <c r="AG906" s="498"/>
      <c r="AH906" s="498"/>
      <c r="AI906" s="498"/>
    </row>
    <row r="907" spans="6:35" ht="24" customHeight="1">
      <c r="F907" s="263"/>
      <c r="Z907" s="498"/>
      <c r="AA907" s="498"/>
      <c r="AB907" s="498"/>
      <c r="AC907" s="498"/>
      <c r="AD907" s="498"/>
      <c r="AE907" s="498"/>
      <c r="AF907" s="498"/>
      <c r="AG907" s="498"/>
      <c r="AH907" s="498"/>
      <c r="AI907" s="498"/>
    </row>
    <row r="908" spans="6:35" ht="24" customHeight="1">
      <c r="F908" s="263"/>
      <c r="Z908" s="498"/>
      <c r="AA908" s="498"/>
      <c r="AB908" s="498"/>
      <c r="AC908" s="498"/>
      <c r="AD908" s="498"/>
      <c r="AE908" s="498"/>
      <c r="AF908" s="498"/>
      <c r="AG908" s="498"/>
      <c r="AH908" s="498"/>
      <c r="AI908" s="498"/>
    </row>
    <row r="909" spans="6:35" ht="24" customHeight="1">
      <c r="F909" s="263"/>
      <c r="Z909" s="498"/>
      <c r="AA909" s="498"/>
      <c r="AB909" s="498"/>
      <c r="AC909" s="498"/>
      <c r="AD909" s="498"/>
      <c r="AE909" s="498"/>
      <c r="AF909" s="498"/>
      <c r="AG909" s="498"/>
      <c r="AH909" s="498"/>
      <c r="AI909" s="498"/>
    </row>
    <row r="910" spans="6:35" ht="24" customHeight="1">
      <c r="F910" s="263"/>
      <c r="Z910" s="498"/>
      <c r="AA910" s="498"/>
      <c r="AB910" s="498"/>
      <c r="AC910" s="498"/>
      <c r="AD910" s="498"/>
      <c r="AE910" s="498"/>
      <c r="AF910" s="498"/>
      <c r="AG910" s="498"/>
      <c r="AH910" s="498"/>
      <c r="AI910" s="498"/>
    </row>
    <row r="911" spans="6:35" ht="24" customHeight="1">
      <c r="F911" s="263"/>
      <c r="Z911" s="498"/>
      <c r="AA911" s="498"/>
      <c r="AB911" s="498"/>
      <c r="AC911" s="498"/>
      <c r="AD911" s="498"/>
      <c r="AE911" s="498"/>
      <c r="AF911" s="498"/>
      <c r="AG911" s="498"/>
      <c r="AH911" s="498"/>
      <c r="AI911" s="498"/>
    </row>
    <row r="912" spans="6:35" ht="24" customHeight="1">
      <c r="F912" s="263"/>
      <c r="Z912" s="498"/>
      <c r="AA912" s="498"/>
      <c r="AB912" s="498"/>
      <c r="AC912" s="498"/>
      <c r="AD912" s="498"/>
      <c r="AE912" s="498"/>
      <c r="AF912" s="498"/>
      <c r="AG912" s="498"/>
      <c r="AH912" s="498"/>
      <c r="AI912" s="498"/>
    </row>
    <row r="913" spans="6:35" ht="24" customHeight="1">
      <c r="F913" s="263"/>
      <c r="Z913" s="498"/>
      <c r="AA913" s="498"/>
      <c r="AB913" s="498"/>
      <c r="AC913" s="498"/>
      <c r="AD913" s="498"/>
      <c r="AE913" s="498"/>
      <c r="AF913" s="498"/>
      <c r="AG913" s="498"/>
      <c r="AH913" s="498"/>
      <c r="AI913" s="498"/>
    </row>
    <row r="914" spans="6:35" ht="24" customHeight="1">
      <c r="F914" s="263"/>
      <c r="Z914" s="498"/>
      <c r="AA914" s="498"/>
      <c r="AB914" s="498"/>
      <c r="AC914" s="498"/>
      <c r="AD914" s="498"/>
      <c r="AE914" s="498"/>
      <c r="AF914" s="498"/>
      <c r="AG914" s="498"/>
      <c r="AH914" s="498"/>
      <c r="AI914" s="498"/>
    </row>
    <row r="915" spans="6:35" ht="24" customHeight="1">
      <c r="F915" s="263"/>
      <c r="Z915" s="498"/>
      <c r="AA915" s="498"/>
      <c r="AB915" s="498"/>
      <c r="AC915" s="498"/>
      <c r="AD915" s="498"/>
      <c r="AE915" s="498"/>
      <c r="AF915" s="498"/>
      <c r="AG915" s="498"/>
      <c r="AH915" s="498"/>
      <c r="AI915" s="498"/>
    </row>
    <row r="916" spans="6:35" ht="24" customHeight="1">
      <c r="F916" s="263"/>
      <c r="Z916" s="498"/>
      <c r="AA916" s="498"/>
      <c r="AB916" s="498"/>
      <c r="AC916" s="498"/>
      <c r="AD916" s="498"/>
      <c r="AE916" s="498"/>
      <c r="AF916" s="498"/>
      <c r="AG916" s="498"/>
      <c r="AH916" s="498"/>
      <c r="AI916" s="498"/>
    </row>
    <row r="917" spans="6:35" ht="24" customHeight="1">
      <c r="F917" s="263"/>
      <c r="Z917" s="498"/>
      <c r="AA917" s="498"/>
      <c r="AB917" s="498"/>
      <c r="AC917" s="498"/>
      <c r="AD917" s="498"/>
      <c r="AE917" s="498"/>
      <c r="AF917" s="498"/>
      <c r="AG917" s="498"/>
      <c r="AH917" s="498"/>
      <c r="AI917" s="498"/>
    </row>
    <row r="918" spans="6:35" ht="24" customHeight="1">
      <c r="F918" s="263"/>
      <c r="Z918" s="498"/>
      <c r="AA918" s="498"/>
      <c r="AB918" s="498"/>
      <c r="AC918" s="498"/>
      <c r="AD918" s="498"/>
      <c r="AE918" s="498"/>
      <c r="AF918" s="498"/>
      <c r="AG918" s="498"/>
      <c r="AH918" s="498"/>
      <c r="AI918" s="498"/>
    </row>
    <row r="919" spans="6:35" ht="24" customHeight="1">
      <c r="F919" s="263"/>
      <c r="Z919" s="498"/>
      <c r="AA919" s="498"/>
      <c r="AB919" s="498"/>
      <c r="AC919" s="498"/>
      <c r="AD919" s="498"/>
      <c r="AE919" s="498"/>
      <c r="AF919" s="498"/>
      <c r="AG919" s="498"/>
      <c r="AH919" s="498"/>
      <c r="AI919" s="498"/>
    </row>
    <row r="920" spans="6:35" ht="24" customHeight="1">
      <c r="F920" s="263"/>
      <c r="Z920" s="498"/>
      <c r="AA920" s="498"/>
      <c r="AB920" s="498"/>
      <c r="AC920" s="498"/>
      <c r="AD920" s="498"/>
      <c r="AE920" s="498"/>
      <c r="AF920" s="498"/>
      <c r="AG920" s="498"/>
      <c r="AH920" s="498"/>
      <c r="AI920" s="498"/>
    </row>
    <row r="921" spans="6:35" ht="24" customHeight="1">
      <c r="F921" s="263"/>
      <c r="Z921" s="498"/>
      <c r="AA921" s="498"/>
      <c r="AB921" s="498"/>
      <c r="AC921" s="498"/>
      <c r="AD921" s="498"/>
      <c r="AE921" s="498"/>
      <c r="AF921" s="498"/>
      <c r="AG921" s="498"/>
      <c r="AH921" s="498"/>
      <c r="AI921" s="498"/>
    </row>
    <row r="922" spans="6:35" ht="24" customHeight="1">
      <c r="F922" s="263"/>
      <c r="Z922" s="498"/>
      <c r="AA922" s="498"/>
      <c r="AB922" s="498"/>
      <c r="AC922" s="498"/>
      <c r="AD922" s="498"/>
      <c r="AE922" s="498"/>
      <c r="AF922" s="498"/>
      <c r="AG922" s="498"/>
      <c r="AH922" s="498"/>
      <c r="AI922" s="498"/>
    </row>
    <row r="923" spans="6:35" ht="24" customHeight="1">
      <c r="F923" s="263"/>
      <c r="Z923" s="498"/>
      <c r="AA923" s="498"/>
      <c r="AB923" s="498"/>
      <c r="AC923" s="498"/>
      <c r="AD923" s="498"/>
      <c r="AE923" s="498"/>
      <c r="AF923" s="498"/>
      <c r="AG923" s="498"/>
      <c r="AH923" s="498"/>
      <c r="AI923" s="498"/>
    </row>
    <row r="924" spans="6:35" ht="24" customHeight="1">
      <c r="F924" s="263"/>
      <c r="Z924" s="498"/>
      <c r="AA924" s="498"/>
      <c r="AB924" s="498"/>
      <c r="AC924" s="498"/>
      <c r="AD924" s="498"/>
      <c r="AE924" s="498"/>
      <c r="AF924" s="498"/>
      <c r="AG924" s="498"/>
      <c r="AH924" s="498"/>
      <c r="AI924" s="498"/>
    </row>
    <row r="925" spans="6:35" ht="24" customHeight="1">
      <c r="F925" s="263"/>
      <c r="Z925" s="498"/>
      <c r="AA925" s="498"/>
      <c r="AB925" s="498"/>
      <c r="AC925" s="498"/>
      <c r="AD925" s="498"/>
      <c r="AE925" s="498"/>
      <c r="AF925" s="498"/>
      <c r="AG925" s="498"/>
      <c r="AH925" s="498"/>
      <c r="AI925" s="498"/>
    </row>
    <row r="926" spans="6:35" ht="24" customHeight="1">
      <c r="F926" s="263"/>
      <c r="Z926" s="498"/>
      <c r="AA926" s="498"/>
      <c r="AB926" s="498"/>
      <c r="AC926" s="498"/>
      <c r="AD926" s="498"/>
      <c r="AE926" s="498"/>
      <c r="AF926" s="498"/>
      <c r="AG926" s="498"/>
      <c r="AH926" s="498"/>
      <c r="AI926" s="498"/>
    </row>
    <row r="927" spans="6:35" ht="24" customHeight="1">
      <c r="F927" s="263"/>
      <c r="Z927" s="498"/>
      <c r="AA927" s="498"/>
      <c r="AB927" s="498"/>
      <c r="AC927" s="498"/>
      <c r="AD927" s="498"/>
      <c r="AE927" s="498"/>
      <c r="AF927" s="498"/>
      <c r="AG927" s="498"/>
      <c r="AH927" s="498"/>
      <c r="AI927" s="498"/>
    </row>
    <row r="928" spans="6:35" ht="24" customHeight="1">
      <c r="F928" s="263"/>
      <c r="Z928" s="498"/>
      <c r="AA928" s="498"/>
      <c r="AB928" s="498"/>
      <c r="AC928" s="498"/>
      <c r="AD928" s="498"/>
      <c r="AE928" s="498"/>
      <c r="AF928" s="498"/>
      <c r="AG928" s="498"/>
      <c r="AH928" s="498"/>
      <c r="AI928" s="498"/>
    </row>
    <row r="929" spans="6:35" ht="24" customHeight="1">
      <c r="F929" s="263"/>
      <c r="Z929" s="498"/>
      <c r="AA929" s="498"/>
      <c r="AB929" s="498"/>
      <c r="AC929" s="498"/>
      <c r="AD929" s="498"/>
      <c r="AE929" s="498"/>
      <c r="AF929" s="498"/>
      <c r="AG929" s="498"/>
      <c r="AH929" s="498"/>
      <c r="AI929" s="498"/>
    </row>
    <row r="930" spans="6:35" ht="24" customHeight="1">
      <c r="F930" s="263"/>
      <c r="Z930" s="498"/>
      <c r="AA930" s="498"/>
      <c r="AB930" s="498"/>
      <c r="AC930" s="498"/>
      <c r="AD930" s="498"/>
      <c r="AE930" s="498"/>
      <c r="AF930" s="498"/>
      <c r="AG930" s="498"/>
      <c r="AH930" s="498"/>
      <c r="AI930" s="498"/>
    </row>
    <row r="931" spans="6:35" ht="24" customHeight="1">
      <c r="F931" s="263"/>
      <c r="Z931" s="498"/>
      <c r="AA931" s="498"/>
      <c r="AB931" s="498"/>
      <c r="AC931" s="498"/>
      <c r="AD931" s="498"/>
      <c r="AE931" s="498"/>
      <c r="AF931" s="498"/>
      <c r="AG931" s="498"/>
      <c r="AH931" s="498"/>
      <c r="AI931" s="498"/>
    </row>
    <row r="932" spans="6:35" ht="24" customHeight="1">
      <c r="F932" s="263"/>
      <c r="Z932" s="498"/>
      <c r="AA932" s="498"/>
      <c r="AB932" s="498"/>
      <c r="AC932" s="498"/>
      <c r="AD932" s="498"/>
      <c r="AE932" s="498"/>
      <c r="AF932" s="498"/>
      <c r="AG932" s="498"/>
      <c r="AH932" s="498"/>
      <c r="AI932" s="498"/>
    </row>
    <row r="933" spans="6:35" ht="24" customHeight="1">
      <c r="F933" s="263"/>
      <c r="Z933" s="498"/>
      <c r="AA933" s="498"/>
      <c r="AB933" s="498"/>
      <c r="AC933" s="498"/>
      <c r="AD933" s="498"/>
      <c r="AE933" s="498"/>
      <c r="AF933" s="498"/>
      <c r="AG933" s="498"/>
      <c r="AH933" s="498"/>
      <c r="AI933" s="498"/>
    </row>
    <row r="934" spans="6:35" ht="24" customHeight="1">
      <c r="F934" s="263"/>
      <c r="Z934" s="498"/>
      <c r="AA934" s="498"/>
      <c r="AB934" s="498"/>
      <c r="AC934" s="498"/>
      <c r="AD934" s="498"/>
      <c r="AE934" s="498"/>
      <c r="AF934" s="498"/>
      <c r="AG934" s="498"/>
      <c r="AH934" s="498"/>
      <c r="AI934" s="498"/>
    </row>
    <row r="935" spans="6:35" ht="24" customHeight="1">
      <c r="F935" s="263"/>
      <c r="Z935" s="498"/>
      <c r="AA935" s="498"/>
      <c r="AB935" s="498"/>
      <c r="AC935" s="498"/>
      <c r="AD935" s="498"/>
      <c r="AE935" s="498"/>
      <c r="AF935" s="498"/>
      <c r="AG935" s="498"/>
      <c r="AH935" s="498"/>
      <c r="AI935" s="498"/>
    </row>
    <row r="936" spans="6:35" ht="24" customHeight="1">
      <c r="F936" s="263"/>
      <c r="Z936" s="498"/>
      <c r="AA936" s="498"/>
      <c r="AB936" s="498"/>
      <c r="AC936" s="498"/>
      <c r="AD936" s="498"/>
      <c r="AE936" s="498"/>
      <c r="AF936" s="498"/>
      <c r="AG936" s="498"/>
      <c r="AH936" s="498"/>
      <c r="AI936" s="498"/>
    </row>
    <row r="937" spans="6:35" ht="24" customHeight="1">
      <c r="F937" s="263"/>
      <c r="Z937" s="498"/>
      <c r="AA937" s="498"/>
      <c r="AB937" s="498"/>
      <c r="AC937" s="498"/>
      <c r="AD937" s="498"/>
      <c r="AE937" s="498"/>
      <c r="AF937" s="498"/>
      <c r="AG937" s="498"/>
      <c r="AH937" s="498"/>
      <c r="AI937" s="498"/>
    </row>
    <row r="938" spans="6:35" ht="24" customHeight="1">
      <c r="F938" s="263"/>
      <c r="Z938" s="498"/>
      <c r="AA938" s="498"/>
      <c r="AB938" s="498"/>
      <c r="AC938" s="498"/>
      <c r="AD938" s="498"/>
      <c r="AE938" s="498"/>
      <c r="AF938" s="498"/>
      <c r="AG938" s="498"/>
      <c r="AH938" s="498"/>
      <c r="AI938" s="498"/>
    </row>
    <row r="939" spans="6:35" ht="24" customHeight="1">
      <c r="F939" s="263"/>
      <c r="Z939" s="498"/>
      <c r="AA939" s="498"/>
      <c r="AB939" s="498"/>
      <c r="AC939" s="498"/>
      <c r="AD939" s="498"/>
      <c r="AE939" s="498"/>
      <c r="AF939" s="498"/>
      <c r="AG939" s="498"/>
      <c r="AH939" s="498"/>
      <c r="AI939" s="498"/>
    </row>
    <row r="940" spans="6:35" ht="24" customHeight="1">
      <c r="F940" s="263"/>
      <c r="Z940" s="498"/>
      <c r="AA940" s="498"/>
      <c r="AB940" s="498"/>
      <c r="AC940" s="498"/>
      <c r="AD940" s="498"/>
      <c r="AE940" s="498"/>
      <c r="AF940" s="498"/>
      <c r="AG940" s="498"/>
      <c r="AH940" s="498"/>
      <c r="AI940" s="498"/>
    </row>
    <row r="941" spans="6:35" ht="24" customHeight="1">
      <c r="F941" s="263"/>
      <c r="Z941" s="498"/>
      <c r="AA941" s="498"/>
      <c r="AB941" s="498"/>
      <c r="AC941" s="498"/>
      <c r="AD941" s="498"/>
      <c r="AE941" s="498"/>
      <c r="AF941" s="498"/>
      <c r="AG941" s="498"/>
      <c r="AH941" s="498"/>
      <c r="AI941" s="498"/>
    </row>
    <row r="942" spans="6:35" ht="24" customHeight="1">
      <c r="F942" s="263"/>
      <c r="Z942" s="498"/>
      <c r="AA942" s="498"/>
      <c r="AB942" s="498"/>
      <c r="AC942" s="498"/>
      <c r="AD942" s="498"/>
      <c r="AE942" s="498"/>
      <c r="AF942" s="498"/>
      <c r="AG942" s="498"/>
      <c r="AH942" s="498"/>
      <c r="AI942" s="498"/>
    </row>
    <row r="943" spans="6:35" ht="24" customHeight="1">
      <c r="F943" s="263"/>
      <c r="Z943" s="498"/>
      <c r="AA943" s="498"/>
      <c r="AB943" s="498"/>
      <c r="AC943" s="498"/>
      <c r="AD943" s="498"/>
      <c r="AE943" s="498"/>
      <c r="AF943" s="498"/>
      <c r="AG943" s="498"/>
      <c r="AH943" s="498"/>
      <c r="AI943" s="498"/>
    </row>
    <row r="944" spans="6:35" ht="24" customHeight="1">
      <c r="F944" s="263"/>
      <c r="Z944" s="498"/>
      <c r="AA944" s="498"/>
      <c r="AB944" s="498"/>
      <c r="AC944" s="498"/>
      <c r="AD944" s="498"/>
      <c r="AE944" s="498"/>
      <c r="AF944" s="498"/>
      <c r="AG944" s="498"/>
      <c r="AH944" s="498"/>
      <c r="AI944" s="498"/>
    </row>
    <row r="945" spans="6:35" ht="24" customHeight="1">
      <c r="F945" s="263"/>
      <c r="Z945" s="498"/>
      <c r="AA945" s="498"/>
      <c r="AB945" s="498"/>
      <c r="AC945" s="498"/>
      <c r="AD945" s="498"/>
      <c r="AE945" s="498"/>
      <c r="AF945" s="498"/>
      <c r="AG945" s="498"/>
      <c r="AH945" s="498"/>
      <c r="AI945" s="498"/>
    </row>
    <row r="946" spans="6:35" ht="24" customHeight="1">
      <c r="F946" s="263"/>
      <c r="Z946" s="498"/>
      <c r="AA946" s="498"/>
      <c r="AB946" s="498"/>
      <c r="AC946" s="498"/>
      <c r="AD946" s="498"/>
      <c r="AE946" s="498"/>
      <c r="AF946" s="498"/>
      <c r="AG946" s="498"/>
      <c r="AH946" s="498"/>
      <c r="AI946" s="498"/>
    </row>
    <row r="947" spans="6:35" ht="24" customHeight="1">
      <c r="F947" s="263"/>
      <c r="Z947" s="498"/>
      <c r="AA947" s="498"/>
      <c r="AB947" s="498"/>
      <c r="AC947" s="498"/>
      <c r="AD947" s="498"/>
      <c r="AE947" s="498"/>
      <c r="AF947" s="498"/>
      <c r="AG947" s="498"/>
      <c r="AH947" s="498"/>
      <c r="AI947" s="498"/>
    </row>
    <row r="948" spans="6:35" ht="24" customHeight="1">
      <c r="F948" s="263"/>
      <c r="Z948" s="498"/>
      <c r="AA948" s="498"/>
      <c r="AB948" s="498"/>
      <c r="AC948" s="498"/>
      <c r="AD948" s="498"/>
      <c r="AE948" s="498"/>
      <c r="AF948" s="498"/>
      <c r="AG948" s="498"/>
      <c r="AH948" s="498"/>
      <c r="AI948" s="498"/>
    </row>
    <row r="949" spans="6:35" ht="24" customHeight="1">
      <c r="F949" s="263"/>
      <c r="Z949" s="498"/>
      <c r="AA949" s="498"/>
      <c r="AB949" s="498"/>
      <c r="AC949" s="498"/>
      <c r="AD949" s="498"/>
      <c r="AE949" s="498"/>
      <c r="AF949" s="498"/>
      <c r="AG949" s="498"/>
      <c r="AH949" s="498"/>
      <c r="AI949" s="498"/>
    </row>
    <row r="950" spans="6:35" ht="24" customHeight="1">
      <c r="F950" s="263"/>
      <c r="Z950" s="498"/>
      <c r="AA950" s="498"/>
      <c r="AB950" s="498"/>
      <c r="AC950" s="498"/>
      <c r="AD950" s="498"/>
      <c r="AE950" s="498"/>
      <c r="AF950" s="498"/>
      <c r="AG950" s="498"/>
      <c r="AH950" s="498"/>
      <c r="AI950" s="498"/>
    </row>
    <row r="951" spans="6:35" ht="24" customHeight="1">
      <c r="F951" s="263"/>
      <c r="Z951" s="498"/>
      <c r="AA951" s="498"/>
      <c r="AB951" s="498"/>
      <c r="AC951" s="498"/>
      <c r="AD951" s="498"/>
      <c r="AE951" s="498"/>
      <c r="AF951" s="498"/>
      <c r="AG951" s="498"/>
      <c r="AH951" s="498"/>
      <c r="AI951" s="498"/>
    </row>
    <row r="952" spans="6:35" ht="24" customHeight="1">
      <c r="F952" s="263"/>
      <c r="Z952" s="498"/>
      <c r="AA952" s="498"/>
      <c r="AB952" s="498"/>
      <c r="AC952" s="498"/>
      <c r="AD952" s="498"/>
      <c r="AE952" s="498"/>
      <c r="AF952" s="498"/>
      <c r="AG952" s="498"/>
      <c r="AH952" s="498"/>
      <c r="AI952" s="498"/>
    </row>
    <row r="953" spans="6:35" ht="24" customHeight="1">
      <c r="F953" s="263"/>
      <c r="Z953" s="498"/>
      <c r="AA953" s="498"/>
      <c r="AB953" s="498"/>
      <c r="AC953" s="498"/>
      <c r="AD953" s="498"/>
      <c r="AE953" s="498"/>
      <c r="AF953" s="498"/>
      <c r="AG953" s="498"/>
      <c r="AH953" s="498"/>
      <c r="AI953" s="498"/>
    </row>
    <row r="954" spans="6:35" ht="24" customHeight="1">
      <c r="F954" s="263"/>
      <c r="Z954" s="498"/>
      <c r="AA954" s="498"/>
      <c r="AB954" s="498"/>
      <c r="AC954" s="498"/>
      <c r="AD954" s="498"/>
      <c r="AE954" s="498"/>
      <c r="AF954" s="498"/>
      <c r="AG954" s="498"/>
      <c r="AH954" s="498"/>
      <c r="AI954" s="498"/>
    </row>
    <row r="955" spans="6:35" ht="24" customHeight="1">
      <c r="F955" s="263"/>
      <c r="Z955" s="498"/>
      <c r="AA955" s="498"/>
      <c r="AB955" s="498"/>
      <c r="AC955" s="498"/>
      <c r="AD955" s="498"/>
      <c r="AE955" s="498"/>
      <c r="AF955" s="498"/>
      <c r="AG955" s="498"/>
      <c r="AH955" s="498"/>
      <c r="AI955" s="498"/>
    </row>
    <row r="956" spans="6:35" ht="24" customHeight="1">
      <c r="F956" s="263"/>
      <c r="Z956" s="498"/>
      <c r="AA956" s="498"/>
      <c r="AB956" s="498"/>
      <c r="AC956" s="498"/>
      <c r="AD956" s="498"/>
      <c r="AE956" s="498"/>
      <c r="AF956" s="498"/>
      <c r="AG956" s="498"/>
      <c r="AH956" s="498"/>
      <c r="AI956" s="498"/>
    </row>
    <row r="957" spans="6:35" ht="24" customHeight="1">
      <c r="F957" s="263"/>
      <c r="Z957" s="498"/>
      <c r="AA957" s="498"/>
      <c r="AB957" s="498"/>
      <c r="AC957" s="498"/>
      <c r="AD957" s="498"/>
      <c r="AE957" s="498"/>
      <c r="AF957" s="498"/>
      <c r="AG957" s="498"/>
      <c r="AH957" s="498"/>
      <c r="AI957" s="498"/>
    </row>
    <row r="958" spans="6:35" ht="24" customHeight="1">
      <c r="F958" s="263"/>
      <c r="Z958" s="498"/>
      <c r="AA958" s="498"/>
      <c r="AB958" s="498"/>
      <c r="AC958" s="498"/>
      <c r="AD958" s="498"/>
      <c r="AE958" s="498"/>
      <c r="AF958" s="498"/>
      <c r="AG958" s="498"/>
      <c r="AH958" s="498"/>
      <c r="AI958" s="498"/>
    </row>
    <row r="959" spans="6:35" ht="24" customHeight="1">
      <c r="F959" s="263"/>
      <c r="Z959" s="498"/>
      <c r="AA959" s="498"/>
      <c r="AB959" s="498"/>
      <c r="AC959" s="498"/>
      <c r="AD959" s="498"/>
      <c r="AE959" s="498"/>
      <c r="AF959" s="498"/>
      <c r="AG959" s="498"/>
      <c r="AH959" s="498"/>
      <c r="AI959" s="498"/>
    </row>
    <row r="960" spans="6:35" ht="24" customHeight="1">
      <c r="F960" s="263"/>
      <c r="Z960" s="498"/>
      <c r="AA960" s="498"/>
      <c r="AB960" s="498"/>
      <c r="AC960" s="498"/>
      <c r="AD960" s="498"/>
      <c r="AE960" s="498"/>
      <c r="AF960" s="498"/>
      <c r="AG960" s="498"/>
      <c r="AH960" s="498"/>
      <c r="AI960" s="498"/>
    </row>
    <row r="961" spans="6:35" ht="24" customHeight="1">
      <c r="F961" s="263"/>
      <c r="Z961" s="498"/>
      <c r="AA961" s="498"/>
      <c r="AB961" s="498"/>
      <c r="AC961" s="498"/>
      <c r="AD961" s="498"/>
      <c r="AE961" s="498"/>
      <c r="AF961" s="498"/>
      <c r="AG961" s="498"/>
      <c r="AH961" s="498"/>
      <c r="AI961" s="498"/>
    </row>
    <row r="962" spans="6:35" ht="24" customHeight="1">
      <c r="F962" s="263"/>
      <c r="Z962" s="498"/>
      <c r="AA962" s="498"/>
      <c r="AB962" s="498"/>
      <c r="AC962" s="498"/>
      <c r="AD962" s="498"/>
      <c r="AE962" s="498"/>
      <c r="AF962" s="498"/>
      <c r="AG962" s="498"/>
      <c r="AH962" s="498"/>
      <c r="AI962" s="498"/>
    </row>
    <row r="963" spans="6:35" ht="24" customHeight="1">
      <c r="F963" s="263"/>
      <c r="Z963" s="498"/>
      <c r="AA963" s="498"/>
      <c r="AB963" s="498"/>
      <c r="AC963" s="498"/>
      <c r="AD963" s="498"/>
      <c r="AE963" s="498"/>
      <c r="AF963" s="498"/>
      <c r="AG963" s="498"/>
      <c r="AH963" s="498"/>
      <c r="AI963" s="498"/>
    </row>
    <row r="964" spans="6:35" ht="24" customHeight="1">
      <c r="F964" s="263"/>
      <c r="Z964" s="498"/>
      <c r="AA964" s="498"/>
      <c r="AB964" s="498"/>
      <c r="AC964" s="498"/>
      <c r="AD964" s="498"/>
      <c r="AE964" s="498"/>
      <c r="AF964" s="498"/>
      <c r="AG964" s="498"/>
      <c r="AH964" s="498"/>
      <c r="AI964" s="498"/>
    </row>
    <row r="965" spans="6:35" ht="24" customHeight="1">
      <c r="F965" s="263"/>
      <c r="Z965" s="498"/>
      <c r="AA965" s="498"/>
      <c r="AB965" s="498"/>
      <c r="AC965" s="498"/>
      <c r="AD965" s="498"/>
      <c r="AE965" s="498"/>
      <c r="AF965" s="498"/>
      <c r="AG965" s="498"/>
      <c r="AH965" s="498"/>
      <c r="AI965" s="498"/>
    </row>
    <row r="966" spans="6:35" ht="24" customHeight="1">
      <c r="F966" s="263"/>
      <c r="Z966" s="498"/>
      <c r="AA966" s="498"/>
      <c r="AB966" s="498"/>
      <c r="AC966" s="498"/>
      <c r="AD966" s="498"/>
      <c r="AE966" s="498"/>
      <c r="AF966" s="498"/>
      <c r="AG966" s="498"/>
      <c r="AH966" s="498"/>
      <c r="AI966" s="498"/>
    </row>
    <row r="967" spans="6:35" ht="24" customHeight="1">
      <c r="F967" s="263"/>
      <c r="Z967" s="498"/>
      <c r="AA967" s="498"/>
      <c r="AB967" s="498"/>
      <c r="AC967" s="498"/>
      <c r="AD967" s="498"/>
      <c r="AE967" s="498"/>
      <c r="AF967" s="498"/>
      <c r="AG967" s="498"/>
      <c r="AH967" s="498"/>
      <c r="AI967" s="498"/>
    </row>
    <row r="968" spans="6:35" ht="24" customHeight="1">
      <c r="F968" s="263"/>
      <c r="Z968" s="498"/>
      <c r="AA968" s="498"/>
      <c r="AB968" s="498"/>
      <c r="AC968" s="498"/>
      <c r="AD968" s="498"/>
      <c r="AE968" s="498"/>
      <c r="AF968" s="498"/>
      <c r="AG968" s="498"/>
      <c r="AH968" s="498"/>
      <c r="AI968" s="498"/>
    </row>
    <row r="969" spans="6:35" ht="24" customHeight="1">
      <c r="F969" s="263"/>
      <c r="Z969" s="498"/>
      <c r="AA969" s="498"/>
      <c r="AB969" s="498"/>
      <c r="AC969" s="498"/>
      <c r="AD969" s="498"/>
      <c r="AE969" s="498"/>
      <c r="AF969" s="498"/>
      <c r="AG969" s="498"/>
      <c r="AH969" s="498"/>
      <c r="AI969" s="498"/>
    </row>
    <row r="970" spans="6:35" ht="24" customHeight="1">
      <c r="F970" s="263"/>
      <c r="Z970" s="498"/>
      <c r="AA970" s="498"/>
      <c r="AB970" s="498"/>
      <c r="AC970" s="498"/>
      <c r="AD970" s="498"/>
      <c r="AE970" s="498"/>
      <c r="AF970" s="498"/>
      <c r="AG970" s="498"/>
      <c r="AH970" s="498"/>
      <c r="AI970" s="498"/>
    </row>
    <row r="971" spans="6:35" ht="24" customHeight="1">
      <c r="F971" s="263"/>
      <c r="Z971" s="498"/>
      <c r="AA971" s="498"/>
      <c r="AB971" s="498"/>
      <c r="AC971" s="498"/>
      <c r="AD971" s="498"/>
      <c r="AE971" s="498"/>
      <c r="AF971" s="498"/>
      <c r="AG971" s="498"/>
      <c r="AH971" s="498"/>
      <c r="AI971" s="498"/>
    </row>
    <row r="972" spans="6:35" ht="24" customHeight="1">
      <c r="F972" s="263"/>
      <c r="Z972" s="498"/>
      <c r="AA972" s="498"/>
      <c r="AB972" s="498"/>
      <c r="AC972" s="498"/>
      <c r="AD972" s="498"/>
      <c r="AE972" s="498"/>
      <c r="AF972" s="498"/>
      <c r="AG972" s="498"/>
      <c r="AH972" s="498"/>
      <c r="AI972" s="498"/>
    </row>
    <row r="973" spans="6:35" ht="24" customHeight="1">
      <c r="F973" s="263"/>
      <c r="Z973" s="498"/>
      <c r="AA973" s="498"/>
      <c r="AB973" s="498"/>
      <c r="AC973" s="498"/>
      <c r="AD973" s="498"/>
      <c r="AE973" s="498"/>
      <c r="AF973" s="498"/>
      <c r="AG973" s="498"/>
      <c r="AH973" s="498"/>
      <c r="AI973" s="498"/>
    </row>
    <row r="974" spans="6:35" ht="24" customHeight="1">
      <c r="F974" s="263"/>
      <c r="Z974" s="498"/>
      <c r="AA974" s="498"/>
      <c r="AB974" s="498"/>
      <c r="AC974" s="498"/>
      <c r="AD974" s="498"/>
      <c r="AE974" s="498"/>
      <c r="AF974" s="498"/>
      <c r="AG974" s="498"/>
      <c r="AH974" s="498"/>
      <c r="AI974" s="498"/>
    </row>
    <row r="975" spans="6:35" ht="24" customHeight="1">
      <c r="F975" s="263"/>
      <c r="Z975" s="498"/>
      <c r="AA975" s="498"/>
      <c r="AB975" s="498"/>
      <c r="AC975" s="498"/>
      <c r="AD975" s="498"/>
      <c r="AE975" s="498"/>
      <c r="AF975" s="498"/>
      <c r="AG975" s="498"/>
      <c r="AH975" s="498"/>
      <c r="AI975" s="498"/>
    </row>
    <row r="976" spans="6:35" ht="24" customHeight="1">
      <c r="F976" s="263"/>
      <c r="Z976" s="498"/>
      <c r="AA976" s="498"/>
      <c r="AB976" s="498"/>
      <c r="AC976" s="498"/>
      <c r="AD976" s="498"/>
      <c r="AE976" s="498"/>
      <c r="AF976" s="498"/>
      <c r="AG976" s="498"/>
      <c r="AH976" s="498"/>
      <c r="AI976" s="498"/>
    </row>
    <row r="977" spans="6:35" ht="24" customHeight="1">
      <c r="F977" s="263"/>
      <c r="Z977" s="498"/>
      <c r="AA977" s="498"/>
      <c r="AB977" s="498"/>
      <c r="AC977" s="498"/>
      <c r="AD977" s="498"/>
      <c r="AE977" s="498"/>
      <c r="AF977" s="498"/>
      <c r="AG977" s="498"/>
      <c r="AH977" s="498"/>
      <c r="AI977" s="498"/>
    </row>
    <row r="978" spans="6:35" ht="24" customHeight="1">
      <c r="F978" s="263"/>
      <c r="Z978" s="498"/>
      <c r="AA978" s="498"/>
      <c r="AB978" s="498"/>
      <c r="AC978" s="498"/>
      <c r="AD978" s="498"/>
      <c r="AE978" s="498"/>
      <c r="AF978" s="498"/>
      <c r="AG978" s="498"/>
      <c r="AH978" s="498"/>
      <c r="AI978" s="498"/>
    </row>
    <row r="979" spans="6:35" ht="24" customHeight="1">
      <c r="F979" s="263"/>
      <c r="Z979" s="498"/>
      <c r="AA979" s="498"/>
      <c r="AB979" s="498"/>
      <c r="AC979" s="498"/>
      <c r="AD979" s="498"/>
      <c r="AE979" s="498"/>
      <c r="AF979" s="498"/>
      <c r="AG979" s="498"/>
      <c r="AH979" s="498"/>
      <c r="AI979" s="498"/>
    </row>
    <row r="980" spans="6:35" ht="24" customHeight="1">
      <c r="F980" s="263"/>
      <c r="Z980" s="498"/>
      <c r="AA980" s="498"/>
      <c r="AB980" s="498"/>
      <c r="AC980" s="498"/>
      <c r="AD980" s="498"/>
      <c r="AE980" s="498"/>
      <c r="AF980" s="498"/>
      <c r="AG980" s="498"/>
      <c r="AH980" s="498"/>
      <c r="AI980" s="498"/>
    </row>
    <row r="981" spans="6:35" ht="24" customHeight="1">
      <c r="F981" s="263"/>
      <c r="Z981" s="498"/>
      <c r="AA981" s="498"/>
      <c r="AB981" s="498"/>
      <c r="AC981" s="498"/>
      <c r="AD981" s="498"/>
      <c r="AE981" s="498"/>
      <c r="AF981" s="498"/>
      <c r="AG981" s="498"/>
      <c r="AH981" s="498"/>
      <c r="AI981" s="498"/>
    </row>
    <row r="982" spans="6:35" ht="24" customHeight="1">
      <c r="F982" s="263"/>
      <c r="Z982" s="498"/>
      <c r="AA982" s="498"/>
      <c r="AB982" s="498"/>
      <c r="AC982" s="498"/>
      <c r="AD982" s="498"/>
      <c r="AE982" s="498"/>
      <c r="AF982" s="498"/>
      <c r="AG982" s="498"/>
      <c r="AH982" s="498"/>
      <c r="AI982" s="498"/>
    </row>
    <row r="983" spans="6:35" ht="24" customHeight="1">
      <c r="F983" s="263"/>
      <c r="Z983" s="498"/>
      <c r="AA983" s="498"/>
      <c r="AB983" s="498"/>
      <c r="AC983" s="498"/>
      <c r="AD983" s="498"/>
      <c r="AE983" s="498"/>
      <c r="AF983" s="498"/>
      <c r="AG983" s="498"/>
      <c r="AH983" s="498"/>
      <c r="AI983" s="498"/>
    </row>
    <row r="984" spans="6:35" ht="24" customHeight="1">
      <c r="F984" s="263"/>
      <c r="Z984" s="498"/>
      <c r="AA984" s="498"/>
      <c r="AB984" s="498"/>
      <c r="AC984" s="498"/>
      <c r="AD984" s="498"/>
      <c r="AE984" s="498"/>
      <c r="AF984" s="498"/>
      <c r="AG984" s="498"/>
      <c r="AH984" s="498"/>
      <c r="AI984" s="498"/>
    </row>
    <row r="985" spans="6:35" ht="24" customHeight="1">
      <c r="F985" s="263"/>
      <c r="Z985" s="498"/>
      <c r="AA985" s="498"/>
      <c r="AB985" s="498"/>
      <c r="AC985" s="498"/>
      <c r="AD985" s="498"/>
      <c r="AE985" s="498"/>
      <c r="AF985" s="498"/>
      <c r="AG985" s="498"/>
      <c r="AH985" s="498"/>
      <c r="AI985" s="498"/>
    </row>
    <row r="986" spans="6:35" ht="24" customHeight="1">
      <c r="F986" s="263"/>
      <c r="Z986" s="498"/>
      <c r="AA986" s="498"/>
      <c r="AB986" s="498"/>
      <c r="AC986" s="498"/>
      <c r="AD986" s="498"/>
      <c r="AE986" s="498"/>
      <c r="AF986" s="498"/>
      <c r="AG986" s="498"/>
      <c r="AH986" s="498"/>
      <c r="AI986" s="498"/>
    </row>
    <row r="987" spans="6:35" ht="24" customHeight="1">
      <c r="F987" s="263"/>
      <c r="Z987" s="498"/>
      <c r="AA987" s="498"/>
      <c r="AB987" s="498"/>
      <c r="AC987" s="498"/>
      <c r="AD987" s="498"/>
      <c r="AE987" s="498"/>
      <c r="AF987" s="498"/>
      <c r="AG987" s="498"/>
      <c r="AH987" s="498"/>
      <c r="AI987" s="498"/>
    </row>
    <row r="988" spans="6:35" ht="24" customHeight="1">
      <c r="F988" s="263"/>
      <c r="Z988" s="498"/>
      <c r="AA988" s="498"/>
      <c r="AB988" s="498"/>
      <c r="AC988" s="498"/>
      <c r="AD988" s="498"/>
      <c r="AE988" s="498"/>
      <c r="AF988" s="498"/>
      <c r="AG988" s="498"/>
      <c r="AH988" s="498"/>
      <c r="AI988" s="498"/>
    </row>
    <row r="989" spans="6:35" ht="24" customHeight="1">
      <c r="F989" s="263"/>
      <c r="Z989" s="498"/>
      <c r="AA989" s="498"/>
      <c r="AB989" s="498"/>
      <c r="AC989" s="498"/>
      <c r="AD989" s="498"/>
      <c r="AE989" s="498"/>
      <c r="AF989" s="498"/>
      <c r="AG989" s="498"/>
      <c r="AH989" s="498"/>
      <c r="AI989" s="498"/>
    </row>
    <row r="990" spans="6:35" ht="24" customHeight="1">
      <c r="F990" s="263"/>
      <c r="Z990" s="498"/>
      <c r="AA990" s="498"/>
      <c r="AB990" s="498"/>
      <c r="AC990" s="498"/>
      <c r="AD990" s="498"/>
      <c r="AE990" s="498"/>
      <c r="AF990" s="498"/>
      <c r="AG990" s="498"/>
      <c r="AH990" s="498"/>
      <c r="AI990" s="498"/>
    </row>
    <row r="991" spans="6:35" ht="24" customHeight="1">
      <c r="F991" s="263"/>
      <c r="Z991" s="498"/>
      <c r="AA991" s="498"/>
      <c r="AB991" s="498"/>
      <c r="AC991" s="498"/>
      <c r="AD991" s="498"/>
      <c r="AE991" s="498"/>
      <c r="AF991" s="498"/>
      <c r="AG991" s="498"/>
      <c r="AH991" s="498"/>
      <c r="AI991" s="498"/>
    </row>
    <row r="992" spans="6:35" ht="24" customHeight="1">
      <c r="F992" s="263"/>
      <c r="Z992" s="498"/>
      <c r="AA992" s="498"/>
      <c r="AB992" s="498"/>
      <c r="AC992" s="498"/>
      <c r="AD992" s="498"/>
      <c r="AE992" s="498"/>
      <c r="AF992" s="498"/>
      <c r="AG992" s="498"/>
      <c r="AH992" s="498"/>
      <c r="AI992" s="498"/>
    </row>
    <row r="993" spans="6:35" ht="24" customHeight="1">
      <c r="F993" s="263"/>
      <c r="Z993" s="498"/>
      <c r="AA993" s="498"/>
      <c r="AB993" s="498"/>
      <c r="AC993" s="498"/>
      <c r="AD993" s="498"/>
      <c r="AE993" s="498"/>
      <c r="AF993" s="498"/>
      <c r="AG993" s="498"/>
      <c r="AH993" s="498"/>
      <c r="AI993" s="498"/>
    </row>
    <row r="994" spans="6:35" ht="24" customHeight="1">
      <c r="F994" s="263"/>
      <c r="Z994" s="498"/>
      <c r="AA994" s="498"/>
      <c r="AB994" s="498"/>
      <c r="AC994" s="498"/>
      <c r="AD994" s="498"/>
      <c r="AE994" s="498"/>
      <c r="AF994" s="498"/>
      <c r="AG994" s="498"/>
      <c r="AH994" s="498"/>
      <c r="AI994" s="498"/>
    </row>
    <row r="995" spans="6:35" ht="24" customHeight="1">
      <c r="F995" s="263"/>
      <c r="Z995" s="498"/>
      <c r="AA995" s="498"/>
      <c r="AB995" s="498"/>
      <c r="AC995" s="498"/>
      <c r="AD995" s="498"/>
      <c r="AE995" s="498"/>
      <c r="AF995" s="498"/>
      <c r="AG995" s="498"/>
      <c r="AH995" s="498"/>
      <c r="AI995" s="498"/>
    </row>
    <row r="996" spans="6:35" ht="24" customHeight="1">
      <c r="F996" s="263"/>
      <c r="Z996" s="498"/>
      <c r="AA996" s="498"/>
      <c r="AB996" s="498"/>
      <c r="AC996" s="498"/>
      <c r="AD996" s="498"/>
      <c r="AE996" s="498"/>
      <c r="AF996" s="498"/>
      <c r="AG996" s="498"/>
      <c r="AH996" s="498"/>
      <c r="AI996" s="498"/>
    </row>
    <row r="997" spans="6:35" ht="24" customHeight="1">
      <c r="F997" s="263"/>
      <c r="Z997" s="498"/>
      <c r="AA997" s="498"/>
      <c r="AB997" s="498"/>
      <c r="AC997" s="498"/>
      <c r="AD997" s="498"/>
      <c r="AE997" s="498"/>
      <c r="AF997" s="498"/>
      <c r="AG997" s="498"/>
      <c r="AH997" s="498"/>
      <c r="AI997" s="498"/>
    </row>
    <row r="998" spans="6:35" ht="24" customHeight="1">
      <c r="F998" s="263"/>
      <c r="Z998" s="498"/>
      <c r="AA998" s="498"/>
      <c r="AB998" s="498"/>
      <c r="AC998" s="498"/>
      <c r="AD998" s="498"/>
      <c r="AE998" s="498"/>
      <c r="AF998" s="498"/>
      <c r="AG998" s="498"/>
      <c r="AH998" s="498"/>
      <c r="AI998" s="498"/>
    </row>
    <row r="999" spans="6:35" ht="24" customHeight="1">
      <c r="F999" s="263"/>
      <c r="Z999" s="498"/>
      <c r="AA999" s="498"/>
      <c r="AB999" s="498"/>
      <c r="AC999" s="498"/>
      <c r="AD999" s="498"/>
      <c r="AE999" s="498"/>
      <c r="AF999" s="498"/>
      <c r="AG999" s="498"/>
      <c r="AH999" s="498"/>
      <c r="AI999" s="498"/>
    </row>
    <row r="1000" spans="6:35" ht="24" customHeight="1">
      <c r="F1000" s="263"/>
      <c r="Z1000" s="498"/>
      <c r="AA1000" s="498"/>
      <c r="AB1000" s="498"/>
      <c r="AC1000" s="498"/>
      <c r="AD1000" s="498"/>
      <c r="AE1000" s="498"/>
      <c r="AF1000" s="498"/>
      <c r="AG1000" s="498"/>
      <c r="AH1000" s="498"/>
      <c r="AI1000" s="498"/>
    </row>
    <row r="1001" spans="6:35" ht="24" customHeight="1">
      <c r="F1001" s="263"/>
      <c r="Z1001" s="498"/>
      <c r="AA1001" s="498"/>
      <c r="AB1001" s="498"/>
      <c r="AC1001" s="498"/>
      <c r="AD1001" s="498"/>
      <c r="AE1001" s="498"/>
      <c r="AF1001" s="498"/>
      <c r="AG1001" s="498"/>
      <c r="AH1001" s="498"/>
      <c r="AI1001" s="498"/>
    </row>
    <row r="1002" spans="6:35" ht="24" customHeight="1">
      <c r="F1002" s="263"/>
      <c r="Z1002" s="498"/>
      <c r="AA1002" s="498"/>
      <c r="AB1002" s="498"/>
      <c r="AC1002" s="498"/>
      <c r="AD1002" s="498"/>
      <c r="AE1002" s="498"/>
      <c r="AF1002" s="498"/>
      <c r="AG1002" s="498"/>
      <c r="AH1002" s="498"/>
      <c r="AI1002" s="498"/>
    </row>
    <row r="1003" spans="6:35" ht="24" customHeight="1">
      <c r="F1003" s="263"/>
      <c r="Z1003" s="498"/>
      <c r="AA1003" s="498"/>
      <c r="AB1003" s="498"/>
      <c r="AC1003" s="498"/>
      <c r="AD1003" s="498"/>
      <c r="AE1003" s="498"/>
      <c r="AF1003" s="498"/>
      <c r="AG1003" s="498"/>
      <c r="AH1003" s="498"/>
      <c r="AI1003" s="498"/>
    </row>
    <row r="1004" spans="6:35" ht="24" customHeight="1">
      <c r="F1004" s="263"/>
      <c r="Z1004" s="498"/>
      <c r="AA1004" s="498"/>
      <c r="AB1004" s="498"/>
      <c r="AC1004" s="498"/>
      <c r="AD1004" s="498"/>
      <c r="AE1004" s="498"/>
      <c r="AF1004" s="498"/>
      <c r="AG1004" s="498"/>
      <c r="AH1004" s="498"/>
      <c r="AI1004" s="498"/>
    </row>
    <row r="1005" spans="6:35" ht="24" customHeight="1">
      <c r="F1005" s="263"/>
      <c r="Z1005" s="498"/>
      <c r="AA1005" s="498"/>
      <c r="AB1005" s="498"/>
      <c r="AC1005" s="498"/>
      <c r="AD1005" s="498"/>
      <c r="AE1005" s="498"/>
      <c r="AF1005" s="498"/>
      <c r="AG1005" s="498"/>
      <c r="AH1005" s="498"/>
      <c r="AI1005" s="498"/>
    </row>
    <row r="1006" spans="6:35" ht="24" customHeight="1">
      <c r="F1006" s="263"/>
      <c r="Z1006" s="498"/>
      <c r="AA1006" s="498"/>
      <c r="AB1006" s="498"/>
      <c r="AC1006" s="498"/>
      <c r="AD1006" s="498"/>
      <c r="AE1006" s="498"/>
      <c r="AF1006" s="498"/>
      <c r="AG1006" s="498"/>
      <c r="AH1006" s="498"/>
      <c r="AI1006" s="498"/>
    </row>
    <row r="1007" spans="6:35" ht="24" customHeight="1">
      <c r="F1007" s="263"/>
      <c r="Z1007" s="498"/>
      <c r="AA1007" s="498"/>
      <c r="AB1007" s="498"/>
      <c r="AC1007" s="498"/>
      <c r="AD1007" s="498"/>
      <c r="AE1007" s="498"/>
      <c r="AF1007" s="498"/>
      <c r="AG1007" s="498"/>
      <c r="AH1007" s="498"/>
      <c r="AI1007" s="498"/>
    </row>
    <row r="1008" spans="6:35" ht="24" customHeight="1">
      <c r="F1008" s="263"/>
      <c r="Z1008" s="498"/>
      <c r="AA1008" s="498"/>
      <c r="AB1008" s="498"/>
      <c r="AC1008" s="498"/>
      <c r="AD1008" s="498"/>
      <c r="AE1008" s="498"/>
      <c r="AF1008" s="498"/>
      <c r="AG1008" s="498"/>
      <c r="AH1008" s="498"/>
      <c r="AI1008" s="498"/>
    </row>
    <row r="1009" spans="6:35" ht="24" customHeight="1">
      <c r="F1009" s="263"/>
      <c r="Z1009" s="498"/>
      <c r="AA1009" s="498"/>
      <c r="AB1009" s="498"/>
      <c r="AC1009" s="498"/>
      <c r="AD1009" s="498"/>
      <c r="AE1009" s="498"/>
      <c r="AF1009" s="498"/>
      <c r="AG1009" s="498"/>
      <c r="AH1009" s="498"/>
      <c r="AI1009" s="498"/>
    </row>
    <row r="1010" spans="6:35" ht="24" customHeight="1">
      <c r="F1010" s="263"/>
      <c r="Z1010" s="498"/>
      <c r="AA1010" s="498"/>
      <c r="AB1010" s="498"/>
      <c r="AC1010" s="498"/>
      <c r="AD1010" s="498"/>
      <c r="AE1010" s="498"/>
      <c r="AF1010" s="498"/>
      <c r="AG1010" s="498"/>
      <c r="AH1010" s="498"/>
      <c r="AI1010" s="498"/>
    </row>
    <row r="1011" spans="6:35" ht="24" customHeight="1">
      <c r="F1011" s="263"/>
      <c r="Z1011" s="498"/>
      <c r="AA1011" s="498"/>
      <c r="AB1011" s="498"/>
      <c r="AC1011" s="498"/>
      <c r="AD1011" s="498"/>
      <c r="AE1011" s="498"/>
      <c r="AF1011" s="498"/>
      <c r="AG1011" s="498"/>
      <c r="AH1011" s="498"/>
      <c r="AI1011" s="498"/>
    </row>
    <row r="1012" spans="6:35" ht="24" customHeight="1">
      <c r="F1012" s="263"/>
      <c r="Z1012" s="498"/>
      <c r="AA1012" s="498"/>
      <c r="AB1012" s="498"/>
      <c r="AC1012" s="498"/>
      <c r="AD1012" s="498"/>
      <c r="AE1012" s="498"/>
      <c r="AF1012" s="498"/>
      <c r="AG1012" s="498"/>
      <c r="AH1012" s="498"/>
      <c r="AI1012" s="498"/>
    </row>
    <row r="1013" spans="6:35" ht="24" customHeight="1">
      <c r="F1013" s="263"/>
      <c r="Z1013" s="498"/>
      <c r="AA1013" s="498"/>
      <c r="AB1013" s="498"/>
      <c r="AC1013" s="498"/>
      <c r="AD1013" s="498"/>
      <c r="AE1013" s="498"/>
      <c r="AF1013" s="498"/>
      <c r="AG1013" s="498"/>
      <c r="AH1013" s="498"/>
      <c r="AI1013" s="498"/>
    </row>
    <row r="1014" spans="6:35" ht="24" customHeight="1">
      <c r="F1014" s="263"/>
      <c r="Z1014" s="498"/>
      <c r="AA1014" s="498"/>
      <c r="AB1014" s="498"/>
      <c r="AC1014" s="498"/>
      <c r="AD1014" s="498"/>
      <c r="AE1014" s="498"/>
      <c r="AF1014" s="498"/>
      <c r="AG1014" s="498"/>
      <c r="AH1014" s="498"/>
      <c r="AI1014" s="498"/>
    </row>
    <row r="1015" spans="6:35" ht="24" customHeight="1">
      <c r="F1015" s="263"/>
      <c r="Z1015" s="498"/>
      <c r="AA1015" s="498"/>
      <c r="AB1015" s="498"/>
      <c r="AC1015" s="498"/>
      <c r="AD1015" s="498"/>
      <c r="AE1015" s="498"/>
      <c r="AF1015" s="498"/>
      <c r="AG1015" s="498"/>
      <c r="AH1015" s="498"/>
      <c r="AI1015" s="498"/>
    </row>
    <row r="1016" spans="6:35" ht="24" customHeight="1">
      <c r="F1016" s="263"/>
      <c r="Z1016" s="498"/>
      <c r="AA1016" s="498"/>
      <c r="AB1016" s="498"/>
      <c r="AC1016" s="498"/>
      <c r="AD1016" s="498"/>
      <c r="AE1016" s="498"/>
      <c r="AF1016" s="498"/>
      <c r="AG1016" s="498"/>
      <c r="AH1016" s="498"/>
      <c r="AI1016" s="498"/>
    </row>
    <row r="1017" spans="6:35" ht="24" customHeight="1">
      <c r="F1017" s="263"/>
      <c r="Z1017" s="498"/>
      <c r="AA1017" s="498"/>
      <c r="AB1017" s="498"/>
      <c r="AC1017" s="498"/>
      <c r="AD1017" s="498"/>
      <c r="AE1017" s="498"/>
      <c r="AF1017" s="498"/>
      <c r="AG1017" s="498"/>
      <c r="AH1017" s="498"/>
      <c r="AI1017" s="498"/>
    </row>
    <row r="1018" spans="6:35" ht="24" customHeight="1">
      <c r="F1018" s="263"/>
      <c r="Z1018" s="498"/>
      <c r="AA1018" s="498"/>
      <c r="AB1018" s="498"/>
      <c r="AC1018" s="498"/>
      <c r="AD1018" s="498"/>
      <c r="AE1018" s="498"/>
      <c r="AF1018" s="498"/>
      <c r="AG1018" s="498"/>
      <c r="AH1018" s="498"/>
      <c r="AI1018" s="498"/>
    </row>
    <row r="1019" spans="6:35" ht="24" customHeight="1">
      <c r="F1019" s="263"/>
      <c r="Z1019" s="498"/>
      <c r="AA1019" s="498"/>
      <c r="AB1019" s="498"/>
      <c r="AC1019" s="498"/>
      <c r="AD1019" s="498"/>
      <c r="AE1019" s="498"/>
      <c r="AF1019" s="498"/>
      <c r="AG1019" s="498"/>
      <c r="AH1019" s="498"/>
      <c r="AI1019" s="498"/>
    </row>
    <row r="1020" spans="6:35" ht="24" customHeight="1">
      <c r="F1020" s="263"/>
      <c r="Z1020" s="498"/>
      <c r="AA1020" s="498"/>
      <c r="AB1020" s="498"/>
      <c r="AC1020" s="498"/>
      <c r="AD1020" s="498"/>
      <c r="AE1020" s="498"/>
      <c r="AF1020" s="498"/>
      <c r="AG1020" s="498"/>
      <c r="AH1020" s="498"/>
      <c r="AI1020" s="498"/>
    </row>
    <row r="1021" spans="6:35" ht="24" customHeight="1">
      <c r="F1021" s="263"/>
      <c r="Z1021" s="498"/>
      <c r="AA1021" s="498"/>
      <c r="AB1021" s="498"/>
      <c r="AC1021" s="498"/>
      <c r="AD1021" s="498"/>
      <c r="AE1021" s="498"/>
      <c r="AF1021" s="498"/>
      <c r="AG1021" s="498"/>
      <c r="AH1021" s="498"/>
      <c r="AI1021" s="498"/>
    </row>
    <row r="1022" spans="6:35" ht="24" customHeight="1">
      <c r="F1022" s="263"/>
      <c r="Z1022" s="498"/>
      <c r="AA1022" s="498"/>
      <c r="AB1022" s="498"/>
      <c r="AC1022" s="498"/>
      <c r="AD1022" s="498"/>
      <c r="AE1022" s="498"/>
      <c r="AF1022" s="498"/>
      <c r="AG1022" s="498"/>
      <c r="AH1022" s="498"/>
      <c r="AI1022" s="498"/>
    </row>
    <row r="1023" spans="6:35" ht="24" customHeight="1">
      <c r="F1023" s="263"/>
      <c r="Z1023" s="498"/>
      <c r="AA1023" s="498"/>
      <c r="AB1023" s="498"/>
      <c r="AC1023" s="498"/>
      <c r="AD1023" s="498"/>
      <c r="AE1023" s="498"/>
      <c r="AF1023" s="498"/>
      <c r="AG1023" s="498"/>
      <c r="AH1023" s="498"/>
      <c r="AI1023" s="498"/>
    </row>
    <row r="1024" spans="6:35" ht="24" customHeight="1">
      <c r="F1024" s="263"/>
      <c r="Z1024" s="498"/>
      <c r="AA1024" s="498"/>
      <c r="AB1024" s="498"/>
      <c r="AC1024" s="498"/>
      <c r="AD1024" s="498"/>
      <c r="AE1024" s="498"/>
      <c r="AF1024" s="498"/>
      <c r="AG1024" s="498"/>
      <c r="AH1024" s="498"/>
      <c r="AI1024" s="498"/>
    </row>
    <row r="1025" spans="6:35" ht="24" customHeight="1">
      <c r="F1025" s="263"/>
      <c r="Z1025" s="498"/>
      <c r="AA1025" s="498"/>
      <c r="AB1025" s="498"/>
      <c r="AC1025" s="498"/>
      <c r="AD1025" s="498"/>
      <c r="AE1025" s="498"/>
      <c r="AF1025" s="498"/>
      <c r="AG1025" s="498"/>
      <c r="AH1025" s="498"/>
      <c r="AI1025" s="498"/>
    </row>
    <row r="1026" spans="6:35" ht="24" customHeight="1">
      <c r="F1026" s="263"/>
      <c r="Z1026" s="498"/>
      <c r="AA1026" s="498"/>
      <c r="AB1026" s="498"/>
      <c r="AC1026" s="498"/>
      <c r="AD1026" s="498"/>
      <c r="AE1026" s="498"/>
      <c r="AF1026" s="498"/>
      <c r="AG1026" s="498"/>
      <c r="AH1026" s="498"/>
      <c r="AI1026" s="498"/>
    </row>
    <row r="1027" spans="6:35" ht="24" customHeight="1">
      <c r="F1027" s="263"/>
      <c r="Z1027" s="498"/>
      <c r="AA1027" s="498"/>
      <c r="AB1027" s="498"/>
      <c r="AC1027" s="498"/>
      <c r="AD1027" s="498"/>
      <c r="AE1027" s="498"/>
      <c r="AF1027" s="498"/>
      <c r="AG1027" s="498"/>
      <c r="AH1027" s="498"/>
      <c r="AI1027" s="498"/>
    </row>
    <row r="1028" spans="6:35" ht="24" customHeight="1">
      <c r="F1028" s="263"/>
      <c r="Z1028" s="498"/>
      <c r="AA1028" s="498"/>
      <c r="AB1028" s="498"/>
      <c r="AC1028" s="498"/>
      <c r="AD1028" s="498"/>
      <c r="AE1028" s="498"/>
      <c r="AF1028" s="498"/>
      <c r="AG1028" s="498"/>
      <c r="AH1028" s="498"/>
      <c r="AI1028" s="498"/>
    </row>
    <row r="1029" spans="6:35" ht="24" customHeight="1">
      <c r="F1029" s="263"/>
      <c r="Z1029" s="498"/>
      <c r="AA1029" s="498"/>
      <c r="AB1029" s="498"/>
      <c r="AC1029" s="498"/>
      <c r="AD1029" s="498"/>
      <c r="AE1029" s="498"/>
      <c r="AF1029" s="498"/>
      <c r="AG1029" s="498"/>
      <c r="AH1029" s="498"/>
      <c r="AI1029" s="498"/>
    </row>
    <row r="1030" spans="6:35" ht="24" customHeight="1">
      <c r="F1030" s="263"/>
      <c r="Z1030" s="498"/>
      <c r="AA1030" s="498"/>
      <c r="AB1030" s="498"/>
      <c r="AC1030" s="498"/>
      <c r="AD1030" s="498"/>
      <c r="AE1030" s="498"/>
      <c r="AF1030" s="498"/>
      <c r="AG1030" s="498"/>
      <c r="AH1030" s="498"/>
      <c r="AI1030" s="498"/>
    </row>
    <row r="1031" spans="6:35" ht="24" customHeight="1">
      <c r="F1031" s="263"/>
      <c r="Z1031" s="498"/>
      <c r="AA1031" s="498"/>
      <c r="AB1031" s="498"/>
      <c r="AC1031" s="498"/>
      <c r="AD1031" s="498"/>
      <c r="AE1031" s="498"/>
      <c r="AF1031" s="498"/>
      <c r="AG1031" s="498"/>
      <c r="AH1031" s="498"/>
      <c r="AI1031" s="498"/>
    </row>
    <row r="1032" spans="6:35" ht="24" customHeight="1">
      <c r="F1032" s="263"/>
      <c r="Z1032" s="498"/>
      <c r="AA1032" s="498"/>
      <c r="AB1032" s="498"/>
      <c r="AC1032" s="498"/>
      <c r="AD1032" s="498"/>
      <c r="AE1032" s="498"/>
      <c r="AF1032" s="498"/>
      <c r="AG1032" s="498"/>
      <c r="AH1032" s="498"/>
      <c r="AI1032" s="498"/>
    </row>
    <row r="1033" spans="6:35" ht="24" customHeight="1">
      <c r="F1033" s="263"/>
      <c r="Z1033" s="498"/>
      <c r="AA1033" s="498"/>
      <c r="AB1033" s="498"/>
      <c r="AC1033" s="498"/>
      <c r="AD1033" s="498"/>
      <c r="AE1033" s="498"/>
      <c r="AF1033" s="498"/>
      <c r="AG1033" s="498"/>
      <c r="AH1033" s="498"/>
      <c r="AI1033" s="498"/>
    </row>
    <row r="1034" spans="6:35" ht="24" customHeight="1">
      <c r="F1034" s="263"/>
      <c r="Z1034" s="498"/>
      <c r="AA1034" s="498"/>
      <c r="AB1034" s="498"/>
      <c r="AC1034" s="498"/>
      <c r="AD1034" s="498"/>
      <c r="AE1034" s="498"/>
      <c r="AF1034" s="498"/>
      <c r="AG1034" s="498"/>
      <c r="AH1034" s="498"/>
      <c r="AI1034" s="498"/>
    </row>
    <row r="1035" spans="6:35" ht="24" customHeight="1">
      <c r="F1035" s="263"/>
      <c r="Z1035" s="498"/>
      <c r="AA1035" s="498"/>
      <c r="AB1035" s="498"/>
      <c r="AC1035" s="498"/>
      <c r="AD1035" s="498"/>
      <c r="AE1035" s="498"/>
      <c r="AF1035" s="498"/>
      <c r="AG1035" s="498"/>
      <c r="AH1035" s="498"/>
      <c r="AI1035" s="498"/>
    </row>
    <row r="1036" spans="6:35" ht="24" customHeight="1">
      <c r="F1036" s="263"/>
      <c r="Z1036" s="498"/>
      <c r="AA1036" s="498"/>
      <c r="AB1036" s="498"/>
      <c r="AC1036" s="498"/>
      <c r="AD1036" s="498"/>
      <c r="AE1036" s="498"/>
      <c r="AF1036" s="498"/>
      <c r="AG1036" s="498"/>
      <c r="AH1036" s="498"/>
      <c r="AI1036" s="498"/>
    </row>
    <row r="1037" spans="6:35" ht="24" customHeight="1">
      <c r="F1037" s="263"/>
      <c r="Z1037" s="498"/>
      <c r="AA1037" s="498"/>
      <c r="AB1037" s="498"/>
      <c r="AC1037" s="498"/>
      <c r="AD1037" s="498"/>
      <c r="AE1037" s="498"/>
      <c r="AF1037" s="498"/>
      <c r="AG1037" s="498"/>
      <c r="AH1037" s="498"/>
      <c r="AI1037" s="498"/>
    </row>
    <row r="1038" spans="6:35" ht="24" customHeight="1">
      <c r="F1038" s="263"/>
      <c r="Z1038" s="498"/>
      <c r="AA1038" s="498"/>
      <c r="AB1038" s="498"/>
      <c r="AC1038" s="498"/>
      <c r="AD1038" s="498"/>
      <c r="AE1038" s="498"/>
      <c r="AF1038" s="498"/>
      <c r="AG1038" s="498"/>
      <c r="AH1038" s="498"/>
      <c r="AI1038" s="498"/>
    </row>
    <row r="1039" spans="6:35" ht="24" customHeight="1">
      <c r="F1039" s="263"/>
      <c r="Z1039" s="498"/>
      <c r="AA1039" s="498"/>
      <c r="AB1039" s="498"/>
      <c r="AC1039" s="498"/>
      <c r="AD1039" s="498"/>
      <c r="AE1039" s="498"/>
      <c r="AF1039" s="498"/>
      <c r="AG1039" s="498"/>
      <c r="AH1039" s="498"/>
      <c r="AI1039" s="498"/>
    </row>
    <row r="1040" spans="6:35" ht="24" customHeight="1">
      <c r="F1040" s="263"/>
      <c r="Z1040" s="498"/>
      <c r="AA1040" s="498"/>
      <c r="AB1040" s="498"/>
      <c r="AC1040" s="498"/>
      <c r="AD1040" s="498"/>
      <c r="AE1040" s="498"/>
      <c r="AF1040" s="498"/>
      <c r="AG1040" s="498"/>
      <c r="AH1040" s="498"/>
      <c r="AI1040" s="498"/>
    </row>
    <row r="1041" spans="6:35" ht="24" customHeight="1">
      <c r="F1041" s="263"/>
      <c r="Z1041" s="498"/>
      <c r="AA1041" s="498"/>
      <c r="AB1041" s="498"/>
      <c r="AC1041" s="498"/>
      <c r="AD1041" s="498"/>
      <c r="AE1041" s="498"/>
      <c r="AF1041" s="498"/>
      <c r="AG1041" s="498"/>
      <c r="AH1041" s="498"/>
      <c r="AI1041" s="498"/>
    </row>
    <row r="1042" spans="6:35" ht="24" customHeight="1">
      <c r="F1042" s="263"/>
      <c r="Z1042" s="498"/>
      <c r="AA1042" s="498"/>
      <c r="AB1042" s="498"/>
      <c r="AC1042" s="498"/>
      <c r="AD1042" s="498"/>
      <c r="AE1042" s="498"/>
      <c r="AF1042" s="498"/>
      <c r="AG1042" s="498"/>
      <c r="AH1042" s="498"/>
      <c r="AI1042" s="498"/>
    </row>
    <row r="1043" spans="6:35" ht="24" customHeight="1">
      <c r="F1043" s="263"/>
      <c r="Z1043" s="498"/>
      <c r="AA1043" s="498"/>
      <c r="AB1043" s="498"/>
      <c r="AC1043" s="498"/>
      <c r="AD1043" s="498"/>
      <c r="AE1043" s="498"/>
      <c r="AF1043" s="498"/>
      <c r="AG1043" s="498"/>
      <c r="AH1043" s="498"/>
      <c r="AI1043" s="498"/>
    </row>
    <row r="1044" spans="6:35" ht="24" customHeight="1">
      <c r="F1044" s="263"/>
      <c r="Z1044" s="498"/>
      <c r="AA1044" s="498"/>
      <c r="AB1044" s="498"/>
      <c r="AC1044" s="498"/>
      <c r="AD1044" s="498"/>
      <c r="AE1044" s="498"/>
      <c r="AF1044" s="498"/>
      <c r="AG1044" s="498"/>
      <c r="AH1044" s="498"/>
      <c r="AI1044" s="498"/>
    </row>
    <row r="1045" spans="6:35" ht="24" customHeight="1">
      <c r="F1045" s="263"/>
      <c r="Z1045" s="498"/>
      <c r="AA1045" s="498"/>
      <c r="AB1045" s="498"/>
      <c r="AC1045" s="498"/>
      <c r="AD1045" s="498"/>
      <c r="AE1045" s="498"/>
      <c r="AF1045" s="498"/>
      <c r="AG1045" s="498"/>
      <c r="AH1045" s="498"/>
      <c r="AI1045" s="498"/>
    </row>
    <row r="1046" spans="6:35" ht="24" customHeight="1">
      <c r="F1046" s="263"/>
      <c r="Z1046" s="498"/>
      <c r="AA1046" s="498"/>
      <c r="AB1046" s="498"/>
      <c r="AC1046" s="498"/>
      <c r="AD1046" s="498"/>
      <c r="AE1046" s="498"/>
      <c r="AF1046" s="498"/>
      <c r="AG1046" s="498"/>
      <c r="AH1046" s="498"/>
      <c r="AI1046" s="498"/>
    </row>
    <row r="1047" spans="6:35" ht="24" customHeight="1">
      <c r="F1047" s="263"/>
      <c r="Z1047" s="498"/>
      <c r="AA1047" s="498"/>
      <c r="AB1047" s="498"/>
      <c r="AC1047" s="498"/>
      <c r="AD1047" s="498"/>
      <c r="AE1047" s="498"/>
      <c r="AF1047" s="498"/>
      <c r="AG1047" s="498"/>
      <c r="AH1047" s="498"/>
      <c r="AI1047" s="498"/>
    </row>
    <row r="1048" spans="6:35" ht="24" customHeight="1">
      <c r="F1048" s="263"/>
      <c r="Z1048" s="498"/>
      <c r="AA1048" s="498"/>
      <c r="AB1048" s="498"/>
      <c r="AC1048" s="498"/>
      <c r="AD1048" s="498"/>
      <c r="AE1048" s="498"/>
      <c r="AF1048" s="498"/>
      <c r="AG1048" s="498"/>
      <c r="AH1048" s="498"/>
      <c r="AI1048" s="498"/>
    </row>
    <row r="1049" spans="6:35" ht="24" customHeight="1">
      <c r="F1049" s="263"/>
      <c r="Z1049" s="498"/>
      <c r="AA1049" s="498"/>
      <c r="AB1049" s="498"/>
      <c r="AC1049" s="498"/>
      <c r="AD1049" s="498"/>
      <c r="AE1049" s="498"/>
      <c r="AF1049" s="498"/>
      <c r="AG1049" s="498"/>
      <c r="AH1049" s="498"/>
      <c r="AI1049" s="498"/>
    </row>
    <row r="1050" spans="6:35" ht="24" customHeight="1">
      <c r="F1050" s="263"/>
      <c r="Z1050" s="498"/>
      <c r="AA1050" s="498"/>
      <c r="AB1050" s="498"/>
      <c r="AC1050" s="498"/>
      <c r="AD1050" s="498"/>
      <c r="AE1050" s="498"/>
      <c r="AF1050" s="498"/>
      <c r="AG1050" s="498"/>
      <c r="AH1050" s="498"/>
      <c r="AI1050" s="498"/>
    </row>
    <row r="1051" spans="6:35" ht="24" customHeight="1">
      <c r="F1051" s="263"/>
      <c r="Z1051" s="498"/>
      <c r="AA1051" s="498"/>
      <c r="AB1051" s="498"/>
      <c r="AC1051" s="498"/>
      <c r="AD1051" s="498"/>
      <c r="AE1051" s="498"/>
      <c r="AF1051" s="498"/>
      <c r="AG1051" s="498"/>
      <c r="AH1051" s="498"/>
      <c r="AI1051" s="498"/>
    </row>
    <row r="1052" spans="6:35" ht="24" customHeight="1">
      <c r="F1052" s="263"/>
      <c r="Z1052" s="498"/>
      <c r="AA1052" s="498"/>
      <c r="AB1052" s="498"/>
      <c r="AC1052" s="498"/>
      <c r="AD1052" s="498"/>
      <c r="AE1052" s="498"/>
      <c r="AF1052" s="498"/>
      <c r="AG1052" s="498"/>
      <c r="AH1052" s="498"/>
      <c r="AI1052" s="498"/>
    </row>
    <row r="1053" spans="6:35" ht="24" customHeight="1">
      <c r="F1053" s="263"/>
      <c r="Z1053" s="498"/>
      <c r="AA1053" s="498"/>
      <c r="AB1053" s="498"/>
      <c r="AC1053" s="498"/>
      <c r="AD1053" s="498"/>
      <c r="AE1053" s="498"/>
      <c r="AF1053" s="498"/>
      <c r="AG1053" s="498"/>
      <c r="AH1053" s="498"/>
      <c r="AI1053" s="498"/>
    </row>
    <row r="1054" spans="6:35" ht="24" customHeight="1">
      <c r="F1054" s="263"/>
      <c r="Z1054" s="498"/>
      <c r="AA1054" s="498"/>
      <c r="AB1054" s="498"/>
      <c r="AC1054" s="498"/>
      <c r="AD1054" s="498"/>
      <c r="AE1054" s="498"/>
      <c r="AF1054" s="498"/>
      <c r="AG1054" s="498"/>
      <c r="AH1054" s="498"/>
      <c r="AI1054" s="498"/>
    </row>
    <row r="1055" spans="6:35" ht="24" customHeight="1">
      <c r="F1055" s="263"/>
      <c r="Z1055" s="498"/>
      <c r="AA1055" s="498"/>
      <c r="AB1055" s="498"/>
      <c r="AC1055" s="498"/>
      <c r="AD1055" s="498"/>
      <c r="AE1055" s="498"/>
      <c r="AF1055" s="498"/>
      <c r="AG1055" s="498"/>
      <c r="AH1055" s="498"/>
      <c r="AI1055" s="498"/>
    </row>
    <row r="1056" spans="6:35" ht="24" customHeight="1">
      <c r="F1056" s="263"/>
      <c r="Z1056" s="498"/>
      <c r="AA1056" s="498"/>
      <c r="AB1056" s="498"/>
      <c r="AC1056" s="498"/>
      <c r="AD1056" s="498"/>
      <c r="AE1056" s="498"/>
      <c r="AF1056" s="498"/>
      <c r="AG1056" s="498"/>
      <c r="AH1056" s="498"/>
      <c r="AI1056" s="498"/>
    </row>
    <row r="1057" spans="6:35" ht="24" customHeight="1">
      <c r="F1057" s="263"/>
      <c r="Z1057" s="498"/>
      <c r="AA1057" s="498"/>
      <c r="AB1057" s="498"/>
      <c r="AC1057" s="498"/>
      <c r="AD1057" s="498"/>
      <c r="AE1057" s="498"/>
      <c r="AF1057" s="498"/>
      <c r="AG1057" s="498"/>
      <c r="AH1057" s="498"/>
      <c r="AI1057" s="498"/>
    </row>
    <row r="1058" spans="6:35" ht="24" customHeight="1">
      <c r="F1058" s="263"/>
      <c r="Z1058" s="498"/>
      <c r="AA1058" s="498"/>
      <c r="AB1058" s="498"/>
      <c r="AC1058" s="498"/>
      <c r="AD1058" s="498"/>
      <c r="AE1058" s="498"/>
      <c r="AF1058" s="498"/>
      <c r="AG1058" s="498"/>
      <c r="AH1058" s="498"/>
      <c r="AI1058" s="498"/>
    </row>
    <row r="1059" spans="6:35" ht="24" customHeight="1">
      <c r="F1059" s="263"/>
      <c r="Z1059" s="498"/>
      <c r="AA1059" s="498"/>
      <c r="AB1059" s="498"/>
      <c r="AC1059" s="498"/>
      <c r="AD1059" s="498"/>
      <c r="AE1059" s="498"/>
      <c r="AF1059" s="498"/>
      <c r="AG1059" s="498"/>
      <c r="AH1059" s="498"/>
      <c r="AI1059" s="498"/>
    </row>
    <row r="1060" spans="6:35" ht="24" customHeight="1">
      <c r="F1060" s="263"/>
      <c r="Z1060" s="498"/>
      <c r="AA1060" s="498"/>
      <c r="AB1060" s="498"/>
      <c r="AC1060" s="498"/>
      <c r="AD1060" s="498"/>
      <c r="AE1060" s="498"/>
      <c r="AF1060" s="498"/>
      <c r="AG1060" s="498"/>
      <c r="AH1060" s="498"/>
      <c r="AI1060" s="498"/>
    </row>
    <row r="1061" spans="6:35" ht="24" customHeight="1">
      <c r="F1061" s="263"/>
      <c r="Z1061" s="498"/>
      <c r="AA1061" s="498"/>
      <c r="AB1061" s="498"/>
      <c r="AC1061" s="498"/>
      <c r="AD1061" s="498"/>
      <c r="AE1061" s="498"/>
      <c r="AF1061" s="498"/>
      <c r="AG1061" s="498"/>
      <c r="AH1061" s="498"/>
      <c r="AI1061" s="498"/>
    </row>
    <row r="1062" spans="6:35" ht="24" customHeight="1">
      <c r="F1062" s="263"/>
      <c r="Z1062" s="498"/>
      <c r="AA1062" s="498"/>
      <c r="AB1062" s="498"/>
      <c r="AC1062" s="498"/>
      <c r="AD1062" s="498"/>
      <c r="AE1062" s="498"/>
      <c r="AF1062" s="498"/>
      <c r="AG1062" s="498"/>
      <c r="AH1062" s="498"/>
      <c r="AI1062" s="498"/>
    </row>
    <row r="1063" spans="6:35" ht="24" customHeight="1">
      <c r="F1063" s="263"/>
      <c r="Z1063" s="498"/>
      <c r="AA1063" s="498"/>
      <c r="AB1063" s="498"/>
      <c r="AC1063" s="498"/>
      <c r="AD1063" s="498"/>
      <c r="AE1063" s="498"/>
      <c r="AF1063" s="498"/>
      <c r="AG1063" s="498"/>
      <c r="AH1063" s="498"/>
      <c r="AI1063" s="498"/>
    </row>
    <row r="1064" spans="6:35" ht="24" customHeight="1">
      <c r="F1064" s="263"/>
      <c r="Z1064" s="498"/>
      <c r="AA1064" s="498"/>
      <c r="AB1064" s="498"/>
      <c r="AC1064" s="498"/>
      <c r="AD1064" s="498"/>
      <c r="AE1064" s="498"/>
      <c r="AF1064" s="498"/>
      <c r="AG1064" s="498"/>
      <c r="AH1064" s="498"/>
      <c r="AI1064" s="498"/>
    </row>
    <row r="1065" spans="6:35" ht="24" customHeight="1">
      <c r="F1065" s="263"/>
      <c r="Z1065" s="498"/>
      <c r="AA1065" s="498"/>
      <c r="AB1065" s="498"/>
      <c r="AC1065" s="498"/>
      <c r="AD1065" s="498"/>
      <c r="AE1065" s="498"/>
      <c r="AF1065" s="498"/>
      <c r="AG1065" s="498"/>
      <c r="AH1065" s="498"/>
      <c r="AI1065" s="498"/>
    </row>
    <row r="1066" spans="6:35" ht="24" customHeight="1">
      <c r="F1066" s="263"/>
      <c r="Z1066" s="498"/>
      <c r="AA1066" s="498"/>
      <c r="AB1066" s="498"/>
      <c r="AC1066" s="498"/>
      <c r="AD1066" s="498"/>
      <c r="AE1066" s="498"/>
      <c r="AF1066" s="498"/>
      <c r="AG1066" s="498"/>
      <c r="AH1066" s="498"/>
      <c r="AI1066" s="498"/>
    </row>
    <row r="1067" spans="6:35" ht="24" customHeight="1">
      <c r="F1067" s="263"/>
      <c r="Z1067" s="498"/>
      <c r="AA1067" s="498"/>
      <c r="AB1067" s="498"/>
      <c r="AC1067" s="498"/>
      <c r="AD1067" s="498"/>
      <c r="AE1067" s="498"/>
      <c r="AF1067" s="498"/>
      <c r="AG1067" s="498"/>
      <c r="AH1067" s="498"/>
      <c r="AI1067" s="498"/>
    </row>
    <row r="1068" spans="6:35" ht="24" customHeight="1">
      <c r="F1068" s="263"/>
      <c r="Z1068" s="498"/>
      <c r="AA1068" s="498"/>
      <c r="AB1068" s="498"/>
      <c r="AC1068" s="498"/>
      <c r="AD1068" s="498"/>
      <c r="AE1068" s="498"/>
      <c r="AF1068" s="498"/>
      <c r="AG1068" s="498"/>
      <c r="AH1068" s="498"/>
      <c r="AI1068" s="498"/>
    </row>
    <row r="1069" spans="6:35" ht="24" customHeight="1">
      <c r="F1069" s="263"/>
      <c r="Z1069" s="498"/>
      <c r="AA1069" s="498"/>
      <c r="AB1069" s="498"/>
      <c r="AC1069" s="498"/>
      <c r="AD1069" s="498"/>
      <c r="AE1069" s="498"/>
      <c r="AF1069" s="498"/>
      <c r="AG1069" s="498"/>
      <c r="AH1069" s="498"/>
      <c r="AI1069" s="498"/>
    </row>
    <row r="1070" spans="6:35" ht="24" customHeight="1">
      <c r="F1070" s="263"/>
      <c r="Z1070" s="498"/>
      <c r="AA1070" s="498"/>
      <c r="AB1070" s="498"/>
      <c r="AC1070" s="498"/>
      <c r="AD1070" s="498"/>
      <c r="AE1070" s="498"/>
      <c r="AF1070" s="498"/>
      <c r="AG1070" s="498"/>
      <c r="AH1070" s="498"/>
      <c r="AI1070" s="498"/>
    </row>
    <row r="1071" spans="6:35" ht="24" customHeight="1">
      <c r="F1071" s="263"/>
      <c r="Z1071" s="498"/>
      <c r="AA1071" s="498"/>
      <c r="AB1071" s="498"/>
      <c r="AC1071" s="498"/>
      <c r="AD1071" s="498"/>
      <c r="AE1071" s="498"/>
      <c r="AF1071" s="498"/>
      <c r="AG1071" s="498"/>
      <c r="AH1071" s="498"/>
      <c r="AI1071" s="498"/>
    </row>
    <row r="1072" spans="6:35" ht="24" customHeight="1">
      <c r="F1072" s="263"/>
      <c r="Z1072" s="498"/>
      <c r="AA1072" s="498"/>
      <c r="AB1072" s="498"/>
      <c r="AC1072" s="498"/>
      <c r="AD1072" s="498"/>
      <c r="AE1072" s="498"/>
      <c r="AF1072" s="498"/>
      <c r="AG1072" s="498"/>
      <c r="AH1072" s="498"/>
      <c r="AI1072" s="498"/>
    </row>
    <row r="1073" spans="6:35" ht="24" customHeight="1">
      <c r="F1073" s="263"/>
      <c r="Z1073" s="498"/>
      <c r="AA1073" s="498"/>
      <c r="AB1073" s="498"/>
      <c r="AC1073" s="498"/>
      <c r="AD1073" s="498"/>
      <c r="AE1073" s="498"/>
      <c r="AF1073" s="498"/>
      <c r="AG1073" s="498"/>
      <c r="AH1073" s="498"/>
      <c r="AI1073" s="498"/>
    </row>
    <row r="1074" spans="6:35" ht="24" customHeight="1">
      <c r="F1074" s="263"/>
      <c r="Z1074" s="498"/>
      <c r="AA1074" s="498"/>
      <c r="AB1074" s="498"/>
      <c r="AC1074" s="498"/>
      <c r="AD1074" s="498"/>
      <c r="AE1074" s="498"/>
      <c r="AF1074" s="498"/>
      <c r="AG1074" s="498"/>
      <c r="AH1074" s="498"/>
      <c r="AI1074" s="498"/>
    </row>
    <row r="1075" spans="6:35" ht="24" customHeight="1">
      <c r="F1075" s="263"/>
      <c r="Z1075" s="498"/>
      <c r="AA1075" s="498"/>
      <c r="AB1075" s="498"/>
      <c r="AC1075" s="498"/>
      <c r="AD1075" s="498"/>
      <c r="AE1075" s="498"/>
      <c r="AF1075" s="498"/>
      <c r="AG1075" s="498"/>
      <c r="AH1075" s="498"/>
      <c r="AI1075" s="498"/>
    </row>
    <row r="1076" spans="6:35" ht="24" customHeight="1">
      <c r="F1076" s="263"/>
      <c r="Z1076" s="498"/>
      <c r="AA1076" s="498"/>
      <c r="AB1076" s="498"/>
      <c r="AC1076" s="498"/>
      <c r="AD1076" s="498"/>
      <c r="AE1076" s="498"/>
      <c r="AF1076" s="498"/>
      <c r="AG1076" s="498"/>
      <c r="AH1076" s="498"/>
      <c r="AI1076" s="498"/>
    </row>
    <row r="1077" spans="6:35" ht="24" customHeight="1">
      <c r="F1077" s="263"/>
      <c r="Z1077" s="498"/>
      <c r="AA1077" s="498"/>
      <c r="AB1077" s="498"/>
      <c r="AC1077" s="498"/>
      <c r="AD1077" s="498"/>
      <c r="AE1077" s="498"/>
      <c r="AF1077" s="498"/>
      <c r="AG1077" s="498"/>
      <c r="AH1077" s="498"/>
      <c r="AI1077" s="498"/>
    </row>
    <row r="1078" spans="6:35" ht="24" customHeight="1">
      <c r="F1078" s="263"/>
      <c r="Z1078" s="498"/>
      <c r="AA1078" s="498"/>
      <c r="AB1078" s="498"/>
      <c r="AC1078" s="498"/>
      <c r="AD1078" s="498"/>
      <c r="AE1078" s="498"/>
      <c r="AF1078" s="498"/>
      <c r="AG1078" s="498"/>
      <c r="AH1078" s="498"/>
      <c r="AI1078" s="498"/>
    </row>
    <row r="1079" spans="6:35" ht="24" customHeight="1">
      <c r="F1079" s="263"/>
      <c r="Z1079" s="498"/>
      <c r="AA1079" s="498"/>
      <c r="AB1079" s="498"/>
      <c r="AC1079" s="498"/>
      <c r="AD1079" s="498"/>
      <c r="AE1079" s="498"/>
      <c r="AF1079" s="498"/>
      <c r="AG1079" s="498"/>
      <c r="AH1079" s="498"/>
      <c r="AI1079" s="498"/>
    </row>
    <row r="1080" spans="6:35" ht="24" customHeight="1">
      <c r="F1080" s="263"/>
      <c r="Z1080" s="498"/>
      <c r="AA1080" s="498"/>
      <c r="AB1080" s="498"/>
      <c r="AC1080" s="498"/>
      <c r="AD1080" s="498"/>
      <c r="AE1080" s="498"/>
      <c r="AF1080" s="498"/>
      <c r="AG1080" s="498"/>
      <c r="AH1080" s="498"/>
      <c r="AI1080" s="498"/>
    </row>
    <row r="1081" spans="6:35" ht="24" customHeight="1">
      <c r="F1081" s="263"/>
      <c r="Z1081" s="498"/>
      <c r="AA1081" s="498"/>
      <c r="AB1081" s="498"/>
      <c r="AC1081" s="498"/>
      <c r="AD1081" s="498"/>
      <c r="AE1081" s="498"/>
      <c r="AF1081" s="498"/>
      <c r="AG1081" s="498"/>
      <c r="AH1081" s="498"/>
      <c r="AI1081" s="498"/>
    </row>
    <row r="1082" spans="6:35" ht="24" customHeight="1">
      <c r="F1082" s="263"/>
      <c r="Z1082" s="498"/>
      <c r="AA1082" s="498"/>
      <c r="AB1082" s="498"/>
      <c r="AC1082" s="498"/>
      <c r="AD1082" s="498"/>
      <c r="AE1082" s="498"/>
      <c r="AF1082" s="498"/>
      <c r="AG1082" s="498"/>
      <c r="AH1082" s="498"/>
      <c r="AI1082" s="498"/>
    </row>
    <row r="1083" spans="6:35" ht="24" customHeight="1">
      <c r="F1083" s="263"/>
      <c r="Z1083" s="498"/>
      <c r="AA1083" s="498"/>
      <c r="AB1083" s="498"/>
      <c r="AC1083" s="498"/>
      <c r="AD1083" s="498"/>
      <c r="AE1083" s="498"/>
      <c r="AF1083" s="498"/>
      <c r="AG1083" s="498"/>
      <c r="AH1083" s="498"/>
      <c r="AI1083" s="498"/>
    </row>
    <row r="1084" spans="6:35" ht="24" customHeight="1">
      <c r="F1084" s="263"/>
      <c r="Z1084" s="498"/>
      <c r="AA1084" s="498"/>
      <c r="AB1084" s="498"/>
      <c r="AC1084" s="498"/>
      <c r="AD1084" s="498"/>
      <c r="AE1084" s="498"/>
      <c r="AF1084" s="498"/>
      <c r="AG1084" s="498"/>
      <c r="AH1084" s="498"/>
      <c r="AI1084" s="498"/>
    </row>
    <row r="1085" spans="6:35" ht="24" customHeight="1">
      <c r="F1085" s="263"/>
      <c r="Z1085" s="498"/>
      <c r="AA1085" s="498"/>
      <c r="AB1085" s="498"/>
      <c r="AC1085" s="498"/>
      <c r="AD1085" s="498"/>
      <c r="AE1085" s="498"/>
      <c r="AF1085" s="498"/>
      <c r="AG1085" s="498"/>
      <c r="AH1085" s="498"/>
      <c r="AI1085" s="498"/>
    </row>
    <row r="1086" spans="6:35" ht="24" customHeight="1">
      <c r="F1086" s="263"/>
      <c r="Z1086" s="498"/>
      <c r="AA1086" s="498"/>
      <c r="AB1086" s="498"/>
      <c r="AC1086" s="498"/>
      <c r="AD1086" s="498"/>
      <c r="AE1086" s="498"/>
      <c r="AF1086" s="498"/>
      <c r="AG1086" s="498"/>
      <c r="AH1086" s="498"/>
      <c r="AI1086" s="498"/>
    </row>
    <row r="1087" spans="6:35" ht="24" customHeight="1">
      <c r="F1087" s="263"/>
      <c r="Z1087" s="498"/>
      <c r="AA1087" s="498"/>
      <c r="AB1087" s="498"/>
      <c r="AC1087" s="498"/>
      <c r="AD1087" s="498"/>
      <c r="AE1087" s="498"/>
      <c r="AF1087" s="498"/>
      <c r="AG1087" s="498"/>
      <c r="AH1087" s="498"/>
      <c r="AI1087" s="498"/>
    </row>
    <row r="1088" spans="6:35" ht="24" customHeight="1">
      <c r="F1088" s="263"/>
      <c r="Z1088" s="498"/>
      <c r="AA1088" s="498"/>
      <c r="AB1088" s="498"/>
      <c r="AC1088" s="498"/>
      <c r="AD1088" s="498"/>
      <c r="AE1088" s="498"/>
      <c r="AF1088" s="498"/>
      <c r="AG1088" s="498"/>
      <c r="AH1088" s="498"/>
      <c r="AI1088" s="498"/>
    </row>
    <row r="1089" spans="6:35" ht="24" customHeight="1">
      <c r="F1089" s="263"/>
      <c r="Z1089" s="498"/>
      <c r="AA1089" s="498"/>
      <c r="AB1089" s="498"/>
      <c r="AC1089" s="498"/>
      <c r="AD1089" s="498"/>
      <c r="AE1089" s="498"/>
      <c r="AF1089" s="498"/>
      <c r="AG1089" s="498"/>
      <c r="AH1089" s="498"/>
      <c r="AI1089" s="498"/>
    </row>
    <row r="1090" spans="6:35" ht="24" customHeight="1">
      <c r="F1090" s="263"/>
      <c r="Z1090" s="498"/>
      <c r="AA1090" s="498"/>
      <c r="AB1090" s="498"/>
      <c r="AC1090" s="498"/>
      <c r="AD1090" s="498"/>
      <c r="AE1090" s="498"/>
      <c r="AF1090" s="498"/>
      <c r="AG1090" s="498"/>
      <c r="AH1090" s="498"/>
      <c r="AI1090" s="498"/>
    </row>
    <row r="1091" spans="6:35" ht="24" customHeight="1">
      <c r="F1091" s="263"/>
      <c r="Z1091" s="498"/>
      <c r="AA1091" s="498"/>
      <c r="AB1091" s="498"/>
      <c r="AC1091" s="498"/>
      <c r="AD1091" s="498"/>
      <c r="AE1091" s="498"/>
      <c r="AF1091" s="498"/>
      <c r="AG1091" s="498"/>
      <c r="AH1091" s="498"/>
      <c r="AI1091" s="498"/>
    </row>
    <row r="1092" spans="6:35" ht="24" customHeight="1">
      <c r="F1092" s="263"/>
      <c r="Z1092" s="498"/>
      <c r="AA1092" s="498"/>
      <c r="AB1092" s="498"/>
      <c r="AC1092" s="498"/>
      <c r="AD1092" s="498"/>
      <c r="AE1092" s="498"/>
      <c r="AF1092" s="498"/>
      <c r="AG1092" s="498"/>
      <c r="AH1092" s="498"/>
      <c r="AI1092" s="498"/>
    </row>
    <row r="1093" spans="6:35" ht="24" customHeight="1">
      <c r="F1093" s="263"/>
      <c r="Z1093" s="498"/>
      <c r="AA1093" s="498"/>
      <c r="AB1093" s="498"/>
      <c r="AC1093" s="498"/>
      <c r="AD1093" s="498"/>
      <c r="AE1093" s="498"/>
      <c r="AF1093" s="498"/>
      <c r="AG1093" s="498"/>
      <c r="AH1093" s="498"/>
      <c r="AI1093" s="498"/>
    </row>
    <row r="1094" spans="6:35" ht="24" customHeight="1">
      <c r="F1094" s="263"/>
      <c r="Z1094" s="498"/>
      <c r="AA1094" s="498"/>
      <c r="AB1094" s="498"/>
      <c r="AC1094" s="498"/>
      <c r="AD1094" s="498"/>
      <c r="AE1094" s="498"/>
      <c r="AF1094" s="498"/>
      <c r="AG1094" s="498"/>
      <c r="AH1094" s="498"/>
      <c r="AI1094" s="498"/>
    </row>
    <row r="1095" spans="6:35" ht="24" customHeight="1">
      <c r="F1095" s="263"/>
      <c r="Z1095" s="498"/>
      <c r="AA1095" s="498"/>
      <c r="AB1095" s="498"/>
      <c r="AC1095" s="498"/>
      <c r="AD1095" s="498"/>
      <c r="AE1095" s="498"/>
      <c r="AF1095" s="498"/>
      <c r="AG1095" s="498"/>
      <c r="AH1095" s="498"/>
      <c r="AI1095" s="498"/>
    </row>
    <row r="1096" spans="6:35" ht="24" customHeight="1">
      <c r="F1096" s="263"/>
      <c r="Z1096" s="498"/>
      <c r="AA1096" s="498"/>
      <c r="AB1096" s="498"/>
      <c r="AC1096" s="498"/>
      <c r="AD1096" s="498"/>
      <c r="AE1096" s="498"/>
      <c r="AF1096" s="498"/>
      <c r="AG1096" s="498"/>
      <c r="AH1096" s="498"/>
      <c r="AI1096" s="498"/>
    </row>
    <row r="1097" spans="6:35" ht="24" customHeight="1">
      <c r="F1097" s="263"/>
      <c r="Z1097" s="498"/>
      <c r="AA1097" s="498"/>
      <c r="AB1097" s="498"/>
      <c r="AC1097" s="498"/>
      <c r="AD1097" s="498"/>
      <c r="AE1097" s="498"/>
      <c r="AF1097" s="498"/>
      <c r="AG1097" s="498"/>
      <c r="AH1097" s="498"/>
      <c r="AI1097" s="498"/>
    </row>
    <row r="1098" spans="6:35" ht="24" customHeight="1">
      <c r="F1098" s="263"/>
      <c r="Z1098" s="498"/>
      <c r="AA1098" s="498"/>
      <c r="AB1098" s="498"/>
      <c r="AC1098" s="498"/>
      <c r="AD1098" s="498"/>
      <c r="AE1098" s="498"/>
      <c r="AF1098" s="498"/>
      <c r="AG1098" s="498"/>
      <c r="AH1098" s="498"/>
      <c r="AI1098" s="498"/>
    </row>
    <row r="1099" spans="6:35" ht="24" customHeight="1">
      <c r="F1099" s="263"/>
      <c r="Z1099" s="498"/>
      <c r="AA1099" s="498"/>
      <c r="AB1099" s="498"/>
      <c r="AC1099" s="498"/>
      <c r="AD1099" s="498"/>
      <c r="AE1099" s="498"/>
      <c r="AF1099" s="498"/>
      <c r="AG1099" s="498"/>
      <c r="AH1099" s="498"/>
      <c r="AI1099" s="498"/>
    </row>
    <row r="1100" spans="6:35" ht="24" customHeight="1">
      <c r="F1100" s="263"/>
      <c r="Z1100" s="498"/>
      <c r="AA1100" s="498"/>
      <c r="AB1100" s="498"/>
      <c r="AC1100" s="498"/>
      <c r="AD1100" s="498"/>
      <c r="AE1100" s="498"/>
      <c r="AF1100" s="498"/>
      <c r="AG1100" s="498"/>
      <c r="AH1100" s="498"/>
      <c r="AI1100" s="498"/>
    </row>
    <row r="1101" spans="6:35" ht="24" customHeight="1">
      <c r="F1101" s="263"/>
      <c r="Z1101" s="498"/>
      <c r="AA1101" s="498"/>
      <c r="AB1101" s="498"/>
      <c r="AC1101" s="498"/>
      <c r="AD1101" s="498"/>
      <c r="AE1101" s="498"/>
      <c r="AF1101" s="498"/>
      <c r="AG1101" s="498"/>
      <c r="AH1101" s="498"/>
      <c r="AI1101" s="498"/>
    </row>
    <row r="1102" spans="6:35" ht="24" customHeight="1">
      <c r="F1102" s="263"/>
      <c r="Z1102" s="498"/>
      <c r="AA1102" s="498"/>
      <c r="AB1102" s="498"/>
      <c r="AC1102" s="498"/>
      <c r="AD1102" s="498"/>
      <c r="AE1102" s="498"/>
      <c r="AF1102" s="498"/>
      <c r="AG1102" s="498"/>
      <c r="AH1102" s="498"/>
      <c r="AI1102" s="498"/>
    </row>
    <row r="1103" spans="6:35" ht="24" customHeight="1">
      <c r="F1103" s="263"/>
      <c r="Z1103" s="498"/>
      <c r="AA1103" s="498"/>
      <c r="AB1103" s="498"/>
      <c r="AC1103" s="498"/>
      <c r="AD1103" s="498"/>
      <c r="AE1103" s="498"/>
      <c r="AF1103" s="498"/>
      <c r="AG1103" s="498"/>
      <c r="AH1103" s="498"/>
      <c r="AI1103" s="498"/>
    </row>
    <row r="1104" spans="6:35" ht="24" customHeight="1">
      <c r="F1104" s="263"/>
      <c r="Z1104" s="498"/>
      <c r="AA1104" s="498"/>
      <c r="AB1104" s="498"/>
      <c r="AC1104" s="498"/>
      <c r="AD1104" s="498"/>
      <c r="AE1104" s="498"/>
      <c r="AF1104" s="498"/>
      <c r="AG1104" s="498"/>
      <c r="AH1104" s="498"/>
      <c r="AI1104" s="498"/>
    </row>
    <row r="1105" spans="6:35" ht="24" customHeight="1">
      <c r="F1105" s="263"/>
      <c r="Z1105" s="498"/>
      <c r="AA1105" s="498"/>
      <c r="AB1105" s="498"/>
      <c r="AC1105" s="498"/>
      <c r="AD1105" s="498"/>
      <c r="AE1105" s="498"/>
      <c r="AF1105" s="498"/>
      <c r="AG1105" s="498"/>
      <c r="AH1105" s="498"/>
      <c r="AI1105" s="498"/>
    </row>
    <row r="1106" spans="6:35" ht="24" customHeight="1">
      <c r="F1106" s="263"/>
      <c r="Z1106" s="498"/>
      <c r="AA1106" s="498"/>
      <c r="AB1106" s="498"/>
      <c r="AC1106" s="498"/>
      <c r="AD1106" s="498"/>
      <c r="AE1106" s="498"/>
      <c r="AF1106" s="498"/>
      <c r="AG1106" s="498"/>
      <c r="AH1106" s="498"/>
      <c r="AI1106" s="498"/>
    </row>
    <row r="1107" spans="6:35" ht="24" customHeight="1">
      <c r="F1107" s="263"/>
      <c r="Z1107" s="498"/>
      <c r="AA1107" s="498"/>
      <c r="AB1107" s="498"/>
      <c r="AC1107" s="498"/>
      <c r="AD1107" s="498"/>
      <c r="AE1107" s="498"/>
      <c r="AF1107" s="498"/>
      <c r="AG1107" s="498"/>
      <c r="AH1107" s="498"/>
      <c r="AI1107" s="498"/>
    </row>
    <row r="1108" spans="6:35" ht="24" customHeight="1">
      <c r="F1108" s="263"/>
      <c r="Z1108" s="498"/>
      <c r="AA1108" s="498"/>
      <c r="AB1108" s="498"/>
      <c r="AC1108" s="498"/>
      <c r="AD1108" s="498"/>
      <c r="AE1108" s="498"/>
      <c r="AF1108" s="498"/>
      <c r="AG1108" s="498"/>
      <c r="AH1108" s="498"/>
      <c r="AI1108" s="498"/>
    </row>
    <row r="1109" spans="6:35" ht="24" customHeight="1">
      <c r="F1109" s="263"/>
      <c r="Z1109" s="498"/>
      <c r="AA1109" s="498"/>
      <c r="AB1109" s="498"/>
      <c r="AC1109" s="498"/>
      <c r="AD1109" s="498"/>
      <c r="AE1109" s="498"/>
      <c r="AF1109" s="498"/>
      <c r="AG1109" s="498"/>
      <c r="AH1109" s="498"/>
      <c r="AI1109" s="498"/>
    </row>
    <row r="1110" spans="6:35" ht="24" customHeight="1">
      <c r="F1110" s="263"/>
      <c r="Z1110" s="498"/>
      <c r="AA1110" s="498"/>
      <c r="AB1110" s="498"/>
      <c r="AC1110" s="498"/>
      <c r="AD1110" s="498"/>
      <c r="AE1110" s="498"/>
      <c r="AF1110" s="498"/>
      <c r="AG1110" s="498"/>
      <c r="AH1110" s="498"/>
      <c r="AI1110" s="498"/>
    </row>
    <row r="1111" spans="6:35" ht="24" customHeight="1">
      <c r="F1111" s="263"/>
      <c r="Z1111" s="498"/>
      <c r="AA1111" s="498"/>
      <c r="AB1111" s="498"/>
      <c r="AC1111" s="498"/>
      <c r="AD1111" s="498"/>
      <c r="AE1111" s="498"/>
      <c r="AF1111" s="498"/>
      <c r="AG1111" s="498"/>
      <c r="AH1111" s="498"/>
      <c r="AI1111" s="498"/>
    </row>
    <row r="1112" spans="6:35" ht="24" customHeight="1">
      <c r="F1112" s="263"/>
      <c r="Z1112" s="498"/>
      <c r="AA1112" s="498"/>
      <c r="AB1112" s="498"/>
      <c r="AC1112" s="498"/>
      <c r="AD1112" s="498"/>
      <c r="AE1112" s="498"/>
      <c r="AF1112" s="498"/>
      <c r="AG1112" s="498"/>
      <c r="AH1112" s="498"/>
      <c r="AI1112" s="498"/>
    </row>
    <row r="1113" spans="6:35" ht="24" customHeight="1">
      <c r="F1113" s="263"/>
      <c r="Z1113" s="498"/>
      <c r="AA1113" s="498"/>
      <c r="AB1113" s="498"/>
      <c r="AC1113" s="498"/>
      <c r="AD1113" s="498"/>
      <c r="AE1113" s="498"/>
      <c r="AF1113" s="498"/>
      <c r="AG1113" s="498"/>
      <c r="AH1113" s="498"/>
      <c r="AI1113" s="498"/>
    </row>
    <row r="1114" spans="6:35" ht="24" customHeight="1">
      <c r="F1114" s="263"/>
      <c r="Z1114" s="498"/>
      <c r="AA1114" s="498"/>
      <c r="AB1114" s="498"/>
      <c r="AC1114" s="498"/>
      <c r="AD1114" s="498"/>
      <c r="AE1114" s="498"/>
      <c r="AF1114" s="498"/>
      <c r="AG1114" s="498"/>
      <c r="AH1114" s="498"/>
      <c r="AI1114" s="498"/>
    </row>
    <row r="1115" spans="6:35" ht="24" customHeight="1">
      <c r="F1115" s="263"/>
      <c r="Z1115" s="498"/>
      <c r="AA1115" s="498"/>
      <c r="AB1115" s="498"/>
      <c r="AC1115" s="498"/>
      <c r="AD1115" s="498"/>
      <c r="AE1115" s="498"/>
      <c r="AF1115" s="498"/>
      <c r="AG1115" s="498"/>
      <c r="AH1115" s="498"/>
      <c r="AI1115" s="498"/>
    </row>
    <row r="1116" spans="6:35" ht="24" customHeight="1">
      <c r="F1116" s="263"/>
      <c r="Z1116" s="498"/>
      <c r="AA1116" s="498"/>
      <c r="AB1116" s="498"/>
      <c r="AC1116" s="498"/>
      <c r="AD1116" s="498"/>
      <c r="AE1116" s="498"/>
      <c r="AF1116" s="498"/>
      <c r="AG1116" s="498"/>
      <c r="AH1116" s="498"/>
      <c r="AI1116" s="498"/>
    </row>
    <row r="1117" spans="6:35" ht="24" customHeight="1">
      <c r="F1117" s="263"/>
      <c r="Z1117" s="498"/>
      <c r="AA1117" s="498"/>
      <c r="AB1117" s="498"/>
      <c r="AC1117" s="498"/>
      <c r="AD1117" s="498"/>
      <c r="AE1117" s="498"/>
      <c r="AF1117" s="498"/>
      <c r="AG1117" s="498"/>
      <c r="AH1117" s="498"/>
      <c r="AI1117" s="498"/>
    </row>
    <row r="1118" spans="6:35" ht="24" customHeight="1">
      <c r="F1118" s="263"/>
      <c r="Z1118" s="498"/>
      <c r="AA1118" s="498"/>
      <c r="AB1118" s="498"/>
      <c r="AC1118" s="498"/>
      <c r="AD1118" s="498"/>
      <c r="AE1118" s="498"/>
      <c r="AF1118" s="498"/>
      <c r="AG1118" s="498"/>
      <c r="AH1118" s="498"/>
      <c r="AI1118" s="498"/>
    </row>
    <row r="1119" spans="6:35" ht="24" customHeight="1">
      <c r="F1119" s="263"/>
      <c r="Z1119" s="498"/>
      <c r="AA1119" s="498"/>
      <c r="AB1119" s="498"/>
      <c r="AC1119" s="498"/>
      <c r="AD1119" s="498"/>
      <c r="AE1119" s="498"/>
      <c r="AF1119" s="498"/>
      <c r="AG1119" s="498"/>
      <c r="AH1119" s="498"/>
      <c r="AI1119" s="498"/>
    </row>
    <row r="1120" spans="6:35" ht="24" customHeight="1">
      <c r="F1120" s="263"/>
      <c r="Z1120" s="498"/>
      <c r="AA1120" s="498"/>
      <c r="AB1120" s="498"/>
      <c r="AC1120" s="498"/>
      <c r="AD1120" s="498"/>
      <c r="AE1120" s="498"/>
      <c r="AF1120" s="498"/>
      <c r="AG1120" s="498"/>
      <c r="AH1120" s="498"/>
      <c r="AI1120" s="498"/>
    </row>
    <row r="1121" spans="6:35" ht="24" customHeight="1">
      <c r="F1121" s="263"/>
      <c r="Z1121" s="498"/>
      <c r="AA1121" s="498"/>
      <c r="AB1121" s="498"/>
      <c r="AC1121" s="498"/>
      <c r="AD1121" s="498"/>
      <c r="AE1121" s="498"/>
      <c r="AF1121" s="498"/>
      <c r="AG1121" s="498"/>
      <c r="AH1121" s="498"/>
      <c r="AI1121" s="498"/>
    </row>
    <row r="1122" spans="6:35" ht="24" customHeight="1">
      <c r="F1122" s="263"/>
      <c r="Z1122" s="498"/>
      <c r="AA1122" s="498"/>
      <c r="AB1122" s="498"/>
      <c r="AC1122" s="498"/>
      <c r="AD1122" s="498"/>
      <c r="AE1122" s="498"/>
      <c r="AF1122" s="498"/>
      <c r="AG1122" s="498"/>
      <c r="AH1122" s="498"/>
      <c r="AI1122" s="498"/>
    </row>
    <row r="1123" spans="6:35" ht="24" customHeight="1">
      <c r="F1123" s="263"/>
      <c r="Z1123" s="498"/>
      <c r="AA1123" s="498"/>
      <c r="AB1123" s="498"/>
      <c r="AC1123" s="498"/>
      <c r="AD1123" s="498"/>
      <c r="AE1123" s="498"/>
      <c r="AF1123" s="498"/>
      <c r="AG1123" s="498"/>
      <c r="AH1123" s="498"/>
      <c r="AI1123" s="498"/>
    </row>
    <row r="1124" spans="6:35" ht="24" customHeight="1">
      <c r="F1124" s="263"/>
      <c r="Z1124" s="498"/>
      <c r="AA1124" s="498"/>
      <c r="AB1124" s="498"/>
      <c r="AC1124" s="498"/>
      <c r="AD1124" s="498"/>
      <c r="AE1124" s="498"/>
      <c r="AF1124" s="498"/>
      <c r="AG1124" s="498"/>
      <c r="AH1124" s="498"/>
      <c r="AI1124" s="498"/>
    </row>
    <row r="1125" spans="6:35" ht="24" customHeight="1">
      <c r="F1125" s="263"/>
      <c r="Z1125" s="498"/>
      <c r="AA1125" s="498"/>
      <c r="AB1125" s="498"/>
      <c r="AC1125" s="498"/>
      <c r="AD1125" s="498"/>
      <c r="AE1125" s="498"/>
      <c r="AF1125" s="498"/>
      <c r="AG1125" s="498"/>
      <c r="AH1125" s="498"/>
      <c r="AI1125" s="498"/>
    </row>
    <row r="1126" spans="6:35" ht="24" customHeight="1">
      <c r="F1126" s="263"/>
      <c r="Z1126" s="498"/>
      <c r="AA1126" s="498"/>
      <c r="AB1126" s="498"/>
      <c r="AC1126" s="498"/>
      <c r="AD1126" s="498"/>
      <c r="AE1126" s="498"/>
      <c r="AF1126" s="498"/>
      <c r="AG1126" s="498"/>
      <c r="AH1126" s="498"/>
      <c r="AI1126" s="498"/>
    </row>
    <row r="1127" spans="6:35" ht="24" customHeight="1">
      <c r="F1127" s="263"/>
      <c r="Z1127" s="498"/>
      <c r="AA1127" s="498"/>
      <c r="AB1127" s="498"/>
      <c r="AC1127" s="498"/>
      <c r="AD1127" s="498"/>
      <c r="AE1127" s="498"/>
      <c r="AF1127" s="498"/>
      <c r="AG1127" s="498"/>
      <c r="AH1127" s="498"/>
      <c r="AI1127" s="498"/>
    </row>
    <row r="1128" spans="6:35" ht="24" customHeight="1">
      <c r="F1128" s="263"/>
      <c r="Z1128" s="498"/>
      <c r="AA1128" s="498"/>
      <c r="AB1128" s="498"/>
      <c r="AC1128" s="498"/>
      <c r="AD1128" s="498"/>
      <c r="AE1128" s="498"/>
      <c r="AF1128" s="498"/>
      <c r="AG1128" s="498"/>
      <c r="AH1128" s="498"/>
      <c r="AI1128" s="498"/>
    </row>
    <row r="1129" spans="6:35" ht="24" customHeight="1">
      <c r="F1129" s="263"/>
      <c r="Z1129" s="498"/>
      <c r="AA1129" s="498"/>
      <c r="AB1129" s="498"/>
      <c r="AC1129" s="498"/>
      <c r="AD1129" s="498"/>
      <c r="AE1129" s="498"/>
      <c r="AF1129" s="498"/>
      <c r="AG1129" s="498"/>
      <c r="AH1129" s="498"/>
      <c r="AI1129" s="498"/>
    </row>
    <row r="1130" spans="6:35" ht="24" customHeight="1">
      <c r="F1130" s="263"/>
      <c r="Z1130" s="498"/>
      <c r="AA1130" s="498"/>
      <c r="AB1130" s="498"/>
      <c r="AC1130" s="498"/>
      <c r="AD1130" s="498"/>
      <c r="AE1130" s="498"/>
      <c r="AF1130" s="498"/>
      <c r="AG1130" s="498"/>
      <c r="AH1130" s="498"/>
      <c r="AI1130" s="498"/>
    </row>
    <row r="1131" spans="6:35" ht="24" customHeight="1">
      <c r="F1131" s="263"/>
      <c r="Z1131" s="498"/>
      <c r="AA1131" s="498"/>
      <c r="AB1131" s="498"/>
      <c r="AC1131" s="498"/>
      <c r="AD1131" s="498"/>
      <c r="AE1131" s="498"/>
      <c r="AF1131" s="498"/>
      <c r="AG1131" s="498"/>
      <c r="AH1131" s="498"/>
      <c r="AI1131" s="498"/>
    </row>
    <row r="1132" spans="6:35" ht="24" customHeight="1">
      <c r="F1132" s="263"/>
      <c r="Z1132" s="498"/>
      <c r="AA1132" s="498"/>
      <c r="AB1132" s="498"/>
      <c r="AC1132" s="498"/>
      <c r="AD1132" s="498"/>
      <c r="AE1132" s="498"/>
      <c r="AF1132" s="498"/>
      <c r="AG1132" s="498"/>
      <c r="AH1132" s="498"/>
      <c r="AI1132" s="498"/>
    </row>
    <row r="1133" spans="6:35" ht="24" customHeight="1">
      <c r="F1133" s="263"/>
      <c r="Z1133" s="498"/>
      <c r="AA1133" s="498"/>
      <c r="AB1133" s="498"/>
      <c r="AC1133" s="498"/>
      <c r="AD1133" s="498"/>
      <c r="AE1133" s="498"/>
      <c r="AF1133" s="498"/>
      <c r="AG1133" s="498"/>
      <c r="AH1133" s="498"/>
      <c r="AI1133" s="498"/>
    </row>
    <row r="1134" spans="6:35" ht="24" customHeight="1">
      <c r="F1134" s="263"/>
      <c r="Z1134" s="498"/>
      <c r="AA1134" s="498"/>
      <c r="AB1134" s="498"/>
      <c r="AC1134" s="498"/>
      <c r="AD1134" s="498"/>
      <c r="AE1134" s="498"/>
      <c r="AF1134" s="498"/>
      <c r="AG1134" s="498"/>
      <c r="AH1134" s="498"/>
      <c r="AI1134" s="498"/>
    </row>
    <row r="1135" spans="6:35" ht="24" customHeight="1">
      <c r="F1135" s="263"/>
      <c r="Z1135" s="498"/>
      <c r="AA1135" s="498"/>
      <c r="AB1135" s="498"/>
      <c r="AC1135" s="498"/>
      <c r="AD1135" s="498"/>
      <c r="AE1135" s="498"/>
      <c r="AF1135" s="498"/>
      <c r="AG1135" s="498"/>
      <c r="AH1135" s="498"/>
      <c r="AI1135" s="498"/>
    </row>
    <row r="1136" spans="6:35" ht="24" customHeight="1">
      <c r="F1136" s="263"/>
      <c r="Z1136" s="498"/>
      <c r="AA1136" s="498"/>
      <c r="AB1136" s="498"/>
      <c r="AC1136" s="498"/>
      <c r="AD1136" s="498"/>
      <c r="AE1136" s="498"/>
      <c r="AF1136" s="498"/>
      <c r="AG1136" s="498"/>
      <c r="AH1136" s="498"/>
      <c r="AI1136" s="498"/>
    </row>
    <row r="1137" spans="6:35" ht="24" customHeight="1">
      <c r="F1137" s="263"/>
      <c r="Z1137" s="498"/>
      <c r="AA1137" s="498"/>
      <c r="AB1137" s="498"/>
      <c r="AC1137" s="498"/>
      <c r="AD1137" s="498"/>
      <c r="AE1137" s="498"/>
      <c r="AF1137" s="498"/>
      <c r="AG1137" s="498"/>
      <c r="AH1137" s="498"/>
      <c r="AI1137" s="498"/>
    </row>
    <row r="1138" spans="6:35" ht="24" customHeight="1">
      <c r="F1138" s="263"/>
      <c r="Z1138" s="498"/>
      <c r="AA1138" s="498"/>
      <c r="AB1138" s="498"/>
      <c r="AC1138" s="498"/>
      <c r="AD1138" s="498"/>
      <c r="AE1138" s="498"/>
      <c r="AF1138" s="498"/>
      <c r="AG1138" s="498"/>
      <c r="AH1138" s="498"/>
      <c r="AI1138" s="498"/>
    </row>
    <row r="1139" spans="6:35" ht="24" customHeight="1">
      <c r="F1139" s="263"/>
      <c r="Z1139" s="498"/>
      <c r="AA1139" s="498"/>
      <c r="AB1139" s="498"/>
      <c r="AC1139" s="498"/>
      <c r="AD1139" s="498"/>
      <c r="AE1139" s="498"/>
      <c r="AF1139" s="498"/>
      <c r="AG1139" s="498"/>
      <c r="AH1139" s="498"/>
      <c r="AI1139" s="498"/>
    </row>
    <row r="1140" spans="6:35" ht="24" customHeight="1">
      <c r="F1140" s="263"/>
      <c r="Z1140" s="498"/>
      <c r="AA1140" s="498"/>
      <c r="AB1140" s="498"/>
      <c r="AC1140" s="498"/>
      <c r="AD1140" s="498"/>
      <c r="AE1140" s="498"/>
      <c r="AF1140" s="498"/>
      <c r="AG1140" s="498"/>
      <c r="AH1140" s="498"/>
      <c r="AI1140" s="498"/>
    </row>
    <row r="1141" spans="6:35" ht="24" customHeight="1">
      <c r="F1141" s="263"/>
      <c r="Z1141" s="498"/>
      <c r="AA1141" s="498"/>
      <c r="AB1141" s="498"/>
      <c r="AC1141" s="498"/>
      <c r="AD1141" s="498"/>
      <c r="AE1141" s="498"/>
      <c r="AF1141" s="498"/>
      <c r="AG1141" s="498"/>
      <c r="AH1141" s="498"/>
      <c r="AI1141" s="498"/>
    </row>
    <row r="1142" spans="6:35" ht="24" customHeight="1">
      <c r="F1142" s="263"/>
      <c r="Z1142" s="498"/>
      <c r="AA1142" s="498"/>
      <c r="AB1142" s="498"/>
      <c r="AC1142" s="498"/>
      <c r="AD1142" s="498"/>
      <c r="AE1142" s="498"/>
      <c r="AF1142" s="498"/>
      <c r="AG1142" s="498"/>
      <c r="AH1142" s="498"/>
      <c r="AI1142" s="498"/>
    </row>
    <row r="1143" spans="6:35" ht="24" customHeight="1">
      <c r="F1143" s="263"/>
      <c r="Z1143" s="498"/>
      <c r="AA1143" s="498"/>
      <c r="AB1143" s="498"/>
      <c r="AC1143" s="498"/>
      <c r="AD1143" s="498"/>
      <c r="AE1143" s="498"/>
      <c r="AF1143" s="498"/>
      <c r="AG1143" s="498"/>
      <c r="AH1143" s="498"/>
      <c r="AI1143" s="498"/>
    </row>
    <row r="1144" spans="6:35" ht="24" customHeight="1">
      <c r="F1144" s="263"/>
      <c r="Z1144" s="498"/>
      <c r="AA1144" s="498"/>
      <c r="AB1144" s="498"/>
      <c r="AC1144" s="498"/>
      <c r="AD1144" s="498"/>
      <c r="AE1144" s="498"/>
      <c r="AF1144" s="498"/>
      <c r="AG1144" s="498"/>
      <c r="AH1144" s="498"/>
      <c r="AI1144" s="498"/>
    </row>
    <row r="1145" spans="6:35" ht="24" customHeight="1">
      <c r="F1145" s="263"/>
      <c r="Z1145" s="498"/>
      <c r="AA1145" s="498"/>
      <c r="AB1145" s="498"/>
      <c r="AC1145" s="498"/>
      <c r="AD1145" s="498"/>
      <c r="AE1145" s="498"/>
      <c r="AF1145" s="498"/>
      <c r="AG1145" s="498"/>
      <c r="AH1145" s="498"/>
      <c r="AI1145" s="498"/>
    </row>
    <row r="1146" spans="6:35" ht="24" customHeight="1">
      <c r="F1146" s="263"/>
      <c r="Z1146" s="498"/>
      <c r="AA1146" s="498"/>
      <c r="AB1146" s="498"/>
      <c r="AC1146" s="498"/>
      <c r="AD1146" s="498"/>
      <c r="AE1146" s="498"/>
      <c r="AF1146" s="498"/>
      <c r="AG1146" s="498"/>
      <c r="AH1146" s="498"/>
      <c r="AI1146" s="498"/>
    </row>
    <row r="1147" spans="6:35" ht="24" customHeight="1">
      <c r="F1147" s="263"/>
      <c r="Z1147" s="498"/>
      <c r="AA1147" s="498"/>
      <c r="AB1147" s="498"/>
      <c r="AC1147" s="498"/>
      <c r="AD1147" s="498"/>
      <c r="AE1147" s="498"/>
      <c r="AF1147" s="498"/>
      <c r="AG1147" s="498"/>
      <c r="AH1147" s="498"/>
      <c r="AI1147" s="498"/>
    </row>
    <row r="1148" spans="6:35" ht="24" customHeight="1">
      <c r="F1148" s="263"/>
      <c r="Z1148" s="498"/>
      <c r="AA1148" s="498"/>
      <c r="AB1148" s="498"/>
      <c r="AC1148" s="498"/>
      <c r="AD1148" s="498"/>
      <c r="AE1148" s="498"/>
      <c r="AF1148" s="498"/>
      <c r="AG1148" s="498"/>
      <c r="AH1148" s="498"/>
      <c r="AI1148" s="498"/>
    </row>
    <row r="1149" spans="6:35" ht="24" customHeight="1">
      <c r="F1149" s="263"/>
      <c r="Z1149" s="498"/>
      <c r="AA1149" s="498"/>
      <c r="AB1149" s="498"/>
      <c r="AC1149" s="498"/>
      <c r="AD1149" s="498"/>
      <c r="AE1149" s="498"/>
      <c r="AF1149" s="498"/>
      <c r="AG1149" s="498"/>
      <c r="AH1149" s="498"/>
      <c r="AI1149" s="498"/>
    </row>
    <row r="1150" spans="6:35" ht="24" customHeight="1">
      <c r="F1150" s="263"/>
      <c r="Z1150" s="498"/>
      <c r="AA1150" s="498"/>
      <c r="AB1150" s="498"/>
      <c r="AC1150" s="498"/>
      <c r="AD1150" s="498"/>
      <c r="AE1150" s="498"/>
      <c r="AF1150" s="498"/>
      <c r="AG1150" s="498"/>
      <c r="AH1150" s="498"/>
      <c r="AI1150" s="498"/>
    </row>
    <row r="1151" spans="6:35" ht="24" customHeight="1">
      <c r="F1151" s="263"/>
      <c r="Z1151" s="498"/>
      <c r="AA1151" s="498"/>
      <c r="AB1151" s="498"/>
      <c r="AC1151" s="498"/>
      <c r="AD1151" s="498"/>
      <c r="AE1151" s="498"/>
      <c r="AF1151" s="498"/>
      <c r="AG1151" s="498"/>
      <c r="AH1151" s="498"/>
      <c r="AI1151" s="498"/>
    </row>
    <row r="1152" spans="6:35" ht="24" customHeight="1">
      <c r="F1152" s="263"/>
      <c r="Z1152" s="498"/>
      <c r="AA1152" s="498"/>
      <c r="AB1152" s="498"/>
      <c r="AC1152" s="498"/>
      <c r="AD1152" s="498"/>
      <c r="AE1152" s="498"/>
      <c r="AF1152" s="498"/>
      <c r="AG1152" s="498"/>
      <c r="AH1152" s="498"/>
      <c r="AI1152" s="498"/>
    </row>
    <row r="1153" spans="6:35" ht="24" customHeight="1">
      <c r="F1153" s="263"/>
      <c r="Z1153" s="498"/>
      <c r="AA1153" s="498"/>
      <c r="AB1153" s="498"/>
      <c r="AC1153" s="498"/>
      <c r="AD1153" s="498"/>
      <c r="AE1153" s="498"/>
      <c r="AF1153" s="498"/>
      <c r="AG1153" s="498"/>
      <c r="AH1153" s="498"/>
      <c r="AI1153" s="498"/>
    </row>
    <row r="1154" spans="6:35" ht="24" customHeight="1">
      <c r="F1154" s="263"/>
      <c r="Z1154" s="498"/>
      <c r="AA1154" s="498"/>
      <c r="AB1154" s="498"/>
      <c r="AC1154" s="498"/>
      <c r="AD1154" s="498"/>
      <c r="AE1154" s="498"/>
      <c r="AF1154" s="498"/>
      <c r="AG1154" s="498"/>
      <c r="AH1154" s="498"/>
      <c r="AI1154" s="498"/>
    </row>
    <row r="1155" spans="6:35" ht="24" customHeight="1">
      <c r="F1155" s="263"/>
      <c r="Z1155" s="498"/>
      <c r="AA1155" s="498"/>
      <c r="AB1155" s="498"/>
      <c r="AC1155" s="498"/>
      <c r="AD1155" s="498"/>
      <c r="AE1155" s="498"/>
      <c r="AF1155" s="498"/>
      <c r="AG1155" s="498"/>
      <c r="AH1155" s="498"/>
      <c r="AI1155" s="498"/>
    </row>
    <row r="1156" spans="6:35" ht="24" customHeight="1">
      <c r="F1156" s="263"/>
      <c r="Z1156" s="498"/>
      <c r="AA1156" s="498"/>
      <c r="AB1156" s="498"/>
      <c r="AC1156" s="498"/>
      <c r="AD1156" s="498"/>
      <c r="AE1156" s="498"/>
      <c r="AF1156" s="498"/>
      <c r="AG1156" s="498"/>
      <c r="AH1156" s="498"/>
      <c r="AI1156" s="498"/>
    </row>
    <row r="1157" spans="6:35" ht="24" customHeight="1">
      <c r="F1157" s="263"/>
      <c r="Z1157" s="498"/>
      <c r="AA1157" s="498"/>
      <c r="AB1157" s="498"/>
      <c r="AC1157" s="498"/>
      <c r="AD1157" s="498"/>
      <c r="AE1157" s="498"/>
      <c r="AF1157" s="498"/>
      <c r="AG1157" s="498"/>
      <c r="AH1157" s="498"/>
      <c r="AI1157" s="498"/>
    </row>
    <row r="1158" spans="6:35" ht="24" customHeight="1">
      <c r="F1158" s="263"/>
      <c r="Z1158" s="498"/>
      <c r="AA1158" s="498"/>
      <c r="AB1158" s="498"/>
      <c r="AC1158" s="498"/>
      <c r="AD1158" s="498"/>
      <c r="AE1158" s="498"/>
      <c r="AF1158" s="498"/>
      <c r="AG1158" s="498"/>
      <c r="AH1158" s="498"/>
      <c r="AI1158" s="498"/>
    </row>
    <row r="1159" spans="6:35" ht="24" customHeight="1">
      <c r="F1159" s="263"/>
      <c r="Z1159" s="498"/>
      <c r="AA1159" s="498"/>
      <c r="AB1159" s="498"/>
      <c r="AC1159" s="498"/>
      <c r="AD1159" s="498"/>
      <c r="AE1159" s="498"/>
      <c r="AF1159" s="498"/>
      <c r="AG1159" s="498"/>
      <c r="AH1159" s="498"/>
      <c r="AI1159" s="498"/>
    </row>
    <row r="1160" spans="6:35" ht="24" customHeight="1">
      <c r="F1160" s="263"/>
      <c r="Z1160" s="498"/>
      <c r="AA1160" s="498"/>
      <c r="AB1160" s="498"/>
      <c r="AC1160" s="498"/>
      <c r="AD1160" s="498"/>
      <c r="AE1160" s="498"/>
      <c r="AF1160" s="498"/>
      <c r="AG1160" s="498"/>
      <c r="AH1160" s="498"/>
      <c r="AI1160" s="498"/>
    </row>
    <row r="1161" spans="6:35" ht="24" customHeight="1">
      <c r="F1161" s="263"/>
      <c r="Z1161" s="498"/>
      <c r="AA1161" s="498"/>
      <c r="AB1161" s="498"/>
      <c r="AC1161" s="498"/>
      <c r="AD1161" s="498"/>
      <c r="AE1161" s="498"/>
      <c r="AF1161" s="498"/>
      <c r="AG1161" s="498"/>
      <c r="AH1161" s="498"/>
      <c r="AI1161" s="498"/>
    </row>
    <row r="1162" spans="6:35" ht="24" customHeight="1">
      <c r="F1162" s="263"/>
      <c r="Z1162" s="498"/>
      <c r="AA1162" s="498"/>
      <c r="AB1162" s="498"/>
      <c r="AC1162" s="498"/>
      <c r="AD1162" s="498"/>
      <c r="AE1162" s="498"/>
      <c r="AF1162" s="498"/>
      <c r="AG1162" s="498"/>
      <c r="AH1162" s="498"/>
      <c r="AI1162" s="498"/>
    </row>
    <row r="1163" spans="6:35" ht="24" customHeight="1">
      <c r="F1163" s="263"/>
      <c r="Z1163" s="498"/>
      <c r="AA1163" s="498"/>
      <c r="AB1163" s="498"/>
      <c r="AC1163" s="498"/>
      <c r="AD1163" s="498"/>
      <c r="AE1163" s="498"/>
      <c r="AF1163" s="498"/>
      <c r="AG1163" s="498"/>
      <c r="AH1163" s="498"/>
      <c r="AI1163" s="498"/>
    </row>
    <row r="1164" spans="6:35" ht="24" customHeight="1">
      <c r="F1164" s="263"/>
      <c r="Z1164" s="498"/>
      <c r="AA1164" s="498"/>
      <c r="AB1164" s="498"/>
      <c r="AC1164" s="498"/>
      <c r="AD1164" s="498"/>
      <c r="AE1164" s="498"/>
      <c r="AF1164" s="498"/>
      <c r="AG1164" s="498"/>
      <c r="AH1164" s="498"/>
      <c r="AI1164" s="498"/>
    </row>
    <row r="1165" spans="6:35" ht="24" customHeight="1">
      <c r="F1165" s="263"/>
      <c r="Z1165" s="498"/>
      <c r="AA1165" s="498"/>
      <c r="AB1165" s="498"/>
      <c r="AC1165" s="498"/>
      <c r="AD1165" s="498"/>
      <c r="AE1165" s="498"/>
      <c r="AF1165" s="498"/>
      <c r="AG1165" s="498"/>
      <c r="AH1165" s="498"/>
      <c r="AI1165" s="498"/>
    </row>
    <row r="1166" spans="6:35" ht="24" customHeight="1">
      <c r="F1166" s="263"/>
      <c r="Z1166" s="498"/>
      <c r="AA1166" s="498"/>
      <c r="AB1166" s="498"/>
      <c r="AC1166" s="498"/>
      <c r="AD1166" s="498"/>
      <c r="AE1166" s="498"/>
      <c r="AF1166" s="498"/>
      <c r="AG1166" s="498"/>
      <c r="AH1166" s="498"/>
      <c r="AI1166" s="498"/>
    </row>
    <row r="1167" spans="6:35" ht="24" customHeight="1">
      <c r="F1167" s="263"/>
      <c r="Z1167" s="498"/>
      <c r="AA1167" s="498"/>
      <c r="AB1167" s="498"/>
      <c r="AC1167" s="498"/>
      <c r="AD1167" s="498"/>
      <c r="AE1167" s="498"/>
      <c r="AF1167" s="498"/>
      <c r="AG1167" s="498"/>
      <c r="AH1167" s="498"/>
      <c r="AI1167" s="498"/>
    </row>
    <row r="1168" spans="6:35" ht="24" customHeight="1">
      <c r="F1168" s="263"/>
      <c r="Z1168" s="498"/>
      <c r="AA1168" s="498"/>
      <c r="AB1168" s="498"/>
      <c r="AC1168" s="498"/>
      <c r="AD1168" s="498"/>
      <c r="AE1168" s="498"/>
      <c r="AF1168" s="498"/>
      <c r="AG1168" s="498"/>
      <c r="AH1168" s="498"/>
      <c r="AI1168" s="498"/>
    </row>
    <row r="1169" spans="6:35" ht="24" customHeight="1">
      <c r="F1169" s="263"/>
      <c r="Z1169" s="498"/>
      <c r="AA1169" s="498"/>
      <c r="AB1169" s="498"/>
      <c r="AC1169" s="498"/>
      <c r="AD1169" s="498"/>
      <c r="AE1169" s="498"/>
      <c r="AF1169" s="498"/>
      <c r="AG1169" s="498"/>
      <c r="AH1169" s="498"/>
      <c r="AI1169" s="498"/>
    </row>
    <row r="1170" spans="6:35" ht="24" customHeight="1">
      <c r="F1170" s="263"/>
      <c r="Z1170" s="498"/>
      <c r="AA1170" s="498"/>
      <c r="AB1170" s="498"/>
      <c r="AC1170" s="498"/>
      <c r="AD1170" s="498"/>
      <c r="AE1170" s="498"/>
      <c r="AF1170" s="498"/>
      <c r="AG1170" s="498"/>
      <c r="AH1170" s="498"/>
      <c r="AI1170" s="498"/>
    </row>
    <row r="1171" spans="6:35" ht="24" customHeight="1">
      <c r="F1171" s="263"/>
      <c r="Z1171" s="498"/>
      <c r="AA1171" s="498"/>
      <c r="AB1171" s="498"/>
      <c r="AC1171" s="498"/>
      <c r="AD1171" s="498"/>
      <c r="AE1171" s="498"/>
      <c r="AF1171" s="498"/>
      <c r="AG1171" s="498"/>
      <c r="AH1171" s="498"/>
      <c r="AI1171" s="498"/>
    </row>
    <row r="1172" spans="6:35" ht="24" customHeight="1">
      <c r="F1172" s="263"/>
      <c r="Z1172" s="498"/>
      <c r="AA1172" s="498"/>
      <c r="AB1172" s="498"/>
      <c r="AC1172" s="498"/>
      <c r="AD1172" s="498"/>
      <c r="AE1172" s="498"/>
      <c r="AF1172" s="498"/>
      <c r="AG1172" s="498"/>
      <c r="AH1172" s="498"/>
      <c r="AI1172" s="498"/>
    </row>
    <row r="1173" spans="6:35" ht="24" customHeight="1">
      <c r="F1173" s="263"/>
      <c r="Z1173" s="498"/>
      <c r="AA1173" s="498"/>
      <c r="AB1173" s="498"/>
      <c r="AC1173" s="498"/>
      <c r="AD1173" s="498"/>
      <c r="AE1173" s="498"/>
      <c r="AF1173" s="498"/>
      <c r="AG1173" s="498"/>
      <c r="AH1173" s="498"/>
      <c r="AI1173" s="498"/>
    </row>
    <row r="1174" spans="6:35" ht="24" customHeight="1">
      <c r="F1174" s="263"/>
      <c r="Z1174" s="498"/>
      <c r="AA1174" s="498"/>
      <c r="AB1174" s="498"/>
      <c r="AC1174" s="498"/>
      <c r="AD1174" s="498"/>
      <c r="AE1174" s="498"/>
      <c r="AF1174" s="498"/>
      <c r="AG1174" s="498"/>
      <c r="AH1174" s="498"/>
      <c r="AI1174" s="498"/>
    </row>
    <row r="1175" spans="6:35" ht="24" customHeight="1">
      <c r="F1175" s="263"/>
      <c r="Z1175" s="498"/>
      <c r="AA1175" s="498"/>
      <c r="AB1175" s="498"/>
      <c r="AC1175" s="498"/>
      <c r="AD1175" s="498"/>
      <c r="AE1175" s="498"/>
      <c r="AF1175" s="498"/>
      <c r="AG1175" s="498"/>
      <c r="AH1175" s="498"/>
      <c r="AI1175" s="498"/>
    </row>
    <row r="1176" spans="6:35" ht="24" customHeight="1">
      <c r="F1176" s="263"/>
      <c r="Z1176" s="498"/>
      <c r="AA1176" s="498"/>
      <c r="AB1176" s="498"/>
      <c r="AC1176" s="498"/>
      <c r="AD1176" s="498"/>
      <c r="AE1176" s="498"/>
      <c r="AF1176" s="498"/>
      <c r="AG1176" s="498"/>
      <c r="AH1176" s="498"/>
      <c r="AI1176" s="498"/>
    </row>
    <row r="1177" spans="6:35" ht="24" customHeight="1">
      <c r="F1177" s="263"/>
      <c r="Z1177" s="498"/>
      <c r="AA1177" s="498"/>
      <c r="AB1177" s="498"/>
      <c r="AC1177" s="498"/>
      <c r="AD1177" s="498"/>
      <c r="AE1177" s="498"/>
      <c r="AF1177" s="498"/>
      <c r="AG1177" s="498"/>
      <c r="AH1177" s="498"/>
      <c r="AI1177" s="498"/>
    </row>
    <row r="1178" spans="6:35" ht="24" customHeight="1">
      <c r="F1178" s="263"/>
      <c r="Z1178" s="498"/>
      <c r="AA1178" s="498"/>
      <c r="AB1178" s="498"/>
      <c r="AC1178" s="498"/>
      <c r="AD1178" s="498"/>
      <c r="AE1178" s="498"/>
      <c r="AF1178" s="498"/>
      <c r="AG1178" s="498"/>
      <c r="AH1178" s="498"/>
      <c r="AI1178" s="498"/>
    </row>
    <row r="1179" spans="6:35" ht="24" customHeight="1">
      <c r="F1179" s="263"/>
      <c r="Z1179" s="498"/>
      <c r="AA1179" s="498"/>
      <c r="AB1179" s="498"/>
      <c r="AC1179" s="498"/>
      <c r="AD1179" s="498"/>
      <c r="AE1179" s="498"/>
      <c r="AF1179" s="498"/>
      <c r="AG1179" s="498"/>
      <c r="AH1179" s="498"/>
      <c r="AI1179" s="498"/>
    </row>
    <row r="1180" spans="6:35" ht="24" customHeight="1">
      <c r="F1180" s="263"/>
      <c r="Z1180" s="498"/>
      <c r="AA1180" s="498"/>
      <c r="AB1180" s="498"/>
      <c r="AC1180" s="498"/>
      <c r="AD1180" s="498"/>
      <c r="AE1180" s="498"/>
      <c r="AF1180" s="498"/>
      <c r="AG1180" s="498"/>
      <c r="AH1180" s="498"/>
      <c r="AI1180" s="498"/>
    </row>
    <row r="1181" spans="6:35" ht="24" customHeight="1">
      <c r="F1181" s="263"/>
      <c r="Z1181" s="498"/>
      <c r="AA1181" s="498"/>
      <c r="AB1181" s="498"/>
      <c r="AC1181" s="498"/>
      <c r="AD1181" s="498"/>
      <c r="AE1181" s="498"/>
      <c r="AF1181" s="498"/>
      <c r="AG1181" s="498"/>
      <c r="AH1181" s="498"/>
      <c r="AI1181" s="498"/>
    </row>
    <row r="1182" spans="6:35" ht="24" customHeight="1">
      <c r="F1182" s="263"/>
      <c r="Z1182" s="498"/>
      <c r="AA1182" s="498"/>
      <c r="AB1182" s="498"/>
      <c r="AC1182" s="498"/>
      <c r="AD1182" s="498"/>
      <c r="AE1182" s="498"/>
      <c r="AF1182" s="498"/>
      <c r="AG1182" s="498"/>
      <c r="AH1182" s="498"/>
      <c r="AI1182" s="498"/>
    </row>
    <row r="1183" spans="6:35" ht="24" customHeight="1">
      <c r="F1183" s="263"/>
      <c r="Z1183" s="498"/>
      <c r="AA1183" s="498"/>
      <c r="AB1183" s="498"/>
      <c r="AC1183" s="498"/>
      <c r="AD1183" s="498"/>
      <c r="AE1183" s="498"/>
      <c r="AF1183" s="498"/>
      <c r="AG1183" s="498"/>
      <c r="AH1183" s="498"/>
      <c r="AI1183" s="498"/>
    </row>
    <row r="1184" spans="6:35" ht="24" customHeight="1">
      <c r="F1184" s="263"/>
      <c r="Z1184" s="498"/>
      <c r="AA1184" s="498"/>
      <c r="AB1184" s="498"/>
      <c r="AC1184" s="498"/>
      <c r="AD1184" s="498"/>
      <c r="AE1184" s="498"/>
      <c r="AF1184" s="498"/>
      <c r="AG1184" s="498"/>
      <c r="AH1184" s="498"/>
      <c r="AI1184" s="498"/>
    </row>
    <row r="1185" spans="6:35" ht="24" customHeight="1">
      <c r="F1185" s="263"/>
      <c r="Z1185" s="498"/>
      <c r="AA1185" s="498"/>
      <c r="AB1185" s="498"/>
      <c r="AC1185" s="498"/>
      <c r="AD1185" s="498"/>
      <c r="AE1185" s="498"/>
      <c r="AF1185" s="498"/>
      <c r="AG1185" s="498"/>
      <c r="AH1185" s="498"/>
      <c r="AI1185" s="498"/>
    </row>
    <row r="1186" spans="6:35" ht="24" customHeight="1">
      <c r="F1186" s="263"/>
      <c r="Z1186" s="498"/>
      <c r="AA1186" s="498"/>
      <c r="AB1186" s="498"/>
      <c r="AC1186" s="498"/>
      <c r="AD1186" s="498"/>
      <c r="AE1186" s="498"/>
      <c r="AF1186" s="498"/>
      <c r="AG1186" s="498"/>
      <c r="AH1186" s="498"/>
      <c r="AI1186" s="498"/>
    </row>
    <row r="1187" spans="6:35" ht="24" customHeight="1">
      <c r="F1187" s="263"/>
      <c r="Z1187" s="498"/>
      <c r="AA1187" s="498"/>
      <c r="AB1187" s="498"/>
      <c r="AC1187" s="498"/>
      <c r="AD1187" s="498"/>
      <c r="AE1187" s="498"/>
      <c r="AF1187" s="498"/>
      <c r="AG1187" s="498"/>
      <c r="AH1187" s="498"/>
      <c r="AI1187" s="498"/>
    </row>
    <row r="1188" spans="6:35" ht="24" customHeight="1">
      <c r="F1188" s="263"/>
      <c r="Z1188" s="498"/>
      <c r="AA1188" s="498"/>
      <c r="AB1188" s="498"/>
      <c r="AC1188" s="498"/>
      <c r="AD1188" s="498"/>
      <c r="AE1188" s="498"/>
      <c r="AF1188" s="498"/>
      <c r="AG1188" s="498"/>
      <c r="AH1188" s="498"/>
      <c r="AI1188" s="498"/>
    </row>
    <row r="1189" spans="6:35" ht="24" customHeight="1">
      <c r="F1189" s="263"/>
      <c r="Z1189" s="498"/>
      <c r="AA1189" s="498"/>
      <c r="AB1189" s="498"/>
      <c r="AC1189" s="498"/>
      <c r="AD1189" s="498"/>
      <c r="AE1189" s="498"/>
      <c r="AF1189" s="498"/>
      <c r="AG1189" s="498"/>
      <c r="AH1189" s="498"/>
      <c r="AI1189" s="498"/>
    </row>
    <row r="1190" spans="6:35" ht="24" customHeight="1">
      <c r="F1190" s="263"/>
      <c r="Z1190" s="498"/>
      <c r="AA1190" s="498"/>
      <c r="AB1190" s="498"/>
      <c r="AC1190" s="498"/>
      <c r="AD1190" s="498"/>
      <c r="AE1190" s="498"/>
      <c r="AF1190" s="498"/>
      <c r="AG1190" s="498"/>
      <c r="AH1190" s="498"/>
      <c r="AI1190" s="498"/>
    </row>
    <row r="1191" spans="6:35" ht="24" customHeight="1">
      <c r="F1191" s="263"/>
      <c r="Z1191" s="498"/>
      <c r="AA1191" s="498"/>
      <c r="AB1191" s="498"/>
      <c r="AC1191" s="498"/>
      <c r="AD1191" s="498"/>
      <c r="AE1191" s="498"/>
      <c r="AF1191" s="498"/>
      <c r="AG1191" s="498"/>
      <c r="AH1191" s="498"/>
      <c r="AI1191" s="498"/>
    </row>
    <row r="1192" spans="6:35" ht="24" customHeight="1">
      <c r="F1192" s="263"/>
      <c r="Z1192" s="498"/>
      <c r="AA1192" s="498"/>
      <c r="AB1192" s="498"/>
      <c r="AC1192" s="498"/>
      <c r="AD1192" s="498"/>
      <c r="AE1192" s="498"/>
      <c r="AF1192" s="498"/>
      <c r="AG1192" s="498"/>
      <c r="AH1192" s="498"/>
      <c r="AI1192" s="498"/>
    </row>
    <row r="1193" spans="6:35" ht="24" customHeight="1">
      <c r="F1193" s="263"/>
      <c r="Z1193" s="498"/>
      <c r="AA1193" s="498"/>
      <c r="AB1193" s="498"/>
      <c r="AC1193" s="498"/>
      <c r="AD1193" s="498"/>
      <c r="AE1193" s="498"/>
      <c r="AF1193" s="498"/>
      <c r="AG1193" s="498"/>
      <c r="AH1193" s="498"/>
      <c r="AI1193" s="498"/>
    </row>
    <row r="1194" spans="6:35" ht="24" customHeight="1">
      <c r="F1194" s="263"/>
      <c r="Z1194" s="498"/>
      <c r="AA1194" s="498"/>
      <c r="AB1194" s="498"/>
      <c r="AC1194" s="498"/>
      <c r="AD1194" s="498"/>
      <c r="AE1194" s="498"/>
      <c r="AF1194" s="498"/>
      <c r="AG1194" s="498"/>
      <c r="AH1194" s="498"/>
      <c r="AI1194" s="498"/>
    </row>
    <row r="1195" spans="6:35" ht="24" customHeight="1">
      <c r="F1195" s="263"/>
      <c r="Z1195" s="498"/>
      <c r="AA1195" s="498"/>
      <c r="AB1195" s="498"/>
      <c r="AC1195" s="498"/>
      <c r="AD1195" s="498"/>
      <c r="AE1195" s="498"/>
      <c r="AF1195" s="498"/>
      <c r="AG1195" s="498"/>
      <c r="AH1195" s="498"/>
      <c r="AI1195" s="498"/>
    </row>
    <row r="1196" spans="6:35" ht="24" customHeight="1">
      <c r="F1196" s="263"/>
      <c r="Z1196" s="498"/>
      <c r="AA1196" s="498"/>
      <c r="AB1196" s="498"/>
      <c r="AC1196" s="498"/>
      <c r="AD1196" s="498"/>
      <c r="AE1196" s="498"/>
      <c r="AF1196" s="498"/>
      <c r="AG1196" s="498"/>
      <c r="AH1196" s="498"/>
      <c r="AI1196" s="498"/>
    </row>
    <row r="1197" spans="6:35" ht="24" customHeight="1">
      <c r="F1197" s="263"/>
      <c r="Z1197" s="498"/>
      <c r="AA1197" s="498"/>
      <c r="AB1197" s="498"/>
      <c r="AC1197" s="498"/>
      <c r="AD1197" s="498"/>
      <c r="AE1197" s="498"/>
      <c r="AF1197" s="498"/>
      <c r="AG1197" s="498"/>
      <c r="AH1197" s="498"/>
      <c r="AI1197" s="498"/>
    </row>
    <row r="1198" spans="6:35" ht="24" customHeight="1">
      <c r="F1198" s="263"/>
      <c r="Z1198" s="498"/>
      <c r="AA1198" s="498"/>
      <c r="AB1198" s="498"/>
      <c r="AC1198" s="498"/>
      <c r="AD1198" s="498"/>
      <c r="AE1198" s="498"/>
      <c r="AF1198" s="498"/>
      <c r="AG1198" s="498"/>
      <c r="AH1198" s="498"/>
      <c r="AI1198" s="498"/>
    </row>
    <row r="1199" spans="6:35" ht="24" customHeight="1">
      <c r="F1199" s="263"/>
      <c r="Z1199" s="498"/>
      <c r="AA1199" s="498"/>
      <c r="AB1199" s="498"/>
      <c r="AC1199" s="498"/>
      <c r="AD1199" s="498"/>
      <c r="AE1199" s="498"/>
      <c r="AF1199" s="498"/>
      <c r="AG1199" s="498"/>
      <c r="AH1199" s="498"/>
      <c r="AI1199" s="498"/>
    </row>
    <row r="1200" spans="6:35" ht="24" customHeight="1">
      <c r="F1200" s="263"/>
      <c r="Z1200" s="498"/>
      <c r="AA1200" s="498"/>
      <c r="AB1200" s="498"/>
      <c r="AC1200" s="498"/>
      <c r="AD1200" s="498"/>
      <c r="AE1200" s="498"/>
      <c r="AF1200" s="498"/>
      <c r="AG1200" s="498"/>
      <c r="AH1200" s="498"/>
      <c r="AI1200" s="498"/>
    </row>
    <row r="1201" spans="6:35" ht="24" customHeight="1">
      <c r="F1201" s="263"/>
      <c r="Z1201" s="498"/>
      <c r="AA1201" s="498"/>
      <c r="AB1201" s="498"/>
      <c r="AC1201" s="498"/>
      <c r="AD1201" s="498"/>
      <c r="AE1201" s="498"/>
      <c r="AF1201" s="498"/>
      <c r="AG1201" s="498"/>
      <c r="AH1201" s="498"/>
      <c r="AI1201" s="498"/>
    </row>
    <row r="1202" spans="6:35" ht="24" customHeight="1">
      <c r="F1202" s="263"/>
      <c r="Z1202" s="498"/>
      <c r="AA1202" s="498"/>
      <c r="AB1202" s="498"/>
      <c r="AC1202" s="498"/>
      <c r="AD1202" s="498"/>
      <c r="AE1202" s="498"/>
      <c r="AF1202" s="498"/>
      <c r="AG1202" s="498"/>
      <c r="AH1202" s="498"/>
      <c r="AI1202" s="498"/>
    </row>
    <row r="1203" spans="6:35" ht="24" customHeight="1">
      <c r="F1203" s="263"/>
      <c r="Z1203" s="498"/>
      <c r="AA1203" s="498"/>
      <c r="AB1203" s="498"/>
      <c r="AC1203" s="498"/>
      <c r="AD1203" s="498"/>
      <c r="AE1203" s="498"/>
      <c r="AF1203" s="498"/>
      <c r="AG1203" s="498"/>
      <c r="AH1203" s="498"/>
      <c r="AI1203" s="498"/>
    </row>
    <row r="1204" spans="6:35" ht="24" customHeight="1">
      <c r="F1204" s="263"/>
      <c r="Z1204" s="498"/>
      <c r="AA1204" s="498"/>
      <c r="AB1204" s="498"/>
      <c r="AC1204" s="498"/>
      <c r="AD1204" s="498"/>
      <c r="AE1204" s="498"/>
      <c r="AF1204" s="498"/>
      <c r="AG1204" s="498"/>
      <c r="AH1204" s="498"/>
      <c r="AI1204" s="498"/>
    </row>
    <row r="1205" spans="6:35" ht="24" customHeight="1">
      <c r="F1205" s="263"/>
      <c r="Z1205" s="498"/>
      <c r="AA1205" s="498"/>
      <c r="AB1205" s="498"/>
      <c r="AC1205" s="498"/>
      <c r="AD1205" s="498"/>
      <c r="AE1205" s="498"/>
      <c r="AF1205" s="498"/>
      <c r="AG1205" s="498"/>
      <c r="AH1205" s="498"/>
      <c r="AI1205" s="498"/>
    </row>
    <row r="1206" spans="6:35" ht="24" customHeight="1">
      <c r="F1206" s="263"/>
      <c r="Z1206" s="498"/>
      <c r="AA1206" s="498"/>
      <c r="AB1206" s="498"/>
      <c r="AC1206" s="498"/>
      <c r="AD1206" s="498"/>
      <c r="AE1206" s="498"/>
      <c r="AF1206" s="498"/>
      <c r="AG1206" s="498"/>
      <c r="AH1206" s="498"/>
      <c r="AI1206" s="498"/>
    </row>
    <row r="1207" spans="6:35" ht="24" customHeight="1">
      <c r="F1207" s="263"/>
      <c r="Z1207" s="498"/>
      <c r="AA1207" s="498"/>
      <c r="AB1207" s="498"/>
      <c r="AC1207" s="498"/>
      <c r="AD1207" s="498"/>
      <c r="AE1207" s="498"/>
      <c r="AF1207" s="498"/>
      <c r="AG1207" s="498"/>
      <c r="AH1207" s="498"/>
      <c r="AI1207" s="498"/>
    </row>
    <row r="1208" spans="6:35" ht="24" customHeight="1">
      <c r="F1208" s="263"/>
      <c r="Z1208" s="498"/>
      <c r="AA1208" s="498"/>
      <c r="AB1208" s="498"/>
      <c r="AC1208" s="498"/>
      <c r="AD1208" s="498"/>
      <c r="AE1208" s="498"/>
      <c r="AF1208" s="498"/>
      <c r="AG1208" s="498"/>
      <c r="AH1208" s="498"/>
      <c r="AI1208" s="498"/>
    </row>
    <row r="1209" spans="6:35" ht="24" customHeight="1">
      <c r="F1209" s="263"/>
      <c r="Z1209" s="498"/>
      <c r="AA1209" s="498"/>
      <c r="AB1209" s="498"/>
      <c r="AC1209" s="498"/>
      <c r="AD1209" s="498"/>
      <c r="AE1209" s="498"/>
      <c r="AF1209" s="498"/>
      <c r="AG1209" s="498"/>
      <c r="AH1209" s="498"/>
      <c r="AI1209" s="498"/>
    </row>
    <row r="1210" spans="6:35" ht="24" customHeight="1">
      <c r="F1210" s="263"/>
      <c r="Z1210" s="498"/>
      <c r="AA1210" s="498"/>
      <c r="AB1210" s="498"/>
      <c r="AC1210" s="498"/>
      <c r="AD1210" s="498"/>
      <c r="AE1210" s="498"/>
      <c r="AF1210" s="498"/>
      <c r="AG1210" s="498"/>
      <c r="AH1210" s="498"/>
      <c r="AI1210" s="498"/>
    </row>
    <row r="1211" spans="6:35" ht="24" customHeight="1">
      <c r="F1211" s="263"/>
      <c r="Z1211" s="498"/>
      <c r="AA1211" s="498"/>
      <c r="AB1211" s="498"/>
      <c r="AC1211" s="498"/>
      <c r="AD1211" s="498"/>
      <c r="AE1211" s="498"/>
      <c r="AF1211" s="498"/>
      <c r="AG1211" s="498"/>
      <c r="AH1211" s="498"/>
      <c r="AI1211" s="498"/>
    </row>
    <row r="1212" spans="6:35" ht="24" customHeight="1">
      <c r="F1212" s="263"/>
      <c r="Z1212" s="498"/>
      <c r="AA1212" s="498"/>
      <c r="AB1212" s="498"/>
      <c r="AC1212" s="498"/>
      <c r="AD1212" s="498"/>
      <c r="AE1212" s="498"/>
      <c r="AF1212" s="498"/>
      <c r="AG1212" s="498"/>
      <c r="AH1212" s="498"/>
      <c r="AI1212" s="498"/>
    </row>
    <row r="1213" spans="6:35" ht="24" customHeight="1">
      <c r="F1213" s="263"/>
      <c r="Z1213" s="498"/>
      <c r="AA1213" s="498"/>
      <c r="AB1213" s="498"/>
      <c r="AC1213" s="498"/>
      <c r="AD1213" s="498"/>
      <c r="AE1213" s="498"/>
      <c r="AF1213" s="498"/>
      <c r="AG1213" s="498"/>
      <c r="AH1213" s="498"/>
      <c r="AI1213" s="498"/>
    </row>
    <row r="1214" spans="6:35" ht="24" customHeight="1">
      <c r="F1214" s="263"/>
      <c r="Z1214" s="498"/>
      <c r="AA1214" s="498"/>
      <c r="AB1214" s="498"/>
      <c r="AC1214" s="498"/>
      <c r="AD1214" s="498"/>
      <c r="AE1214" s="498"/>
      <c r="AF1214" s="498"/>
      <c r="AG1214" s="498"/>
      <c r="AH1214" s="498"/>
      <c r="AI1214" s="498"/>
    </row>
    <row r="1215" spans="6:35" ht="24" customHeight="1">
      <c r="F1215" s="263"/>
      <c r="Z1215" s="498"/>
      <c r="AA1215" s="498"/>
      <c r="AB1215" s="498"/>
      <c r="AC1215" s="498"/>
      <c r="AD1215" s="498"/>
      <c r="AE1215" s="498"/>
      <c r="AF1215" s="498"/>
      <c r="AG1215" s="498"/>
      <c r="AH1215" s="498"/>
      <c r="AI1215" s="498"/>
    </row>
    <row r="1216" spans="6:35" ht="24" customHeight="1">
      <c r="F1216" s="263"/>
      <c r="Z1216" s="498"/>
      <c r="AA1216" s="498"/>
      <c r="AB1216" s="498"/>
      <c r="AC1216" s="498"/>
      <c r="AD1216" s="498"/>
      <c r="AE1216" s="498"/>
      <c r="AF1216" s="498"/>
      <c r="AG1216" s="498"/>
      <c r="AH1216" s="498"/>
      <c r="AI1216" s="498"/>
    </row>
    <row r="1217" spans="6:35" ht="24" customHeight="1">
      <c r="F1217" s="263"/>
      <c r="Z1217" s="498"/>
      <c r="AA1217" s="498"/>
      <c r="AB1217" s="498"/>
      <c r="AC1217" s="498"/>
      <c r="AD1217" s="498"/>
      <c r="AE1217" s="498"/>
      <c r="AF1217" s="498"/>
      <c r="AG1217" s="498"/>
      <c r="AH1217" s="498"/>
      <c r="AI1217" s="498"/>
    </row>
    <row r="1218" spans="6:35" ht="24" customHeight="1">
      <c r="F1218" s="263"/>
      <c r="Z1218" s="498"/>
      <c r="AA1218" s="498"/>
      <c r="AB1218" s="498"/>
      <c r="AC1218" s="498"/>
      <c r="AD1218" s="498"/>
      <c r="AE1218" s="498"/>
      <c r="AF1218" s="498"/>
      <c r="AG1218" s="498"/>
      <c r="AH1218" s="498"/>
      <c r="AI1218" s="498"/>
    </row>
    <row r="1219" spans="6:35" ht="24" customHeight="1">
      <c r="F1219" s="263"/>
      <c r="Z1219" s="498"/>
      <c r="AA1219" s="498"/>
      <c r="AB1219" s="498"/>
      <c r="AC1219" s="498"/>
      <c r="AD1219" s="498"/>
      <c r="AE1219" s="498"/>
      <c r="AF1219" s="498"/>
      <c r="AG1219" s="498"/>
      <c r="AH1219" s="498"/>
      <c r="AI1219" s="498"/>
    </row>
    <row r="1220" spans="6:35" ht="24" customHeight="1">
      <c r="F1220" s="263"/>
      <c r="Z1220" s="498"/>
      <c r="AA1220" s="498"/>
      <c r="AB1220" s="498"/>
      <c r="AC1220" s="498"/>
      <c r="AD1220" s="498"/>
      <c r="AE1220" s="498"/>
      <c r="AF1220" s="498"/>
      <c r="AG1220" s="498"/>
      <c r="AH1220" s="498"/>
      <c r="AI1220" s="498"/>
    </row>
    <row r="1221" spans="6:35" ht="24" customHeight="1">
      <c r="F1221" s="263"/>
      <c r="Z1221" s="498"/>
      <c r="AA1221" s="498"/>
      <c r="AB1221" s="498"/>
      <c r="AC1221" s="498"/>
      <c r="AD1221" s="498"/>
      <c r="AE1221" s="498"/>
      <c r="AF1221" s="498"/>
      <c r="AG1221" s="498"/>
      <c r="AH1221" s="498"/>
      <c r="AI1221" s="498"/>
    </row>
    <row r="1222" spans="6:35" ht="24" customHeight="1">
      <c r="F1222" s="263"/>
      <c r="Z1222" s="498"/>
      <c r="AA1222" s="498"/>
      <c r="AB1222" s="498"/>
      <c r="AC1222" s="498"/>
      <c r="AD1222" s="498"/>
      <c r="AE1222" s="498"/>
      <c r="AF1222" s="498"/>
      <c r="AG1222" s="498"/>
      <c r="AH1222" s="498"/>
      <c r="AI1222" s="498"/>
    </row>
    <row r="1223" spans="6:35" ht="24" customHeight="1">
      <c r="F1223" s="263"/>
      <c r="Z1223" s="498"/>
      <c r="AA1223" s="498"/>
      <c r="AB1223" s="498"/>
      <c r="AC1223" s="498"/>
      <c r="AD1223" s="498"/>
      <c r="AE1223" s="498"/>
      <c r="AF1223" s="498"/>
      <c r="AG1223" s="498"/>
      <c r="AH1223" s="498"/>
      <c r="AI1223" s="498"/>
    </row>
    <row r="1224" spans="6:35" ht="24" customHeight="1">
      <c r="F1224" s="263"/>
      <c r="Z1224" s="498"/>
      <c r="AA1224" s="498"/>
      <c r="AB1224" s="498"/>
      <c r="AC1224" s="498"/>
      <c r="AD1224" s="498"/>
      <c r="AE1224" s="498"/>
      <c r="AF1224" s="498"/>
      <c r="AG1224" s="498"/>
      <c r="AH1224" s="498"/>
      <c r="AI1224" s="498"/>
    </row>
    <row r="1225" spans="6:35" ht="24" customHeight="1">
      <c r="F1225" s="263"/>
      <c r="Z1225" s="498"/>
      <c r="AA1225" s="498"/>
      <c r="AB1225" s="498"/>
      <c r="AC1225" s="498"/>
      <c r="AD1225" s="498"/>
      <c r="AE1225" s="498"/>
      <c r="AF1225" s="498"/>
      <c r="AG1225" s="498"/>
      <c r="AH1225" s="498"/>
      <c r="AI1225" s="498"/>
    </row>
    <row r="1226" spans="6:35" ht="24" customHeight="1">
      <c r="F1226" s="263"/>
      <c r="Z1226" s="498"/>
      <c r="AA1226" s="498"/>
      <c r="AB1226" s="498"/>
      <c r="AC1226" s="498"/>
      <c r="AD1226" s="498"/>
      <c r="AE1226" s="498"/>
      <c r="AF1226" s="498"/>
      <c r="AG1226" s="498"/>
      <c r="AH1226" s="498"/>
      <c r="AI1226" s="498"/>
    </row>
    <row r="1227" spans="6:35" ht="24" customHeight="1">
      <c r="F1227" s="263"/>
      <c r="Z1227" s="498"/>
      <c r="AA1227" s="498"/>
      <c r="AB1227" s="498"/>
      <c r="AC1227" s="498"/>
      <c r="AD1227" s="498"/>
      <c r="AE1227" s="498"/>
      <c r="AF1227" s="498"/>
      <c r="AG1227" s="498"/>
      <c r="AH1227" s="498"/>
      <c r="AI1227" s="498"/>
    </row>
    <row r="1228" spans="6:35" ht="24" customHeight="1">
      <c r="F1228" s="263"/>
      <c r="Z1228" s="498"/>
      <c r="AA1228" s="498"/>
      <c r="AB1228" s="498"/>
      <c r="AC1228" s="498"/>
      <c r="AD1228" s="498"/>
      <c r="AE1228" s="498"/>
      <c r="AF1228" s="498"/>
      <c r="AG1228" s="498"/>
      <c r="AH1228" s="498"/>
      <c r="AI1228" s="498"/>
    </row>
    <row r="1229" spans="6:35" ht="24" customHeight="1">
      <c r="F1229" s="263"/>
      <c r="Z1229" s="498"/>
      <c r="AA1229" s="498"/>
      <c r="AB1229" s="498"/>
      <c r="AC1229" s="498"/>
      <c r="AD1229" s="498"/>
      <c r="AE1229" s="498"/>
      <c r="AF1229" s="498"/>
      <c r="AG1229" s="498"/>
      <c r="AH1229" s="498"/>
      <c r="AI1229" s="498"/>
    </row>
    <row r="1230" spans="6:35" ht="24" customHeight="1">
      <c r="F1230" s="263"/>
      <c r="Z1230" s="498"/>
      <c r="AA1230" s="498"/>
      <c r="AB1230" s="498"/>
      <c r="AC1230" s="498"/>
      <c r="AD1230" s="498"/>
      <c r="AE1230" s="498"/>
      <c r="AF1230" s="498"/>
      <c r="AG1230" s="498"/>
      <c r="AH1230" s="498"/>
      <c r="AI1230" s="498"/>
    </row>
    <row r="1231" spans="6:35" ht="24" customHeight="1">
      <c r="F1231" s="263"/>
      <c r="Z1231" s="498"/>
      <c r="AA1231" s="498"/>
      <c r="AB1231" s="498"/>
      <c r="AC1231" s="498"/>
      <c r="AD1231" s="498"/>
      <c r="AE1231" s="498"/>
      <c r="AF1231" s="498"/>
      <c r="AG1231" s="498"/>
      <c r="AH1231" s="498"/>
      <c r="AI1231" s="498"/>
    </row>
    <row r="1232" spans="6:35" ht="24" customHeight="1">
      <c r="F1232" s="263"/>
      <c r="Z1232" s="498"/>
      <c r="AA1232" s="498"/>
      <c r="AB1232" s="498"/>
      <c r="AC1232" s="498"/>
      <c r="AD1232" s="498"/>
      <c r="AE1232" s="498"/>
      <c r="AF1232" s="498"/>
      <c r="AG1232" s="498"/>
      <c r="AH1232" s="498"/>
      <c r="AI1232" s="498"/>
    </row>
    <row r="1233" spans="6:35" ht="24" customHeight="1">
      <c r="F1233" s="263"/>
      <c r="Z1233" s="498"/>
      <c r="AA1233" s="498"/>
      <c r="AB1233" s="498"/>
      <c r="AC1233" s="498"/>
      <c r="AD1233" s="498"/>
      <c r="AE1233" s="498"/>
      <c r="AF1233" s="498"/>
      <c r="AG1233" s="498"/>
      <c r="AH1233" s="498"/>
      <c r="AI1233" s="498"/>
    </row>
    <row r="1234" spans="6:35" ht="24" customHeight="1">
      <c r="F1234" s="263"/>
      <c r="Z1234" s="498"/>
      <c r="AA1234" s="498"/>
      <c r="AB1234" s="498"/>
      <c r="AC1234" s="498"/>
      <c r="AD1234" s="498"/>
      <c r="AE1234" s="498"/>
      <c r="AF1234" s="498"/>
      <c r="AG1234" s="498"/>
      <c r="AH1234" s="498"/>
      <c r="AI1234" s="498"/>
    </row>
    <row r="1235" spans="6:35" ht="24" customHeight="1">
      <c r="F1235" s="263"/>
      <c r="Z1235" s="498"/>
      <c r="AA1235" s="498"/>
      <c r="AB1235" s="498"/>
      <c r="AC1235" s="498"/>
      <c r="AD1235" s="498"/>
      <c r="AE1235" s="498"/>
      <c r="AF1235" s="498"/>
      <c r="AG1235" s="498"/>
      <c r="AH1235" s="498"/>
      <c r="AI1235" s="498"/>
    </row>
    <row r="1236" spans="6:35" ht="24" customHeight="1">
      <c r="F1236" s="263"/>
      <c r="Z1236" s="498"/>
      <c r="AA1236" s="498"/>
      <c r="AB1236" s="498"/>
      <c r="AC1236" s="498"/>
      <c r="AD1236" s="498"/>
      <c r="AE1236" s="498"/>
      <c r="AF1236" s="498"/>
      <c r="AG1236" s="498"/>
      <c r="AH1236" s="498"/>
      <c r="AI1236" s="498"/>
    </row>
    <row r="1237" spans="6:35" ht="24" customHeight="1">
      <c r="F1237" s="263"/>
      <c r="Z1237" s="498"/>
      <c r="AA1237" s="498"/>
      <c r="AB1237" s="498"/>
      <c r="AC1237" s="498"/>
      <c r="AD1237" s="498"/>
      <c r="AE1237" s="498"/>
      <c r="AF1237" s="498"/>
      <c r="AG1237" s="498"/>
      <c r="AH1237" s="498"/>
      <c r="AI1237" s="498"/>
    </row>
    <row r="1238" spans="6:35" ht="24" customHeight="1">
      <c r="F1238" s="263"/>
      <c r="Z1238" s="498"/>
      <c r="AA1238" s="498"/>
      <c r="AB1238" s="498"/>
      <c r="AC1238" s="498"/>
      <c r="AD1238" s="498"/>
      <c r="AE1238" s="498"/>
      <c r="AF1238" s="498"/>
      <c r="AG1238" s="498"/>
      <c r="AH1238" s="498"/>
      <c r="AI1238" s="498"/>
    </row>
    <row r="1239" spans="6:35" ht="24" customHeight="1">
      <c r="F1239" s="263"/>
      <c r="Z1239" s="498"/>
      <c r="AA1239" s="498"/>
      <c r="AB1239" s="498"/>
      <c r="AC1239" s="498"/>
      <c r="AD1239" s="498"/>
      <c r="AE1239" s="498"/>
      <c r="AF1239" s="498"/>
      <c r="AG1239" s="498"/>
      <c r="AH1239" s="498"/>
      <c r="AI1239" s="498"/>
    </row>
    <row r="1240" spans="6:35" ht="24" customHeight="1">
      <c r="F1240" s="263"/>
      <c r="Z1240" s="498"/>
      <c r="AA1240" s="498"/>
      <c r="AB1240" s="498"/>
      <c r="AC1240" s="498"/>
      <c r="AD1240" s="498"/>
      <c r="AE1240" s="498"/>
      <c r="AF1240" s="498"/>
      <c r="AG1240" s="498"/>
      <c r="AH1240" s="498"/>
      <c r="AI1240" s="498"/>
    </row>
    <row r="1241" spans="6:35" ht="24" customHeight="1">
      <c r="F1241" s="263"/>
      <c r="Z1241" s="498"/>
      <c r="AA1241" s="498"/>
      <c r="AB1241" s="498"/>
      <c r="AC1241" s="498"/>
      <c r="AD1241" s="498"/>
      <c r="AE1241" s="498"/>
      <c r="AF1241" s="498"/>
      <c r="AG1241" s="498"/>
      <c r="AH1241" s="498"/>
      <c r="AI1241" s="498"/>
    </row>
    <row r="1242" spans="6:35" ht="24" customHeight="1">
      <c r="F1242" s="263"/>
      <c r="Z1242" s="498"/>
      <c r="AA1242" s="498"/>
      <c r="AB1242" s="498"/>
      <c r="AC1242" s="498"/>
      <c r="AD1242" s="498"/>
      <c r="AE1242" s="498"/>
      <c r="AF1242" s="498"/>
      <c r="AG1242" s="498"/>
      <c r="AH1242" s="498"/>
      <c r="AI1242" s="498"/>
    </row>
    <row r="1243" spans="6:35" ht="24" customHeight="1">
      <c r="F1243" s="263"/>
      <c r="Z1243" s="498"/>
      <c r="AA1243" s="498"/>
      <c r="AB1243" s="498"/>
      <c r="AC1243" s="498"/>
      <c r="AD1243" s="498"/>
      <c r="AE1243" s="498"/>
      <c r="AF1243" s="498"/>
      <c r="AG1243" s="498"/>
      <c r="AH1243" s="498"/>
      <c r="AI1243" s="498"/>
    </row>
    <row r="1244" spans="6:35" ht="24" customHeight="1">
      <c r="F1244" s="263"/>
      <c r="Z1244" s="498"/>
      <c r="AA1244" s="498"/>
      <c r="AB1244" s="498"/>
      <c r="AC1244" s="498"/>
      <c r="AD1244" s="498"/>
      <c r="AE1244" s="498"/>
      <c r="AF1244" s="498"/>
      <c r="AG1244" s="498"/>
      <c r="AH1244" s="498"/>
      <c r="AI1244" s="498"/>
    </row>
    <row r="1245" spans="6:35" ht="24" customHeight="1">
      <c r="F1245" s="263"/>
      <c r="Z1245" s="498"/>
      <c r="AA1245" s="498"/>
      <c r="AB1245" s="498"/>
      <c r="AC1245" s="498"/>
      <c r="AD1245" s="498"/>
      <c r="AE1245" s="498"/>
      <c r="AF1245" s="498"/>
      <c r="AG1245" s="498"/>
      <c r="AH1245" s="498"/>
      <c r="AI1245" s="498"/>
    </row>
    <row r="1246" spans="6:35" ht="24" customHeight="1">
      <c r="F1246" s="263"/>
      <c r="Z1246" s="498"/>
      <c r="AA1246" s="498"/>
      <c r="AB1246" s="498"/>
      <c r="AC1246" s="498"/>
      <c r="AD1246" s="498"/>
      <c r="AE1246" s="498"/>
      <c r="AF1246" s="498"/>
      <c r="AG1246" s="498"/>
      <c r="AH1246" s="498"/>
      <c r="AI1246" s="498"/>
    </row>
    <row r="1247" spans="6:35" ht="24" customHeight="1">
      <c r="F1247" s="263"/>
      <c r="Z1247" s="498"/>
      <c r="AA1247" s="498"/>
      <c r="AB1247" s="498"/>
      <c r="AC1247" s="498"/>
      <c r="AD1247" s="498"/>
      <c r="AE1247" s="498"/>
      <c r="AF1247" s="498"/>
      <c r="AG1247" s="498"/>
      <c r="AH1247" s="498"/>
      <c r="AI1247" s="498"/>
    </row>
    <row r="1248" spans="6:35" ht="24" customHeight="1">
      <c r="F1248" s="263"/>
      <c r="Z1248" s="498"/>
      <c r="AA1248" s="498"/>
      <c r="AB1248" s="498"/>
      <c r="AC1248" s="498"/>
      <c r="AD1248" s="498"/>
      <c r="AE1248" s="498"/>
      <c r="AF1248" s="498"/>
      <c r="AG1248" s="498"/>
      <c r="AH1248" s="498"/>
      <c r="AI1248" s="498"/>
    </row>
    <row r="1249" spans="6:35" ht="24" customHeight="1">
      <c r="F1249" s="263"/>
      <c r="Z1249" s="498"/>
      <c r="AA1249" s="498"/>
      <c r="AB1249" s="498"/>
      <c r="AC1249" s="498"/>
      <c r="AD1249" s="498"/>
      <c r="AE1249" s="498"/>
      <c r="AF1249" s="498"/>
      <c r="AG1249" s="498"/>
      <c r="AH1249" s="498"/>
      <c r="AI1249" s="498"/>
    </row>
    <row r="1250" spans="6:35" ht="24" customHeight="1">
      <c r="F1250" s="263"/>
      <c r="Z1250" s="498"/>
      <c r="AA1250" s="498"/>
      <c r="AB1250" s="498"/>
      <c r="AC1250" s="498"/>
      <c r="AD1250" s="498"/>
      <c r="AE1250" s="498"/>
      <c r="AF1250" s="498"/>
      <c r="AG1250" s="498"/>
      <c r="AH1250" s="498"/>
      <c r="AI1250" s="498"/>
    </row>
    <row r="1251" spans="6:35" ht="24" customHeight="1">
      <c r="F1251" s="263"/>
      <c r="Z1251" s="498"/>
      <c r="AA1251" s="498"/>
      <c r="AB1251" s="498"/>
      <c r="AC1251" s="498"/>
      <c r="AD1251" s="498"/>
      <c r="AE1251" s="498"/>
      <c r="AF1251" s="498"/>
      <c r="AG1251" s="498"/>
      <c r="AH1251" s="498"/>
      <c r="AI1251" s="498"/>
    </row>
    <row r="1252" spans="6:35" ht="24" customHeight="1">
      <c r="F1252" s="263"/>
      <c r="Z1252" s="498"/>
      <c r="AA1252" s="498"/>
      <c r="AB1252" s="498"/>
      <c r="AC1252" s="498"/>
      <c r="AD1252" s="498"/>
      <c r="AE1252" s="498"/>
      <c r="AF1252" s="498"/>
      <c r="AG1252" s="498"/>
      <c r="AH1252" s="498"/>
      <c r="AI1252" s="498"/>
    </row>
    <row r="1253" spans="6:35" ht="24" customHeight="1">
      <c r="F1253" s="263"/>
      <c r="Z1253" s="498"/>
      <c r="AA1253" s="498"/>
      <c r="AB1253" s="498"/>
      <c r="AC1253" s="498"/>
      <c r="AD1253" s="498"/>
      <c r="AE1253" s="498"/>
      <c r="AF1253" s="498"/>
      <c r="AG1253" s="498"/>
      <c r="AH1253" s="498"/>
      <c r="AI1253" s="498"/>
    </row>
    <row r="1254" spans="6:35" ht="24" customHeight="1">
      <c r="F1254" s="263"/>
      <c r="Z1254" s="498"/>
      <c r="AA1254" s="498"/>
      <c r="AB1254" s="498"/>
      <c r="AC1254" s="498"/>
      <c r="AD1254" s="498"/>
      <c r="AE1254" s="498"/>
      <c r="AF1254" s="498"/>
      <c r="AG1254" s="498"/>
      <c r="AH1254" s="498"/>
      <c r="AI1254" s="498"/>
    </row>
    <row r="1255" spans="6:35" ht="24" customHeight="1">
      <c r="F1255" s="263"/>
      <c r="Z1255" s="498"/>
      <c r="AA1255" s="498"/>
      <c r="AB1255" s="498"/>
      <c r="AC1255" s="498"/>
      <c r="AD1255" s="498"/>
      <c r="AE1255" s="498"/>
      <c r="AF1255" s="498"/>
      <c r="AG1255" s="498"/>
      <c r="AH1255" s="498"/>
      <c r="AI1255" s="498"/>
    </row>
    <row r="1256" spans="6:35" ht="24" customHeight="1">
      <c r="F1256" s="263"/>
      <c r="Z1256" s="498"/>
      <c r="AA1256" s="498"/>
      <c r="AB1256" s="498"/>
      <c r="AC1256" s="498"/>
      <c r="AD1256" s="498"/>
      <c r="AE1256" s="498"/>
      <c r="AF1256" s="498"/>
      <c r="AG1256" s="498"/>
      <c r="AH1256" s="498"/>
      <c r="AI1256" s="498"/>
    </row>
    <row r="1257" spans="6:35" ht="24" customHeight="1">
      <c r="F1257" s="263"/>
      <c r="Z1257" s="498"/>
      <c r="AA1257" s="498"/>
      <c r="AB1257" s="498"/>
      <c r="AC1257" s="498"/>
      <c r="AD1257" s="498"/>
      <c r="AE1257" s="498"/>
      <c r="AF1257" s="498"/>
      <c r="AG1257" s="498"/>
      <c r="AH1257" s="498"/>
      <c r="AI1257" s="498"/>
    </row>
    <row r="1258" spans="6:35" ht="24" customHeight="1">
      <c r="F1258" s="263"/>
      <c r="Z1258" s="498"/>
      <c r="AA1258" s="498"/>
      <c r="AB1258" s="498"/>
      <c r="AC1258" s="498"/>
      <c r="AD1258" s="498"/>
      <c r="AE1258" s="498"/>
      <c r="AF1258" s="498"/>
      <c r="AG1258" s="498"/>
      <c r="AH1258" s="498"/>
      <c r="AI1258" s="498"/>
    </row>
    <row r="1259" spans="6:35" ht="24" customHeight="1">
      <c r="F1259" s="263"/>
      <c r="Z1259" s="498"/>
      <c r="AA1259" s="498"/>
      <c r="AB1259" s="498"/>
      <c r="AC1259" s="498"/>
      <c r="AD1259" s="498"/>
      <c r="AE1259" s="498"/>
      <c r="AF1259" s="498"/>
      <c r="AG1259" s="498"/>
      <c r="AH1259" s="498"/>
      <c r="AI1259" s="498"/>
    </row>
    <row r="1260" spans="6:35" ht="24" customHeight="1">
      <c r="F1260" s="263"/>
      <c r="Z1260" s="498"/>
      <c r="AA1260" s="498"/>
      <c r="AB1260" s="498"/>
      <c r="AC1260" s="498"/>
      <c r="AD1260" s="498"/>
      <c r="AE1260" s="498"/>
      <c r="AF1260" s="498"/>
      <c r="AG1260" s="498"/>
      <c r="AH1260" s="498"/>
      <c r="AI1260" s="498"/>
    </row>
    <row r="1261" spans="6:35" ht="24" customHeight="1">
      <c r="F1261" s="263"/>
      <c r="Z1261" s="498"/>
      <c r="AA1261" s="498"/>
      <c r="AB1261" s="498"/>
      <c r="AC1261" s="498"/>
      <c r="AD1261" s="498"/>
      <c r="AE1261" s="498"/>
      <c r="AF1261" s="498"/>
      <c r="AG1261" s="498"/>
      <c r="AH1261" s="498"/>
      <c r="AI1261" s="498"/>
    </row>
    <row r="1262" spans="6:35" ht="24" customHeight="1">
      <c r="F1262" s="263"/>
      <c r="Z1262" s="498"/>
      <c r="AA1262" s="498"/>
      <c r="AB1262" s="498"/>
      <c r="AC1262" s="498"/>
      <c r="AD1262" s="498"/>
      <c r="AE1262" s="498"/>
      <c r="AF1262" s="498"/>
      <c r="AG1262" s="498"/>
      <c r="AH1262" s="498"/>
      <c r="AI1262" s="498"/>
    </row>
    <row r="1263" spans="6:35" ht="24" customHeight="1">
      <c r="F1263" s="263"/>
      <c r="Z1263" s="498"/>
      <c r="AA1263" s="498"/>
      <c r="AB1263" s="498"/>
      <c r="AC1263" s="498"/>
      <c r="AD1263" s="498"/>
      <c r="AE1263" s="498"/>
      <c r="AF1263" s="498"/>
      <c r="AG1263" s="498"/>
      <c r="AH1263" s="498"/>
      <c r="AI1263" s="498"/>
    </row>
    <row r="1264" spans="6:35" ht="24" customHeight="1">
      <c r="F1264" s="263"/>
      <c r="Z1264" s="498"/>
      <c r="AA1264" s="498"/>
      <c r="AB1264" s="498"/>
      <c r="AC1264" s="498"/>
      <c r="AD1264" s="498"/>
      <c r="AE1264" s="498"/>
      <c r="AF1264" s="498"/>
      <c r="AG1264" s="498"/>
      <c r="AH1264" s="498"/>
      <c r="AI1264" s="498"/>
    </row>
    <row r="1265" spans="6:35" ht="24" customHeight="1">
      <c r="F1265" s="263"/>
      <c r="Z1265" s="498"/>
      <c r="AA1265" s="498"/>
      <c r="AB1265" s="498"/>
      <c r="AC1265" s="498"/>
      <c r="AD1265" s="498"/>
      <c r="AE1265" s="498"/>
      <c r="AF1265" s="498"/>
      <c r="AG1265" s="498"/>
      <c r="AH1265" s="498"/>
      <c r="AI1265" s="498"/>
    </row>
    <row r="1266" spans="6:35" ht="24" customHeight="1">
      <c r="F1266" s="263"/>
      <c r="Z1266" s="498"/>
      <c r="AA1266" s="498"/>
      <c r="AB1266" s="498"/>
      <c r="AC1266" s="498"/>
      <c r="AD1266" s="498"/>
      <c r="AE1266" s="498"/>
      <c r="AF1266" s="498"/>
      <c r="AG1266" s="498"/>
      <c r="AH1266" s="498"/>
      <c r="AI1266" s="498"/>
    </row>
    <row r="1267" spans="6:35" ht="24" customHeight="1">
      <c r="F1267" s="263"/>
      <c r="Z1267" s="498"/>
      <c r="AA1267" s="498"/>
      <c r="AB1267" s="498"/>
      <c r="AC1267" s="498"/>
      <c r="AD1267" s="498"/>
      <c r="AE1267" s="498"/>
      <c r="AF1267" s="498"/>
      <c r="AG1267" s="498"/>
      <c r="AH1267" s="498"/>
      <c r="AI1267" s="498"/>
    </row>
    <row r="1268" spans="6:35" ht="24" customHeight="1">
      <c r="F1268" s="263"/>
      <c r="Z1268" s="498"/>
      <c r="AA1268" s="498"/>
      <c r="AB1268" s="498"/>
      <c r="AC1268" s="498"/>
      <c r="AD1268" s="498"/>
      <c r="AE1268" s="498"/>
      <c r="AF1268" s="498"/>
      <c r="AG1268" s="498"/>
      <c r="AH1268" s="498"/>
      <c r="AI1268" s="498"/>
    </row>
    <row r="1269" spans="6:35" ht="24" customHeight="1">
      <c r="F1269" s="263"/>
      <c r="Z1269" s="498"/>
      <c r="AA1269" s="498"/>
      <c r="AB1269" s="498"/>
      <c r="AC1269" s="498"/>
      <c r="AD1269" s="498"/>
      <c r="AE1269" s="498"/>
      <c r="AF1269" s="498"/>
      <c r="AG1269" s="498"/>
      <c r="AH1269" s="498"/>
      <c r="AI1269" s="498"/>
    </row>
    <row r="1270" spans="6:35" ht="24" customHeight="1">
      <c r="F1270" s="263"/>
      <c r="Z1270" s="498"/>
      <c r="AA1270" s="498"/>
      <c r="AB1270" s="498"/>
      <c r="AC1270" s="498"/>
      <c r="AD1270" s="498"/>
      <c r="AE1270" s="498"/>
      <c r="AF1270" s="498"/>
      <c r="AG1270" s="498"/>
      <c r="AH1270" s="498"/>
      <c r="AI1270" s="498"/>
    </row>
    <row r="1271" spans="6:35" ht="24" customHeight="1">
      <c r="F1271" s="263"/>
      <c r="Z1271" s="498"/>
      <c r="AA1271" s="498"/>
      <c r="AB1271" s="498"/>
      <c r="AC1271" s="498"/>
      <c r="AD1271" s="498"/>
      <c r="AE1271" s="498"/>
      <c r="AF1271" s="498"/>
      <c r="AG1271" s="498"/>
      <c r="AH1271" s="498"/>
      <c r="AI1271" s="498"/>
    </row>
    <row r="1272" spans="6:35" ht="24" customHeight="1">
      <c r="F1272" s="263"/>
      <c r="Z1272" s="498"/>
      <c r="AA1272" s="498"/>
      <c r="AB1272" s="498"/>
      <c r="AC1272" s="498"/>
      <c r="AD1272" s="498"/>
      <c r="AE1272" s="498"/>
      <c r="AF1272" s="498"/>
      <c r="AG1272" s="498"/>
      <c r="AH1272" s="498"/>
      <c r="AI1272" s="498"/>
    </row>
    <row r="1273" spans="6:35" ht="24" customHeight="1">
      <c r="F1273" s="263"/>
      <c r="Z1273" s="498"/>
      <c r="AA1273" s="498"/>
      <c r="AB1273" s="498"/>
      <c r="AC1273" s="498"/>
      <c r="AD1273" s="498"/>
      <c r="AE1273" s="498"/>
      <c r="AF1273" s="498"/>
      <c r="AG1273" s="498"/>
      <c r="AH1273" s="498"/>
      <c r="AI1273" s="498"/>
    </row>
    <row r="1274" spans="6:35" ht="24" customHeight="1">
      <c r="F1274" s="263"/>
      <c r="Z1274" s="498"/>
      <c r="AA1274" s="498"/>
      <c r="AB1274" s="498"/>
      <c r="AC1274" s="498"/>
      <c r="AD1274" s="498"/>
      <c r="AE1274" s="498"/>
      <c r="AF1274" s="498"/>
      <c r="AG1274" s="498"/>
      <c r="AH1274" s="498"/>
      <c r="AI1274" s="498"/>
    </row>
    <row r="1275" spans="6:35" ht="24" customHeight="1">
      <c r="F1275" s="263"/>
      <c r="Z1275" s="498"/>
      <c r="AA1275" s="498"/>
      <c r="AB1275" s="498"/>
      <c r="AC1275" s="498"/>
      <c r="AD1275" s="498"/>
      <c r="AE1275" s="498"/>
      <c r="AF1275" s="498"/>
      <c r="AG1275" s="498"/>
      <c r="AH1275" s="498"/>
      <c r="AI1275" s="498"/>
    </row>
    <row r="1276" spans="6:35" ht="24" customHeight="1">
      <c r="F1276" s="263"/>
      <c r="Z1276" s="498"/>
      <c r="AA1276" s="498"/>
      <c r="AB1276" s="498"/>
      <c r="AC1276" s="498"/>
      <c r="AD1276" s="498"/>
      <c r="AE1276" s="498"/>
      <c r="AF1276" s="498"/>
      <c r="AG1276" s="498"/>
      <c r="AH1276" s="498"/>
      <c r="AI1276" s="498"/>
    </row>
    <row r="1277" spans="6:35" ht="24" customHeight="1">
      <c r="F1277" s="263"/>
      <c r="Z1277" s="498"/>
      <c r="AA1277" s="498"/>
      <c r="AB1277" s="498"/>
      <c r="AC1277" s="498"/>
      <c r="AD1277" s="498"/>
      <c r="AE1277" s="498"/>
      <c r="AF1277" s="498"/>
      <c r="AG1277" s="498"/>
      <c r="AH1277" s="498"/>
      <c r="AI1277" s="498"/>
    </row>
    <row r="1278" spans="6:35" ht="24" customHeight="1">
      <c r="F1278" s="263"/>
      <c r="Z1278" s="498"/>
      <c r="AA1278" s="498"/>
      <c r="AB1278" s="498"/>
      <c r="AC1278" s="498"/>
      <c r="AD1278" s="498"/>
      <c r="AE1278" s="498"/>
      <c r="AF1278" s="498"/>
      <c r="AG1278" s="498"/>
      <c r="AH1278" s="498"/>
      <c r="AI1278" s="498"/>
    </row>
    <row r="1279" spans="6:35" ht="24" customHeight="1">
      <c r="F1279" s="263"/>
      <c r="Z1279" s="498"/>
      <c r="AA1279" s="498"/>
      <c r="AB1279" s="498"/>
      <c r="AC1279" s="498"/>
      <c r="AD1279" s="498"/>
      <c r="AE1279" s="498"/>
      <c r="AF1279" s="498"/>
      <c r="AG1279" s="498"/>
      <c r="AH1279" s="498"/>
      <c r="AI1279" s="498"/>
    </row>
    <row r="1280" spans="6:35" ht="24" customHeight="1">
      <c r="F1280" s="263"/>
      <c r="Z1280" s="498"/>
      <c r="AA1280" s="498"/>
      <c r="AB1280" s="498"/>
      <c r="AC1280" s="498"/>
      <c r="AD1280" s="498"/>
      <c r="AE1280" s="498"/>
      <c r="AF1280" s="498"/>
      <c r="AG1280" s="498"/>
      <c r="AH1280" s="498"/>
      <c r="AI1280" s="498"/>
    </row>
    <row r="1281" spans="6:35" ht="24" customHeight="1">
      <c r="F1281" s="263"/>
      <c r="Z1281" s="498"/>
      <c r="AA1281" s="498"/>
      <c r="AB1281" s="498"/>
      <c r="AC1281" s="498"/>
      <c r="AD1281" s="498"/>
      <c r="AE1281" s="498"/>
      <c r="AF1281" s="498"/>
      <c r="AG1281" s="498"/>
      <c r="AH1281" s="498"/>
      <c r="AI1281" s="498"/>
    </row>
    <row r="1282" spans="6:35" ht="24" customHeight="1">
      <c r="F1282" s="263"/>
      <c r="Z1282" s="498"/>
      <c r="AA1282" s="498"/>
      <c r="AB1282" s="498"/>
      <c r="AC1282" s="498"/>
      <c r="AD1282" s="498"/>
      <c r="AE1282" s="498"/>
      <c r="AF1282" s="498"/>
      <c r="AG1282" s="498"/>
      <c r="AH1282" s="498"/>
      <c r="AI1282" s="498"/>
    </row>
    <row r="1283" spans="6:35" ht="24" customHeight="1">
      <c r="F1283" s="263"/>
      <c r="Z1283" s="498"/>
      <c r="AA1283" s="498"/>
      <c r="AB1283" s="498"/>
      <c r="AC1283" s="498"/>
      <c r="AD1283" s="498"/>
      <c r="AE1283" s="498"/>
      <c r="AF1283" s="498"/>
      <c r="AG1283" s="498"/>
      <c r="AH1283" s="498"/>
      <c r="AI1283" s="498"/>
    </row>
    <row r="1284" spans="6:35" ht="24" customHeight="1">
      <c r="F1284" s="263"/>
      <c r="Z1284" s="498"/>
      <c r="AA1284" s="498"/>
      <c r="AB1284" s="498"/>
      <c r="AC1284" s="498"/>
      <c r="AD1284" s="498"/>
      <c r="AE1284" s="498"/>
      <c r="AF1284" s="498"/>
      <c r="AG1284" s="498"/>
      <c r="AH1284" s="498"/>
      <c r="AI1284" s="498"/>
    </row>
    <row r="1285" spans="6:35" ht="24" customHeight="1">
      <c r="F1285" s="263"/>
      <c r="Z1285" s="498"/>
      <c r="AA1285" s="498"/>
      <c r="AB1285" s="498"/>
      <c r="AC1285" s="498"/>
      <c r="AD1285" s="498"/>
      <c r="AE1285" s="498"/>
      <c r="AF1285" s="498"/>
      <c r="AG1285" s="498"/>
      <c r="AH1285" s="498"/>
      <c r="AI1285" s="498"/>
    </row>
    <row r="1286" spans="6:35" ht="24" customHeight="1">
      <c r="F1286" s="263"/>
      <c r="Z1286" s="498"/>
      <c r="AA1286" s="498"/>
      <c r="AB1286" s="498"/>
      <c r="AC1286" s="498"/>
      <c r="AD1286" s="498"/>
      <c r="AE1286" s="498"/>
      <c r="AF1286" s="498"/>
      <c r="AG1286" s="498"/>
      <c r="AH1286" s="498"/>
      <c r="AI1286" s="498"/>
    </row>
    <row r="1287" spans="6:35" ht="24" customHeight="1">
      <c r="F1287" s="263"/>
      <c r="Z1287" s="498"/>
      <c r="AA1287" s="498"/>
      <c r="AB1287" s="498"/>
      <c r="AC1287" s="498"/>
      <c r="AD1287" s="498"/>
      <c r="AE1287" s="498"/>
      <c r="AF1287" s="498"/>
      <c r="AG1287" s="498"/>
      <c r="AH1287" s="498"/>
      <c r="AI1287" s="498"/>
    </row>
    <row r="1288" spans="6:35" ht="24" customHeight="1">
      <c r="F1288" s="263"/>
      <c r="Z1288" s="498"/>
      <c r="AA1288" s="498"/>
      <c r="AB1288" s="498"/>
      <c r="AC1288" s="498"/>
      <c r="AD1288" s="498"/>
      <c r="AE1288" s="498"/>
      <c r="AF1288" s="498"/>
      <c r="AG1288" s="498"/>
      <c r="AH1288" s="498"/>
      <c r="AI1288" s="498"/>
    </row>
    <row r="1289" spans="6:35" ht="24" customHeight="1">
      <c r="F1289" s="263"/>
      <c r="Z1289" s="498"/>
      <c r="AA1289" s="498"/>
      <c r="AB1289" s="498"/>
      <c r="AC1289" s="498"/>
      <c r="AD1289" s="498"/>
      <c r="AE1289" s="498"/>
      <c r="AF1289" s="498"/>
      <c r="AG1289" s="498"/>
      <c r="AH1289" s="498"/>
      <c r="AI1289" s="498"/>
    </row>
    <row r="1290" spans="6:35" ht="24" customHeight="1">
      <c r="F1290" s="263"/>
      <c r="Z1290" s="498"/>
      <c r="AA1290" s="498"/>
      <c r="AB1290" s="498"/>
      <c r="AC1290" s="498"/>
      <c r="AD1290" s="498"/>
      <c r="AE1290" s="498"/>
      <c r="AF1290" s="498"/>
      <c r="AG1290" s="498"/>
      <c r="AH1290" s="498"/>
      <c r="AI1290" s="498"/>
    </row>
    <row r="1291" spans="6:35" ht="24" customHeight="1">
      <c r="F1291" s="263"/>
      <c r="Z1291" s="498"/>
      <c r="AA1291" s="498"/>
      <c r="AB1291" s="498"/>
      <c r="AC1291" s="498"/>
      <c r="AD1291" s="498"/>
      <c r="AE1291" s="498"/>
      <c r="AF1291" s="498"/>
      <c r="AG1291" s="498"/>
      <c r="AH1291" s="498"/>
      <c r="AI1291" s="498"/>
    </row>
    <row r="1292" spans="6:35" ht="24" customHeight="1">
      <c r="F1292" s="263"/>
      <c r="Z1292" s="498"/>
      <c r="AA1292" s="498"/>
      <c r="AB1292" s="498"/>
      <c r="AC1292" s="498"/>
      <c r="AD1292" s="498"/>
      <c r="AE1292" s="498"/>
      <c r="AF1292" s="498"/>
      <c r="AG1292" s="498"/>
      <c r="AH1292" s="498"/>
      <c r="AI1292" s="498"/>
    </row>
    <row r="1293" spans="6:35" ht="24" customHeight="1">
      <c r="F1293" s="263"/>
      <c r="Z1293" s="498"/>
      <c r="AA1293" s="498"/>
      <c r="AB1293" s="498"/>
      <c r="AC1293" s="498"/>
      <c r="AD1293" s="498"/>
      <c r="AE1293" s="498"/>
      <c r="AF1293" s="498"/>
      <c r="AG1293" s="498"/>
      <c r="AH1293" s="498"/>
      <c r="AI1293" s="498"/>
    </row>
    <row r="1294" spans="6:35" ht="24" customHeight="1">
      <c r="F1294" s="263"/>
      <c r="Z1294" s="498"/>
      <c r="AA1294" s="498"/>
      <c r="AB1294" s="498"/>
      <c r="AC1294" s="498"/>
      <c r="AD1294" s="498"/>
      <c r="AE1294" s="498"/>
      <c r="AF1294" s="498"/>
      <c r="AG1294" s="498"/>
      <c r="AH1294" s="498"/>
      <c r="AI1294" s="498"/>
    </row>
    <row r="1295" spans="6:35" ht="24" customHeight="1">
      <c r="F1295" s="263"/>
      <c r="Z1295" s="498"/>
      <c r="AA1295" s="498"/>
      <c r="AB1295" s="498"/>
      <c r="AC1295" s="498"/>
      <c r="AD1295" s="498"/>
      <c r="AE1295" s="498"/>
      <c r="AF1295" s="498"/>
      <c r="AG1295" s="498"/>
      <c r="AH1295" s="498"/>
      <c r="AI1295" s="498"/>
    </row>
    <row r="1296" spans="6:35" ht="24" customHeight="1">
      <c r="F1296" s="263"/>
      <c r="Z1296" s="498"/>
      <c r="AA1296" s="498"/>
      <c r="AB1296" s="498"/>
      <c r="AC1296" s="498"/>
      <c r="AD1296" s="498"/>
      <c r="AE1296" s="498"/>
      <c r="AF1296" s="498"/>
      <c r="AG1296" s="498"/>
      <c r="AH1296" s="498"/>
      <c r="AI1296" s="498"/>
    </row>
    <row r="1297" spans="6:35" ht="24" customHeight="1">
      <c r="F1297" s="263"/>
      <c r="Z1297" s="498"/>
      <c r="AA1297" s="498"/>
      <c r="AB1297" s="498"/>
      <c r="AC1297" s="498"/>
      <c r="AD1297" s="498"/>
      <c r="AE1297" s="498"/>
      <c r="AF1297" s="498"/>
      <c r="AG1297" s="498"/>
      <c r="AH1297" s="498"/>
      <c r="AI1297" s="498"/>
    </row>
    <row r="1298" spans="6:35" ht="24" customHeight="1">
      <c r="F1298" s="263"/>
      <c r="Z1298" s="498"/>
      <c r="AA1298" s="498"/>
      <c r="AB1298" s="498"/>
      <c r="AC1298" s="498"/>
      <c r="AD1298" s="498"/>
      <c r="AE1298" s="498"/>
      <c r="AF1298" s="498"/>
      <c r="AG1298" s="498"/>
      <c r="AH1298" s="498"/>
      <c r="AI1298" s="498"/>
    </row>
    <row r="1299" spans="6:35" ht="24" customHeight="1">
      <c r="F1299" s="263"/>
      <c r="Z1299" s="498"/>
      <c r="AA1299" s="498"/>
      <c r="AB1299" s="498"/>
      <c r="AC1299" s="498"/>
      <c r="AD1299" s="498"/>
      <c r="AE1299" s="498"/>
      <c r="AF1299" s="498"/>
      <c r="AG1299" s="498"/>
      <c r="AH1299" s="498"/>
      <c r="AI1299" s="498"/>
    </row>
    <row r="1300" spans="6:35" ht="24" customHeight="1">
      <c r="F1300" s="263"/>
      <c r="Z1300" s="498"/>
      <c r="AA1300" s="498"/>
      <c r="AB1300" s="498"/>
      <c r="AC1300" s="498"/>
      <c r="AD1300" s="498"/>
      <c r="AE1300" s="498"/>
      <c r="AF1300" s="498"/>
      <c r="AG1300" s="498"/>
      <c r="AH1300" s="498"/>
      <c r="AI1300" s="498"/>
    </row>
    <row r="1301" spans="6:35" ht="24" customHeight="1">
      <c r="F1301" s="263"/>
      <c r="Z1301" s="498"/>
      <c r="AA1301" s="498"/>
      <c r="AB1301" s="498"/>
      <c r="AC1301" s="498"/>
      <c r="AD1301" s="498"/>
      <c r="AE1301" s="498"/>
      <c r="AF1301" s="498"/>
      <c r="AG1301" s="498"/>
      <c r="AH1301" s="498"/>
      <c r="AI1301" s="498"/>
    </row>
    <row r="1302" spans="6:35" ht="24" customHeight="1">
      <c r="F1302" s="263"/>
      <c r="Z1302" s="498"/>
      <c r="AA1302" s="498"/>
      <c r="AB1302" s="498"/>
      <c r="AC1302" s="498"/>
      <c r="AD1302" s="498"/>
      <c r="AE1302" s="498"/>
      <c r="AF1302" s="498"/>
      <c r="AG1302" s="498"/>
      <c r="AH1302" s="498"/>
      <c r="AI1302" s="498"/>
    </row>
    <row r="1303" spans="6:35" ht="24" customHeight="1">
      <c r="F1303" s="263"/>
      <c r="Z1303" s="498"/>
      <c r="AA1303" s="498"/>
      <c r="AB1303" s="498"/>
      <c r="AC1303" s="498"/>
      <c r="AD1303" s="498"/>
      <c r="AE1303" s="498"/>
      <c r="AF1303" s="498"/>
      <c r="AG1303" s="498"/>
      <c r="AH1303" s="498"/>
      <c r="AI1303" s="498"/>
    </row>
    <row r="1304" spans="6:35" ht="24" customHeight="1">
      <c r="F1304" s="263"/>
      <c r="Z1304" s="498"/>
      <c r="AA1304" s="498"/>
      <c r="AB1304" s="498"/>
      <c r="AC1304" s="498"/>
      <c r="AD1304" s="498"/>
      <c r="AE1304" s="498"/>
      <c r="AF1304" s="498"/>
      <c r="AG1304" s="498"/>
      <c r="AH1304" s="498"/>
      <c r="AI1304" s="498"/>
    </row>
    <row r="1305" spans="6:35" ht="24" customHeight="1">
      <c r="F1305" s="263"/>
      <c r="Z1305" s="498"/>
      <c r="AA1305" s="498"/>
      <c r="AB1305" s="498"/>
      <c r="AC1305" s="498"/>
      <c r="AD1305" s="498"/>
      <c r="AE1305" s="498"/>
      <c r="AF1305" s="498"/>
      <c r="AG1305" s="498"/>
      <c r="AH1305" s="498"/>
      <c r="AI1305" s="498"/>
    </row>
    <row r="1306" spans="6:35" ht="24" customHeight="1">
      <c r="F1306" s="263"/>
      <c r="Z1306" s="498"/>
      <c r="AA1306" s="498"/>
      <c r="AB1306" s="498"/>
      <c r="AC1306" s="498"/>
      <c r="AD1306" s="498"/>
      <c r="AE1306" s="498"/>
      <c r="AF1306" s="498"/>
      <c r="AG1306" s="498"/>
      <c r="AH1306" s="498"/>
      <c r="AI1306" s="498"/>
    </row>
    <row r="1307" spans="6:35" ht="24" customHeight="1">
      <c r="F1307" s="263"/>
      <c r="Z1307" s="498"/>
      <c r="AA1307" s="498"/>
      <c r="AB1307" s="498"/>
      <c r="AC1307" s="498"/>
      <c r="AD1307" s="498"/>
      <c r="AE1307" s="498"/>
      <c r="AF1307" s="498"/>
      <c r="AG1307" s="498"/>
      <c r="AH1307" s="498"/>
      <c r="AI1307" s="498"/>
    </row>
    <row r="1308" spans="6:35" ht="24" customHeight="1">
      <c r="F1308" s="263"/>
      <c r="Z1308" s="498"/>
      <c r="AA1308" s="498"/>
      <c r="AB1308" s="498"/>
      <c r="AC1308" s="498"/>
      <c r="AD1308" s="498"/>
      <c r="AE1308" s="498"/>
      <c r="AF1308" s="498"/>
      <c r="AG1308" s="498"/>
      <c r="AH1308" s="498"/>
      <c r="AI1308" s="498"/>
    </row>
    <row r="1309" spans="6:35" ht="24" customHeight="1">
      <c r="F1309" s="263"/>
      <c r="Z1309" s="498"/>
      <c r="AA1309" s="498"/>
      <c r="AB1309" s="498"/>
      <c r="AC1309" s="498"/>
      <c r="AD1309" s="498"/>
      <c r="AE1309" s="498"/>
      <c r="AF1309" s="498"/>
      <c r="AG1309" s="498"/>
      <c r="AH1309" s="498"/>
      <c r="AI1309" s="498"/>
    </row>
    <row r="1310" spans="6:35" ht="24" customHeight="1">
      <c r="F1310" s="263"/>
      <c r="Z1310" s="498"/>
      <c r="AA1310" s="498"/>
      <c r="AB1310" s="498"/>
      <c r="AC1310" s="498"/>
      <c r="AD1310" s="498"/>
      <c r="AE1310" s="498"/>
      <c r="AF1310" s="498"/>
      <c r="AG1310" s="498"/>
      <c r="AH1310" s="498"/>
      <c r="AI1310" s="498"/>
    </row>
    <row r="1311" spans="6:35" ht="24" customHeight="1">
      <c r="F1311" s="263"/>
      <c r="Z1311" s="498"/>
      <c r="AA1311" s="498"/>
      <c r="AB1311" s="498"/>
      <c r="AC1311" s="498"/>
      <c r="AD1311" s="498"/>
      <c r="AE1311" s="498"/>
      <c r="AF1311" s="498"/>
      <c r="AG1311" s="498"/>
      <c r="AH1311" s="498"/>
      <c r="AI1311" s="498"/>
    </row>
    <row r="1312" spans="6:35" ht="24" customHeight="1">
      <c r="F1312" s="263"/>
      <c r="Z1312" s="498"/>
      <c r="AA1312" s="498"/>
      <c r="AB1312" s="498"/>
      <c r="AC1312" s="498"/>
      <c r="AD1312" s="498"/>
      <c r="AE1312" s="498"/>
      <c r="AF1312" s="498"/>
      <c r="AG1312" s="498"/>
      <c r="AH1312" s="498"/>
      <c r="AI1312" s="498"/>
    </row>
    <row r="1313" spans="6:35" ht="24" customHeight="1">
      <c r="F1313" s="263"/>
      <c r="Z1313" s="498"/>
      <c r="AA1313" s="498"/>
      <c r="AB1313" s="498"/>
      <c r="AC1313" s="498"/>
      <c r="AD1313" s="498"/>
      <c r="AE1313" s="498"/>
      <c r="AF1313" s="498"/>
      <c r="AG1313" s="498"/>
      <c r="AH1313" s="498"/>
      <c r="AI1313" s="498"/>
    </row>
    <row r="1314" spans="6:35" ht="24" customHeight="1">
      <c r="F1314" s="263"/>
      <c r="Z1314" s="498"/>
      <c r="AA1314" s="498"/>
      <c r="AB1314" s="498"/>
      <c r="AC1314" s="498"/>
      <c r="AD1314" s="498"/>
      <c r="AE1314" s="498"/>
      <c r="AF1314" s="498"/>
      <c r="AG1314" s="498"/>
      <c r="AH1314" s="498"/>
      <c r="AI1314" s="498"/>
    </row>
    <row r="1315" spans="6:35" ht="24" customHeight="1">
      <c r="F1315" s="263"/>
      <c r="Z1315" s="498"/>
      <c r="AA1315" s="498"/>
      <c r="AB1315" s="498"/>
      <c r="AC1315" s="498"/>
      <c r="AD1315" s="498"/>
      <c r="AE1315" s="498"/>
      <c r="AF1315" s="498"/>
      <c r="AG1315" s="498"/>
      <c r="AH1315" s="498"/>
      <c r="AI1315" s="498"/>
    </row>
    <row r="1316" spans="6:35" ht="24" customHeight="1">
      <c r="F1316" s="263"/>
      <c r="Z1316" s="498"/>
      <c r="AA1316" s="498"/>
      <c r="AB1316" s="498"/>
      <c r="AC1316" s="498"/>
      <c r="AD1316" s="498"/>
      <c r="AE1316" s="498"/>
      <c r="AF1316" s="498"/>
      <c r="AG1316" s="498"/>
      <c r="AH1316" s="498"/>
      <c r="AI1316" s="498"/>
    </row>
    <row r="1317" spans="6:35" ht="24" customHeight="1">
      <c r="F1317" s="263"/>
      <c r="Z1317" s="498"/>
      <c r="AA1317" s="498"/>
      <c r="AB1317" s="498"/>
      <c r="AC1317" s="498"/>
      <c r="AD1317" s="498"/>
      <c r="AE1317" s="498"/>
      <c r="AF1317" s="498"/>
      <c r="AG1317" s="498"/>
      <c r="AH1317" s="498"/>
      <c r="AI1317" s="498"/>
    </row>
    <row r="1318" spans="6:35" ht="24" customHeight="1">
      <c r="F1318" s="263"/>
      <c r="Z1318" s="498"/>
      <c r="AA1318" s="498"/>
      <c r="AB1318" s="498"/>
      <c r="AC1318" s="498"/>
      <c r="AD1318" s="498"/>
      <c r="AE1318" s="498"/>
      <c r="AF1318" s="498"/>
      <c r="AG1318" s="498"/>
      <c r="AH1318" s="498"/>
      <c r="AI1318" s="498"/>
    </row>
    <row r="1319" spans="6:35" ht="24" customHeight="1">
      <c r="F1319" s="263"/>
      <c r="Z1319" s="498"/>
      <c r="AA1319" s="498"/>
      <c r="AB1319" s="498"/>
      <c r="AC1319" s="498"/>
      <c r="AD1319" s="498"/>
      <c r="AE1319" s="498"/>
      <c r="AF1319" s="498"/>
      <c r="AG1319" s="498"/>
      <c r="AH1319" s="498"/>
      <c r="AI1319" s="498"/>
    </row>
    <row r="1320" spans="6:35" ht="24" customHeight="1">
      <c r="F1320" s="263"/>
      <c r="Z1320" s="498"/>
      <c r="AA1320" s="498"/>
      <c r="AB1320" s="498"/>
      <c r="AC1320" s="498"/>
      <c r="AD1320" s="498"/>
      <c r="AE1320" s="498"/>
      <c r="AF1320" s="498"/>
      <c r="AG1320" s="498"/>
      <c r="AH1320" s="498"/>
      <c r="AI1320" s="498"/>
    </row>
    <row r="1321" spans="6:35" ht="24" customHeight="1">
      <c r="F1321" s="263"/>
      <c r="Z1321" s="498"/>
      <c r="AA1321" s="498"/>
      <c r="AB1321" s="498"/>
      <c r="AC1321" s="498"/>
      <c r="AD1321" s="498"/>
      <c r="AE1321" s="498"/>
      <c r="AF1321" s="498"/>
      <c r="AG1321" s="498"/>
      <c r="AH1321" s="498"/>
      <c r="AI1321" s="498"/>
    </row>
    <row r="1322" spans="6:35" ht="24" customHeight="1">
      <c r="F1322" s="263"/>
      <c r="Z1322" s="498"/>
      <c r="AA1322" s="498"/>
      <c r="AB1322" s="498"/>
      <c r="AC1322" s="498"/>
      <c r="AD1322" s="498"/>
      <c r="AE1322" s="498"/>
      <c r="AF1322" s="498"/>
      <c r="AG1322" s="498"/>
      <c r="AH1322" s="498"/>
      <c r="AI1322" s="498"/>
    </row>
    <row r="1323" spans="6:35" ht="24" customHeight="1">
      <c r="F1323" s="263"/>
      <c r="Z1323" s="498"/>
      <c r="AA1323" s="498"/>
      <c r="AB1323" s="498"/>
      <c r="AC1323" s="498"/>
      <c r="AD1323" s="498"/>
      <c r="AE1323" s="498"/>
      <c r="AF1323" s="498"/>
      <c r="AG1323" s="498"/>
      <c r="AH1323" s="498"/>
      <c r="AI1323" s="498"/>
    </row>
    <row r="1324" spans="6:35" ht="24" customHeight="1">
      <c r="F1324" s="263"/>
      <c r="Z1324" s="498"/>
      <c r="AA1324" s="498"/>
      <c r="AB1324" s="498"/>
      <c r="AC1324" s="498"/>
      <c r="AD1324" s="498"/>
      <c r="AE1324" s="498"/>
      <c r="AF1324" s="498"/>
      <c r="AG1324" s="498"/>
      <c r="AH1324" s="498"/>
      <c r="AI1324" s="498"/>
    </row>
    <row r="1325" spans="6:35" ht="24" customHeight="1">
      <c r="F1325" s="263"/>
      <c r="Z1325" s="498"/>
      <c r="AA1325" s="498"/>
      <c r="AB1325" s="498"/>
      <c r="AC1325" s="498"/>
      <c r="AD1325" s="498"/>
      <c r="AE1325" s="498"/>
      <c r="AF1325" s="498"/>
      <c r="AG1325" s="498"/>
      <c r="AH1325" s="498"/>
      <c r="AI1325" s="498"/>
    </row>
    <row r="1326" spans="6:35" ht="24" customHeight="1">
      <c r="F1326" s="263"/>
      <c r="Z1326" s="498"/>
      <c r="AA1326" s="498"/>
      <c r="AB1326" s="498"/>
      <c r="AC1326" s="498"/>
      <c r="AD1326" s="498"/>
      <c r="AE1326" s="498"/>
      <c r="AF1326" s="498"/>
      <c r="AG1326" s="498"/>
      <c r="AH1326" s="498"/>
      <c r="AI1326" s="498"/>
    </row>
    <row r="1327" spans="6:35" ht="24" customHeight="1">
      <c r="F1327" s="263"/>
      <c r="Z1327" s="498"/>
      <c r="AA1327" s="498"/>
      <c r="AB1327" s="498"/>
      <c r="AC1327" s="498"/>
      <c r="AD1327" s="498"/>
      <c r="AE1327" s="498"/>
      <c r="AF1327" s="498"/>
      <c r="AG1327" s="498"/>
      <c r="AH1327" s="498"/>
      <c r="AI1327" s="498"/>
    </row>
    <row r="1328" spans="6:35" ht="24" customHeight="1">
      <c r="F1328" s="263"/>
      <c r="Z1328" s="498"/>
      <c r="AA1328" s="498"/>
      <c r="AB1328" s="498"/>
      <c r="AC1328" s="498"/>
      <c r="AD1328" s="498"/>
      <c r="AE1328" s="498"/>
      <c r="AF1328" s="498"/>
      <c r="AG1328" s="498"/>
      <c r="AH1328" s="498"/>
      <c r="AI1328" s="498"/>
    </row>
    <row r="1329" spans="6:35" ht="24" customHeight="1">
      <c r="F1329" s="263"/>
      <c r="Z1329" s="498"/>
      <c r="AA1329" s="498"/>
      <c r="AB1329" s="498"/>
      <c r="AC1329" s="498"/>
      <c r="AD1329" s="498"/>
      <c r="AE1329" s="498"/>
      <c r="AF1329" s="498"/>
      <c r="AG1329" s="498"/>
      <c r="AH1329" s="498"/>
      <c r="AI1329" s="498"/>
    </row>
    <row r="1330" spans="6:35" ht="24" customHeight="1">
      <c r="F1330" s="263"/>
      <c r="Z1330" s="498"/>
      <c r="AA1330" s="498"/>
      <c r="AB1330" s="498"/>
      <c r="AC1330" s="498"/>
      <c r="AD1330" s="498"/>
      <c r="AE1330" s="498"/>
      <c r="AF1330" s="498"/>
      <c r="AG1330" s="498"/>
      <c r="AH1330" s="498"/>
      <c r="AI1330" s="498"/>
    </row>
    <row r="1331" spans="6:35" ht="24" customHeight="1">
      <c r="F1331" s="263"/>
      <c r="Z1331" s="498"/>
      <c r="AA1331" s="498"/>
      <c r="AB1331" s="498"/>
      <c r="AC1331" s="498"/>
      <c r="AD1331" s="498"/>
      <c r="AE1331" s="498"/>
      <c r="AF1331" s="498"/>
      <c r="AG1331" s="498"/>
      <c r="AH1331" s="498"/>
      <c r="AI1331" s="498"/>
    </row>
    <row r="1332" spans="6:35" ht="24" customHeight="1">
      <c r="F1332" s="263"/>
      <c r="Z1332" s="498"/>
      <c r="AA1332" s="498"/>
      <c r="AB1332" s="498"/>
      <c r="AC1332" s="498"/>
      <c r="AD1332" s="498"/>
      <c r="AE1332" s="498"/>
      <c r="AF1332" s="498"/>
      <c r="AG1332" s="498"/>
      <c r="AH1332" s="498"/>
      <c r="AI1332" s="498"/>
    </row>
    <row r="1333" spans="6:35" ht="24" customHeight="1">
      <c r="F1333" s="263"/>
      <c r="Z1333" s="498"/>
      <c r="AA1333" s="498"/>
      <c r="AB1333" s="498"/>
      <c r="AC1333" s="498"/>
      <c r="AD1333" s="498"/>
      <c r="AE1333" s="498"/>
      <c r="AF1333" s="498"/>
      <c r="AG1333" s="498"/>
      <c r="AH1333" s="498"/>
      <c r="AI1333" s="498"/>
    </row>
    <row r="1334" spans="6:35" ht="24" customHeight="1">
      <c r="F1334" s="263"/>
      <c r="Z1334" s="498"/>
      <c r="AA1334" s="498"/>
      <c r="AB1334" s="498"/>
      <c r="AC1334" s="498"/>
      <c r="AD1334" s="498"/>
      <c r="AE1334" s="498"/>
      <c r="AF1334" s="498"/>
      <c r="AG1334" s="498"/>
      <c r="AH1334" s="498"/>
      <c r="AI1334" s="498"/>
    </row>
    <row r="1335" spans="6:35" ht="24" customHeight="1">
      <c r="F1335" s="263"/>
      <c r="Z1335" s="498"/>
      <c r="AA1335" s="498"/>
      <c r="AB1335" s="498"/>
      <c r="AC1335" s="498"/>
      <c r="AD1335" s="498"/>
      <c r="AE1335" s="498"/>
      <c r="AF1335" s="498"/>
      <c r="AG1335" s="498"/>
      <c r="AH1335" s="498"/>
      <c r="AI1335" s="498"/>
    </row>
    <row r="1336" spans="6:35" ht="24" customHeight="1">
      <c r="F1336" s="263"/>
      <c r="Z1336" s="498"/>
      <c r="AA1336" s="498"/>
      <c r="AB1336" s="498"/>
      <c r="AC1336" s="498"/>
      <c r="AD1336" s="498"/>
      <c r="AE1336" s="498"/>
      <c r="AF1336" s="498"/>
      <c r="AG1336" s="498"/>
      <c r="AH1336" s="498"/>
      <c r="AI1336" s="498"/>
    </row>
    <row r="1337" spans="6:35" ht="24" customHeight="1">
      <c r="F1337" s="263"/>
      <c r="Z1337" s="498"/>
      <c r="AA1337" s="498"/>
      <c r="AB1337" s="498"/>
      <c r="AC1337" s="498"/>
      <c r="AD1337" s="498"/>
      <c r="AE1337" s="498"/>
      <c r="AF1337" s="498"/>
      <c r="AG1337" s="498"/>
      <c r="AH1337" s="498"/>
      <c r="AI1337" s="498"/>
    </row>
    <row r="1338" spans="6:35" ht="24" customHeight="1">
      <c r="F1338" s="263"/>
      <c r="Z1338" s="498"/>
      <c r="AA1338" s="498"/>
      <c r="AB1338" s="498"/>
      <c r="AC1338" s="498"/>
      <c r="AD1338" s="498"/>
      <c r="AE1338" s="498"/>
      <c r="AF1338" s="498"/>
      <c r="AG1338" s="498"/>
      <c r="AH1338" s="498"/>
      <c r="AI1338" s="498"/>
    </row>
    <row r="1339" spans="6:35" ht="24" customHeight="1">
      <c r="F1339" s="263"/>
      <c r="Z1339" s="498"/>
      <c r="AA1339" s="498"/>
      <c r="AB1339" s="498"/>
      <c r="AC1339" s="498"/>
      <c r="AD1339" s="498"/>
      <c r="AE1339" s="498"/>
      <c r="AF1339" s="498"/>
      <c r="AG1339" s="498"/>
      <c r="AH1339" s="498"/>
      <c r="AI1339" s="498"/>
    </row>
    <row r="1340" spans="6:35" ht="24" customHeight="1">
      <c r="F1340" s="263"/>
      <c r="Z1340" s="498"/>
      <c r="AA1340" s="498"/>
      <c r="AB1340" s="498"/>
      <c r="AC1340" s="498"/>
      <c r="AD1340" s="498"/>
      <c r="AE1340" s="498"/>
      <c r="AF1340" s="498"/>
      <c r="AG1340" s="498"/>
      <c r="AH1340" s="498"/>
      <c r="AI1340" s="498"/>
    </row>
    <row r="1341" spans="6:35" ht="24" customHeight="1">
      <c r="F1341" s="263"/>
      <c r="Z1341" s="498"/>
      <c r="AA1341" s="498"/>
      <c r="AB1341" s="498"/>
      <c r="AC1341" s="498"/>
      <c r="AD1341" s="498"/>
      <c r="AE1341" s="498"/>
      <c r="AF1341" s="498"/>
      <c r="AG1341" s="498"/>
      <c r="AH1341" s="498"/>
      <c r="AI1341" s="498"/>
    </row>
    <row r="1342" spans="6:35" ht="24" customHeight="1">
      <c r="F1342" s="263"/>
      <c r="Z1342" s="498"/>
      <c r="AA1342" s="498"/>
      <c r="AB1342" s="498"/>
      <c r="AC1342" s="498"/>
      <c r="AD1342" s="498"/>
      <c r="AE1342" s="498"/>
      <c r="AF1342" s="498"/>
      <c r="AG1342" s="498"/>
      <c r="AH1342" s="498"/>
      <c r="AI1342" s="498"/>
    </row>
    <row r="1343" spans="6:35" ht="24" customHeight="1">
      <c r="F1343" s="263"/>
      <c r="Z1343" s="498"/>
      <c r="AA1343" s="498"/>
      <c r="AB1343" s="498"/>
      <c r="AC1343" s="498"/>
      <c r="AD1343" s="498"/>
      <c r="AE1343" s="498"/>
      <c r="AF1343" s="498"/>
      <c r="AG1343" s="498"/>
      <c r="AH1343" s="498"/>
      <c r="AI1343" s="498"/>
    </row>
    <row r="1344" spans="6:35" ht="24" customHeight="1">
      <c r="F1344" s="263"/>
      <c r="Z1344" s="498"/>
      <c r="AA1344" s="498"/>
      <c r="AB1344" s="498"/>
      <c r="AC1344" s="498"/>
      <c r="AD1344" s="498"/>
      <c r="AE1344" s="498"/>
      <c r="AF1344" s="498"/>
      <c r="AG1344" s="498"/>
      <c r="AH1344" s="498"/>
      <c r="AI1344" s="498"/>
    </row>
    <row r="1345" spans="6:35" ht="24" customHeight="1">
      <c r="F1345" s="263"/>
      <c r="Z1345" s="498"/>
      <c r="AA1345" s="498"/>
      <c r="AB1345" s="498"/>
      <c r="AC1345" s="498"/>
      <c r="AD1345" s="498"/>
      <c r="AE1345" s="498"/>
      <c r="AF1345" s="498"/>
      <c r="AG1345" s="498"/>
      <c r="AH1345" s="498"/>
      <c r="AI1345" s="498"/>
    </row>
    <row r="1346" spans="6:35" ht="24" customHeight="1">
      <c r="F1346" s="263"/>
      <c r="Z1346" s="498"/>
      <c r="AA1346" s="498"/>
      <c r="AB1346" s="498"/>
      <c r="AC1346" s="498"/>
      <c r="AD1346" s="498"/>
      <c r="AE1346" s="498"/>
      <c r="AF1346" s="498"/>
      <c r="AG1346" s="498"/>
      <c r="AH1346" s="498"/>
      <c r="AI1346" s="498"/>
    </row>
    <row r="1347" spans="6:35" ht="24" customHeight="1">
      <c r="F1347" s="263"/>
      <c r="Z1347" s="498"/>
      <c r="AA1347" s="498"/>
      <c r="AB1347" s="498"/>
      <c r="AC1347" s="498"/>
      <c r="AD1347" s="498"/>
      <c r="AE1347" s="498"/>
      <c r="AF1347" s="498"/>
      <c r="AG1347" s="498"/>
      <c r="AH1347" s="498"/>
      <c r="AI1347" s="498"/>
    </row>
    <row r="1348" spans="6:35" ht="24" customHeight="1">
      <c r="F1348" s="263"/>
      <c r="Z1348" s="498"/>
      <c r="AA1348" s="498"/>
      <c r="AB1348" s="498"/>
      <c r="AC1348" s="498"/>
      <c r="AD1348" s="498"/>
      <c r="AE1348" s="498"/>
      <c r="AF1348" s="498"/>
      <c r="AG1348" s="498"/>
      <c r="AH1348" s="498"/>
      <c r="AI1348" s="498"/>
    </row>
    <row r="1349" spans="6:35" ht="24" customHeight="1">
      <c r="F1349" s="263"/>
      <c r="Z1349" s="498"/>
      <c r="AA1349" s="498"/>
      <c r="AB1349" s="498"/>
      <c r="AC1349" s="498"/>
      <c r="AD1349" s="498"/>
      <c r="AE1349" s="498"/>
      <c r="AF1349" s="498"/>
      <c r="AG1349" s="498"/>
      <c r="AH1349" s="498"/>
      <c r="AI1349" s="498"/>
    </row>
    <row r="1350" spans="6:35" ht="24" customHeight="1">
      <c r="F1350" s="263"/>
      <c r="Z1350" s="498"/>
      <c r="AA1350" s="498"/>
      <c r="AB1350" s="498"/>
      <c r="AC1350" s="498"/>
      <c r="AD1350" s="498"/>
      <c r="AE1350" s="498"/>
      <c r="AF1350" s="498"/>
      <c r="AG1350" s="498"/>
      <c r="AH1350" s="498"/>
      <c r="AI1350" s="498"/>
    </row>
    <row r="1351" spans="6:35" ht="24" customHeight="1">
      <c r="F1351" s="263"/>
      <c r="Z1351" s="498"/>
      <c r="AA1351" s="498"/>
      <c r="AB1351" s="498"/>
      <c r="AC1351" s="498"/>
      <c r="AD1351" s="498"/>
      <c r="AE1351" s="498"/>
      <c r="AF1351" s="498"/>
      <c r="AG1351" s="498"/>
      <c r="AH1351" s="498"/>
      <c r="AI1351" s="498"/>
    </row>
    <row r="1352" spans="6:35" ht="24" customHeight="1">
      <c r="F1352" s="263"/>
      <c r="Z1352" s="498"/>
      <c r="AA1352" s="498"/>
      <c r="AB1352" s="498"/>
      <c r="AC1352" s="498"/>
      <c r="AD1352" s="498"/>
      <c r="AE1352" s="498"/>
      <c r="AF1352" s="498"/>
      <c r="AG1352" s="498"/>
      <c r="AH1352" s="498"/>
      <c r="AI1352" s="498"/>
    </row>
    <row r="1353" spans="6:35" ht="24" customHeight="1">
      <c r="F1353" s="263"/>
      <c r="Z1353" s="498"/>
      <c r="AA1353" s="498"/>
      <c r="AB1353" s="498"/>
      <c r="AC1353" s="498"/>
      <c r="AD1353" s="498"/>
      <c r="AE1353" s="498"/>
      <c r="AF1353" s="498"/>
      <c r="AG1353" s="498"/>
      <c r="AH1353" s="498"/>
      <c r="AI1353" s="498"/>
    </row>
    <row r="1354" spans="6:35" ht="24" customHeight="1">
      <c r="F1354" s="263"/>
      <c r="Z1354" s="498"/>
      <c r="AA1354" s="498"/>
      <c r="AB1354" s="498"/>
      <c r="AC1354" s="498"/>
      <c r="AD1354" s="498"/>
      <c r="AE1354" s="498"/>
      <c r="AF1354" s="498"/>
      <c r="AG1354" s="498"/>
      <c r="AH1354" s="498"/>
      <c r="AI1354" s="498"/>
    </row>
    <row r="1355" spans="6:35" ht="24" customHeight="1">
      <c r="F1355" s="263"/>
      <c r="Z1355" s="498"/>
      <c r="AA1355" s="498"/>
      <c r="AB1355" s="498"/>
      <c r="AC1355" s="498"/>
      <c r="AD1355" s="498"/>
      <c r="AE1355" s="498"/>
      <c r="AF1355" s="498"/>
      <c r="AG1355" s="498"/>
      <c r="AH1355" s="498"/>
      <c r="AI1355" s="498"/>
    </row>
    <row r="1356" spans="6:35" ht="24" customHeight="1">
      <c r="F1356" s="263"/>
      <c r="Z1356" s="498"/>
      <c r="AA1356" s="498"/>
      <c r="AB1356" s="498"/>
      <c r="AC1356" s="498"/>
      <c r="AD1356" s="498"/>
      <c r="AE1356" s="498"/>
      <c r="AF1356" s="498"/>
      <c r="AG1356" s="498"/>
      <c r="AH1356" s="498"/>
      <c r="AI1356" s="498"/>
    </row>
    <row r="1357" spans="6:35" ht="24" customHeight="1">
      <c r="F1357" s="263"/>
      <c r="Z1357" s="498"/>
      <c r="AA1357" s="498"/>
      <c r="AB1357" s="498"/>
      <c r="AC1357" s="498"/>
      <c r="AD1357" s="498"/>
      <c r="AE1357" s="498"/>
      <c r="AF1357" s="498"/>
      <c r="AG1357" s="498"/>
      <c r="AH1357" s="498"/>
      <c r="AI1357" s="498"/>
    </row>
    <row r="1358" spans="6:35" ht="24" customHeight="1">
      <c r="F1358" s="263"/>
      <c r="Z1358" s="498"/>
      <c r="AA1358" s="498"/>
      <c r="AB1358" s="498"/>
      <c r="AC1358" s="498"/>
      <c r="AD1358" s="498"/>
      <c r="AE1358" s="498"/>
      <c r="AF1358" s="498"/>
      <c r="AG1358" s="498"/>
      <c r="AH1358" s="498"/>
      <c r="AI1358" s="498"/>
    </row>
    <row r="1359" spans="6:35" ht="24" customHeight="1">
      <c r="F1359" s="263"/>
      <c r="Z1359" s="498"/>
      <c r="AA1359" s="498"/>
      <c r="AB1359" s="498"/>
      <c r="AC1359" s="498"/>
      <c r="AD1359" s="498"/>
      <c r="AE1359" s="498"/>
      <c r="AF1359" s="498"/>
      <c r="AG1359" s="498"/>
      <c r="AH1359" s="498"/>
      <c r="AI1359" s="498"/>
    </row>
    <row r="1360" spans="6:35" ht="24" customHeight="1">
      <c r="F1360" s="263"/>
      <c r="Z1360" s="498"/>
      <c r="AA1360" s="498"/>
      <c r="AB1360" s="498"/>
      <c r="AC1360" s="498"/>
      <c r="AD1360" s="498"/>
      <c r="AE1360" s="498"/>
      <c r="AF1360" s="498"/>
      <c r="AG1360" s="498"/>
      <c r="AH1360" s="498"/>
      <c r="AI1360" s="498"/>
    </row>
    <row r="1361" spans="6:35" ht="24" customHeight="1">
      <c r="F1361" s="263"/>
      <c r="Z1361" s="498"/>
      <c r="AA1361" s="498"/>
      <c r="AB1361" s="498"/>
      <c r="AC1361" s="498"/>
      <c r="AD1361" s="498"/>
      <c r="AE1361" s="498"/>
      <c r="AF1361" s="498"/>
      <c r="AG1361" s="498"/>
      <c r="AH1361" s="498"/>
      <c r="AI1361" s="498"/>
    </row>
    <row r="1362" spans="6:35" ht="24" customHeight="1">
      <c r="F1362" s="263"/>
      <c r="Z1362" s="498"/>
      <c r="AA1362" s="498"/>
      <c r="AB1362" s="498"/>
      <c r="AC1362" s="498"/>
      <c r="AD1362" s="498"/>
      <c r="AE1362" s="498"/>
      <c r="AF1362" s="498"/>
      <c r="AG1362" s="498"/>
      <c r="AH1362" s="498"/>
      <c r="AI1362" s="498"/>
    </row>
    <row r="1363" spans="6:35" ht="24" customHeight="1">
      <c r="F1363" s="263"/>
      <c r="Z1363" s="498"/>
      <c r="AA1363" s="498"/>
      <c r="AB1363" s="498"/>
      <c r="AC1363" s="498"/>
      <c r="AD1363" s="498"/>
      <c r="AE1363" s="498"/>
      <c r="AF1363" s="498"/>
      <c r="AG1363" s="498"/>
      <c r="AH1363" s="498"/>
      <c r="AI1363" s="498"/>
    </row>
    <row r="1364" spans="6:35" ht="24" customHeight="1">
      <c r="F1364" s="263"/>
      <c r="Z1364" s="498"/>
      <c r="AA1364" s="498"/>
      <c r="AB1364" s="498"/>
      <c r="AC1364" s="498"/>
      <c r="AD1364" s="498"/>
      <c r="AE1364" s="498"/>
      <c r="AF1364" s="498"/>
      <c r="AG1364" s="498"/>
      <c r="AH1364" s="498"/>
      <c r="AI1364" s="498"/>
    </row>
    <row r="1365" spans="6:35" ht="24" customHeight="1">
      <c r="F1365" s="263"/>
      <c r="Z1365" s="498"/>
      <c r="AA1365" s="498"/>
      <c r="AB1365" s="498"/>
      <c r="AC1365" s="498"/>
      <c r="AD1365" s="498"/>
      <c r="AE1365" s="498"/>
      <c r="AF1365" s="498"/>
      <c r="AG1365" s="498"/>
      <c r="AH1365" s="498"/>
      <c r="AI1365" s="498"/>
    </row>
    <row r="1366" spans="6:35" ht="24" customHeight="1">
      <c r="F1366" s="263"/>
      <c r="Z1366" s="498"/>
      <c r="AA1366" s="498"/>
      <c r="AB1366" s="498"/>
      <c r="AC1366" s="498"/>
      <c r="AD1366" s="498"/>
      <c r="AE1366" s="498"/>
      <c r="AF1366" s="498"/>
      <c r="AG1366" s="498"/>
      <c r="AH1366" s="498"/>
      <c r="AI1366" s="498"/>
    </row>
    <row r="1367" spans="6:35" ht="24" customHeight="1">
      <c r="F1367" s="263"/>
      <c r="Z1367" s="498"/>
      <c r="AA1367" s="498"/>
      <c r="AB1367" s="498"/>
      <c r="AC1367" s="498"/>
      <c r="AD1367" s="498"/>
      <c r="AE1367" s="498"/>
      <c r="AF1367" s="498"/>
      <c r="AG1367" s="498"/>
      <c r="AH1367" s="498"/>
      <c r="AI1367" s="498"/>
    </row>
    <row r="1368" spans="6:35" ht="24" customHeight="1">
      <c r="F1368" s="263"/>
      <c r="Z1368" s="498"/>
      <c r="AA1368" s="498"/>
      <c r="AB1368" s="498"/>
      <c r="AC1368" s="498"/>
      <c r="AD1368" s="498"/>
      <c r="AE1368" s="498"/>
      <c r="AF1368" s="498"/>
      <c r="AG1368" s="498"/>
      <c r="AH1368" s="498"/>
      <c r="AI1368" s="498"/>
    </row>
    <row r="1369" spans="6:35" ht="24" customHeight="1">
      <c r="F1369" s="263"/>
      <c r="Z1369" s="498"/>
      <c r="AA1369" s="498"/>
      <c r="AB1369" s="498"/>
      <c r="AC1369" s="498"/>
      <c r="AD1369" s="498"/>
      <c r="AE1369" s="498"/>
      <c r="AF1369" s="498"/>
      <c r="AG1369" s="498"/>
      <c r="AH1369" s="498"/>
      <c r="AI1369" s="498"/>
    </row>
    <row r="1370" spans="6:35" ht="24" customHeight="1">
      <c r="F1370" s="263"/>
      <c r="Z1370" s="498"/>
      <c r="AA1370" s="498"/>
      <c r="AB1370" s="498"/>
      <c r="AC1370" s="498"/>
      <c r="AD1370" s="498"/>
      <c r="AE1370" s="498"/>
      <c r="AF1370" s="498"/>
      <c r="AG1370" s="498"/>
      <c r="AH1370" s="498"/>
      <c r="AI1370" s="498"/>
    </row>
    <row r="1371" spans="6:35" ht="24" customHeight="1">
      <c r="F1371" s="263"/>
      <c r="Z1371" s="498"/>
      <c r="AA1371" s="498"/>
      <c r="AB1371" s="498"/>
      <c r="AC1371" s="498"/>
      <c r="AD1371" s="498"/>
      <c r="AE1371" s="498"/>
      <c r="AF1371" s="498"/>
      <c r="AG1371" s="498"/>
      <c r="AH1371" s="498"/>
      <c r="AI1371" s="498"/>
    </row>
    <row r="1372" spans="6:35" ht="24" customHeight="1">
      <c r="F1372" s="263"/>
      <c r="Z1372" s="498"/>
      <c r="AA1372" s="498"/>
      <c r="AB1372" s="498"/>
      <c r="AC1372" s="498"/>
      <c r="AD1372" s="498"/>
      <c r="AE1372" s="498"/>
      <c r="AF1372" s="498"/>
      <c r="AG1372" s="498"/>
      <c r="AH1372" s="498"/>
      <c r="AI1372" s="498"/>
    </row>
    <row r="1373" spans="6:35" ht="24" customHeight="1">
      <c r="F1373" s="263"/>
      <c r="Z1373" s="498"/>
      <c r="AA1373" s="498"/>
      <c r="AB1373" s="498"/>
      <c r="AC1373" s="498"/>
      <c r="AD1373" s="498"/>
      <c r="AE1373" s="498"/>
      <c r="AF1373" s="498"/>
      <c r="AG1373" s="498"/>
      <c r="AH1373" s="498"/>
      <c r="AI1373" s="498"/>
    </row>
    <row r="1374" spans="6:35" ht="24" customHeight="1">
      <c r="F1374" s="263"/>
      <c r="Z1374" s="498"/>
      <c r="AA1374" s="498"/>
      <c r="AB1374" s="498"/>
      <c r="AC1374" s="498"/>
      <c r="AD1374" s="498"/>
      <c r="AE1374" s="498"/>
      <c r="AF1374" s="498"/>
      <c r="AG1374" s="498"/>
      <c r="AH1374" s="498"/>
      <c r="AI1374" s="498"/>
    </row>
    <row r="1375" spans="6:35" ht="24" customHeight="1">
      <c r="F1375" s="263"/>
      <c r="Z1375" s="498"/>
      <c r="AA1375" s="498"/>
      <c r="AB1375" s="498"/>
      <c r="AC1375" s="498"/>
      <c r="AD1375" s="498"/>
      <c r="AE1375" s="498"/>
      <c r="AF1375" s="498"/>
      <c r="AG1375" s="498"/>
      <c r="AH1375" s="498"/>
      <c r="AI1375" s="498"/>
    </row>
    <row r="1376" spans="6:35" ht="24" customHeight="1">
      <c r="F1376" s="263"/>
      <c r="Z1376" s="498"/>
      <c r="AA1376" s="498"/>
      <c r="AB1376" s="498"/>
      <c r="AC1376" s="498"/>
      <c r="AD1376" s="498"/>
      <c r="AE1376" s="498"/>
      <c r="AF1376" s="498"/>
      <c r="AG1376" s="498"/>
      <c r="AH1376" s="498"/>
      <c r="AI1376" s="498"/>
    </row>
    <row r="1377" spans="6:35" ht="24" customHeight="1">
      <c r="F1377" s="263"/>
      <c r="Z1377" s="498"/>
      <c r="AA1377" s="498"/>
      <c r="AB1377" s="498"/>
      <c r="AC1377" s="498"/>
      <c r="AD1377" s="498"/>
      <c r="AE1377" s="498"/>
      <c r="AF1377" s="498"/>
      <c r="AG1377" s="498"/>
      <c r="AH1377" s="498"/>
      <c r="AI1377" s="498"/>
    </row>
    <row r="1378" spans="6:35" ht="24" customHeight="1">
      <c r="F1378" s="263"/>
      <c r="Z1378" s="498"/>
      <c r="AA1378" s="498"/>
      <c r="AB1378" s="498"/>
      <c r="AC1378" s="498"/>
      <c r="AD1378" s="498"/>
      <c r="AE1378" s="498"/>
      <c r="AF1378" s="498"/>
      <c r="AG1378" s="498"/>
      <c r="AH1378" s="498"/>
      <c r="AI1378" s="498"/>
    </row>
    <row r="1379" spans="6:35" ht="24" customHeight="1">
      <c r="F1379" s="263"/>
      <c r="Z1379" s="498"/>
      <c r="AA1379" s="498"/>
      <c r="AB1379" s="498"/>
      <c r="AC1379" s="498"/>
      <c r="AD1379" s="498"/>
      <c r="AE1379" s="498"/>
      <c r="AF1379" s="498"/>
      <c r="AG1379" s="498"/>
      <c r="AH1379" s="498"/>
      <c r="AI1379" s="498"/>
    </row>
    <row r="1380" spans="6:35" ht="24" customHeight="1">
      <c r="F1380" s="263"/>
      <c r="Z1380" s="498"/>
      <c r="AA1380" s="498"/>
      <c r="AB1380" s="498"/>
      <c r="AC1380" s="498"/>
      <c r="AD1380" s="498"/>
      <c r="AE1380" s="498"/>
      <c r="AF1380" s="498"/>
      <c r="AG1380" s="498"/>
      <c r="AH1380" s="498"/>
      <c r="AI1380" s="498"/>
    </row>
    <row r="1381" spans="6:35" ht="24" customHeight="1">
      <c r="F1381" s="263"/>
      <c r="Z1381" s="498"/>
      <c r="AA1381" s="498"/>
      <c r="AB1381" s="498"/>
      <c r="AC1381" s="498"/>
      <c r="AD1381" s="498"/>
      <c r="AE1381" s="498"/>
      <c r="AF1381" s="498"/>
      <c r="AG1381" s="498"/>
      <c r="AH1381" s="498"/>
      <c r="AI1381" s="498"/>
    </row>
    <row r="1382" spans="6:35" ht="24" customHeight="1">
      <c r="F1382" s="263"/>
      <c r="Z1382" s="498"/>
      <c r="AA1382" s="498"/>
      <c r="AB1382" s="498"/>
      <c r="AC1382" s="498"/>
      <c r="AD1382" s="498"/>
      <c r="AE1382" s="498"/>
      <c r="AF1382" s="498"/>
      <c r="AG1382" s="498"/>
      <c r="AH1382" s="498"/>
      <c r="AI1382" s="498"/>
    </row>
    <row r="1383" spans="6:35" ht="24" customHeight="1">
      <c r="F1383" s="263"/>
      <c r="Z1383" s="498"/>
      <c r="AA1383" s="498"/>
      <c r="AB1383" s="498"/>
      <c r="AC1383" s="498"/>
      <c r="AD1383" s="498"/>
      <c r="AE1383" s="498"/>
      <c r="AF1383" s="498"/>
      <c r="AG1383" s="498"/>
      <c r="AH1383" s="498"/>
      <c r="AI1383" s="498"/>
    </row>
    <row r="1384" spans="6:35" ht="24" customHeight="1">
      <c r="F1384" s="263"/>
      <c r="Z1384" s="498"/>
      <c r="AA1384" s="498"/>
      <c r="AB1384" s="498"/>
      <c r="AC1384" s="498"/>
      <c r="AD1384" s="498"/>
      <c r="AE1384" s="498"/>
      <c r="AF1384" s="498"/>
      <c r="AG1384" s="498"/>
      <c r="AH1384" s="498"/>
      <c r="AI1384" s="498"/>
    </row>
    <row r="1385" spans="6:35" ht="24" customHeight="1">
      <c r="F1385" s="263"/>
      <c r="Z1385" s="498"/>
      <c r="AA1385" s="498"/>
      <c r="AB1385" s="498"/>
      <c r="AC1385" s="498"/>
      <c r="AD1385" s="498"/>
      <c r="AE1385" s="498"/>
      <c r="AF1385" s="498"/>
      <c r="AG1385" s="498"/>
      <c r="AH1385" s="498"/>
      <c r="AI1385" s="498"/>
    </row>
    <row r="1386" spans="6:35" ht="24" customHeight="1">
      <c r="F1386" s="263"/>
      <c r="Z1386" s="498"/>
      <c r="AA1386" s="498"/>
      <c r="AB1386" s="498"/>
      <c r="AC1386" s="498"/>
      <c r="AD1386" s="498"/>
      <c r="AE1386" s="498"/>
      <c r="AF1386" s="498"/>
      <c r="AG1386" s="498"/>
      <c r="AH1386" s="498"/>
      <c r="AI1386" s="498"/>
    </row>
    <row r="1387" spans="6:35" ht="24" customHeight="1">
      <c r="F1387" s="263"/>
      <c r="Z1387" s="498"/>
      <c r="AA1387" s="498"/>
      <c r="AB1387" s="498"/>
      <c r="AC1387" s="498"/>
      <c r="AD1387" s="498"/>
      <c r="AE1387" s="498"/>
      <c r="AF1387" s="498"/>
      <c r="AG1387" s="498"/>
      <c r="AH1387" s="498"/>
      <c r="AI1387" s="498"/>
    </row>
    <row r="1388" spans="6:35" ht="24" customHeight="1">
      <c r="F1388" s="263"/>
      <c r="Z1388" s="498"/>
      <c r="AA1388" s="498"/>
      <c r="AB1388" s="498"/>
      <c r="AC1388" s="498"/>
      <c r="AD1388" s="498"/>
      <c r="AE1388" s="498"/>
      <c r="AF1388" s="498"/>
      <c r="AG1388" s="498"/>
      <c r="AH1388" s="498"/>
      <c r="AI1388" s="498"/>
    </row>
    <row r="1389" spans="6:35" ht="24" customHeight="1">
      <c r="F1389" s="263"/>
      <c r="Z1389" s="498"/>
      <c r="AA1389" s="498"/>
      <c r="AB1389" s="498"/>
      <c r="AC1389" s="498"/>
      <c r="AD1389" s="498"/>
      <c r="AE1389" s="498"/>
      <c r="AF1389" s="498"/>
      <c r="AG1389" s="498"/>
      <c r="AH1389" s="498"/>
      <c r="AI1389" s="498"/>
    </row>
    <row r="1390" spans="6:35" ht="24" customHeight="1">
      <c r="F1390" s="263"/>
      <c r="Z1390" s="498"/>
      <c r="AA1390" s="498"/>
      <c r="AB1390" s="498"/>
      <c r="AC1390" s="498"/>
      <c r="AD1390" s="498"/>
      <c r="AE1390" s="498"/>
      <c r="AF1390" s="498"/>
      <c r="AG1390" s="498"/>
      <c r="AH1390" s="498"/>
      <c r="AI1390" s="498"/>
    </row>
    <row r="1391" spans="6:35" ht="24" customHeight="1">
      <c r="F1391" s="263"/>
      <c r="Z1391" s="498"/>
      <c r="AA1391" s="498"/>
      <c r="AB1391" s="498"/>
      <c r="AC1391" s="498"/>
      <c r="AD1391" s="498"/>
      <c r="AE1391" s="498"/>
      <c r="AF1391" s="498"/>
      <c r="AG1391" s="498"/>
      <c r="AH1391" s="498"/>
      <c r="AI1391" s="498"/>
    </row>
    <row r="1392" spans="6:35" ht="24" customHeight="1">
      <c r="F1392" s="263"/>
      <c r="Z1392" s="498"/>
      <c r="AA1392" s="498"/>
      <c r="AB1392" s="498"/>
      <c r="AC1392" s="498"/>
      <c r="AD1392" s="498"/>
      <c r="AE1392" s="498"/>
      <c r="AF1392" s="498"/>
      <c r="AG1392" s="498"/>
      <c r="AH1392" s="498"/>
      <c r="AI1392" s="498"/>
    </row>
    <row r="1393" spans="6:35" ht="24" customHeight="1">
      <c r="F1393" s="263"/>
      <c r="Z1393" s="498"/>
      <c r="AA1393" s="498"/>
      <c r="AB1393" s="498"/>
      <c r="AC1393" s="498"/>
      <c r="AD1393" s="498"/>
      <c r="AE1393" s="498"/>
      <c r="AF1393" s="498"/>
      <c r="AG1393" s="498"/>
      <c r="AH1393" s="498"/>
      <c r="AI1393" s="498"/>
    </row>
    <row r="1394" spans="6:35" ht="24" customHeight="1">
      <c r="F1394" s="263"/>
      <c r="Z1394" s="498"/>
      <c r="AA1394" s="498"/>
      <c r="AB1394" s="498"/>
      <c r="AC1394" s="498"/>
      <c r="AD1394" s="498"/>
      <c r="AE1394" s="498"/>
      <c r="AF1394" s="498"/>
      <c r="AG1394" s="498"/>
      <c r="AH1394" s="498"/>
      <c r="AI1394" s="498"/>
    </row>
    <row r="1395" spans="6:35" ht="24" customHeight="1">
      <c r="F1395" s="263"/>
      <c r="Z1395" s="498"/>
      <c r="AA1395" s="498"/>
      <c r="AB1395" s="498"/>
      <c r="AC1395" s="498"/>
      <c r="AD1395" s="498"/>
      <c r="AE1395" s="498"/>
      <c r="AF1395" s="498"/>
      <c r="AG1395" s="498"/>
      <c r="AH1395" s="498"/>
      <c r="AI1395" s="498"/>
    </row>
    <row r="1396" spans="6:35" ht="24" customHeight="1">
      <c r="F1396" s="263"/>
      <c r="Z1396" s="498"/>
      <c r="AA1396" s="498"/>
      <c r="AB1396" s="498"/>
      <c r="AC1396" s="498"/>
      <c r="AD1396" s="498"/>
      <c r="AE1396" s="498"/>
      <c r="AF1396" s="498"/>
      <c r="AG1396" s="498"/>
      <c r="AH1396" s="498"/>
      <c r="AI1396" s="498"/>
    </row>
    <row r="1397" spans="6:35" ht="24" customHeight="1">
      <c r="F1397" s="263"/>
      <c r="Z1397" s="498"/>
      <c r="AA1397" s="498"/>
      <c r="AB1397" s="498"/>
      <c r="AC1397" s="498"/>
      <c r="AD1397" s="498"/>
      <c r="AE1397" s="498"/>
      <c r="AF1397" s="498"/>
      <c r="AG1397" s="498"/>
      <c r="AH1397" s="498"/>
      <c r="AI1397" s="498"/>
    </row>
    <row r="1398" spans="6:35" ht="24" customHeight="1">
      <c r="F1398" s="263"/>
      <c r="Z1398" s="498"/>
      <c r="AA1398" s="498"/>
      <c r="AB1398" s="498"/>
      <c r="AC1398" s="498"/>
      <c r="AD1398" s="498"/>
      <c r="AE1398" s="498"/>
      <c r="AF1398" s="498"/>
      <c r="AG1398" s="498"/>
      <c r="AH1398" s="498"/>
      <c r="AI1398" s="498"/>
    </row>
    <row r="1399" spans="6:35" ht="24" customHeight="1">
      <c r="F1399" s="263"/>
      <c r="Z1399" s="498"/>
      <c r="AA1399" s="498"/>
      <c r="AB1399" s="498"/>
      <c r="AC1399" s="498"/>
      <c r="AD1399" s="498"/>
      <c r="AE1399" s="498"/>
      <c r="AF1399" s="498"/>
      <c r="AG1399" s="498"/>
      <c r="AH1399" s="498"/>
      <c r="AI1399" s="498"/>
    </row>
    <row r="1400" spans="6:35" ht="24" customHeight="1">
      <c r="F1400" s="263"/>
      <c r="Z1400" s="498"/>
      <c r="AA1400" s="498"/>
      <c r="AB1400" s="498"/>
      <c r="AC1400" s="498"/>
      <c r="AD1400" s="498"/>
      <c r="AE1400" s="498"/>
      <c r="AF1400" s="498"/>
      <c r="AG1400" s="498"/>
      <c r="AH1400" s="498"/>
      <c r="AI1400" s="498"/>
    </row>
    <row r="1401" spans="6:35" ht="24" customHeight="1">
      <c r="F1401" s="263"/>
      <c r="Z1401" s="498"/>
      <c r="AA1401" s="498"/>
      <c r="AB1401" s="498"/>
      <c r="AC1401" s="498"/>
      <c r="AD1401" s="498"/>
      <c r="AE1401" s="498"/>
      <c r="AF1401" s="498"/>
      <c r="AG1401" s="498"/>
      <c r="AH1401" s="498"/>
      <c r="AI1401" s="498"/>
    </row>
    <row r="1402" spans="6:35" ht="24" customHeight="1">
      <c r="F1402" s="263"/>
      <c r="Z1402" s="498"/>
      <c r="AA1402" s="498"/>
      <c r="AB1402" s="498"/>
      <c r="AC1402" s="498"/>
      <c r="AD1402" s="498"/>
      <c r="AE1402" s="498"/>
      <c r="AF1402" s="498"/>
      <c r="AG1402" s="498"/>
      <c r="AH1402" s="498"/>
      <c r="AI1402" s="498"/>
    </row>
    <row r="1403" spans="6:35" ht="24" customHeight="1">
      <c r="F1403" s="263"/>
      <c r="Z1403" s="498"/>
      <c r="AA1403" s="498"/>
      <c r="AB1403" s="498"/>
      <c r="AC1403" s="498"/>
      <c r="AD1403" s="498"/>
      <c r="AE1403" s="498"/>
      <c r="AF1403" s="498"/>
      <c r="AG1403" s="498"/>
      <c r="AH1403" s="498"/>
      <c r="AI1403" s="498"/>
    </row>
    <row r="1404" spans="6:35" ht="24" customHeight="1">
      <c r="F1404" s="263"/>
      <c r="Z1404" s="498"/>
      <c r="AA1404" s="498"/>
      <c r="AB1404" s="498"/>
      <c r="AC1404" s="498"/>
      <c r="AD1404" s="498"/>
      <c r="AE1404" s="498"/>
      <c r="AF1404" s="498"/>
      <c r="AG1404" s="498"/>
      <c r="AH1404" s="498"/>
      <c r="AI1404" s="498"/>
    </row>
    <row r="1405" spans="6:35" ht="24" customHeight="1">
      <c r="F1405" s="263"/>
      <c r="Z1405" s="498"/>
      <c r="AA1405" s="498"/>
      <c r="AB1405" s="498"/>
      <c r="AC1405" s="498"/>
      <c r="AD1405" s="498"/>
      <c r="AE1405" s="498"/>
      <c r="AF1405" s="498"/>
      <c r="AG1405" s="498"/>
      <c r="AH1405" s="498"/>
      <c r="AI1405" s="498"/>
    </row>
    <row r="1406" spans="6:35" ht="24" customHeight="1">
      <c r="F1406" s="263"/>
      <c r="Z1406" s="498"/>
      <c r="AA1406" s="498"/>
      <c r="AB1406" s="498"/>
      <c r="AC1406" s="498"/>
      <c r="AD1406" s="498"/>
      <c r="AE1406" s="498"/>
      <c r="AF1406" s="498"/>
      <c r="AG1406" s="498"/>
      <c r="AH1406" s="498"/>
      <c r="AI1406" s="498"/>
    </row>
    <row r="1407" spans="6:35" ht="24" customHeight="1">
      <c r="F1407" s="263"/>
      <c r="Z1407" s="498"/>
      <c r="AA1407" s="498"/>
      <c r="AB1407" s="498"/>
      <c r="AC1407" s="498"/>
      <c r="AD1407" s="498"/>
      <c r="AE1407" s="498"/>
      <c r="AF1407" s="498"/>
      <c r="AG1407" s="498"/>
      <c r="AH1407" s="498"/>
      <c r="AI1407" s="498"/>
    </row>
    <row r="1408" spans="6:35" ht="24" customHeight="1">
      <c r="F1408" s="263"/>
      <c r="Z1408" s="498"/>
      <c r="AA1408" s="498"/>
      <c r="AB1408" s="498"/>
      <c r="AC1408" s="498"/>
      <c r="AD1408" s="498"/>
      <c r="AE1408" s="498"/>
      <c r="AF1408" s="498"/>
      <c r="AG1408" s="498"/>
      <c r="AH1408" s="498"/>
      <c r="AI1408" s="498"/>
    </row>
    <row r="1409" spans="6:35" ht="24" customHeight="1">
      <c r="F1409" s="263"/>
      <c r="Z1409" s="498"/>
      <c r="AA1409" s="498"/>
      <c r="AB1409" s="498"/>
      <c r="AC1409" s="498"/>
      <c r="AD1409" s="498"/>
      <c r="AE1409" s="498"/>
      <c r="AF1409" s="498"/>
      <c r="AG1409" s="498"/>
      <c r="AH1409" s="498"/>
      <c r="AI1409" s="498"/>
    </row>
    <row r="1410" spans="6:35" ht="24" customHeight="1">
      <c r="F1410" s="263"/>
      <c r="Z1410" s="498"/>
      <c r="AA1410" s="498"/>
      <c r="AB1410" s="498"/>
      <c r="AC1410" s="498"/>
      <c r="AD1410" s="498"/>
      <c r="AE1410" s="498"/>
      <c r="AF1410" s="498"/>
      <c r="AG1410" s="498"/>
      <c r="AH1410" s="498"/>
      <c r="AI1410" s="498"/>
    </row>
    <row r="1411" spans="6:35" ht="24" customHeight="1">
      <c r="F1411" s="263"/>
      <c r="Z1411" s="498"/>
      <c r="AA1411" s="498"/>
      <c r="AB1411" s="498"/>
      <c r="AC1411" s="498"/>
      <c r="AD1411" s="498"/>
      <c r="AE1411" s="498"/>
      <c r="AF1411" s="498"/>
      <c r="AG1411" s="498"/>
      <c r="AH1411" s="498"/>
      <c r="AI1411" s="498"/>
    </row>
    <row r="1412" spans="6:35" ht="24" customHeight="1">
      <c r="F1412" s="263"/>
      <c r="Z1412" s="498"/>
      <c r="AA1412" s="498"/>
      <c r="AB1412" s="498"/>
      <c r="AC1412" s="498"/>
      <c r="AD1412" s="498"/>
      <c r="AE1412" s="498"/>
      <c r="AF1412" s="498"/>
      <c r="AG1412" s="498"/>
      <c r="AH1412" s="498"/>
      <c r="AI1412" s="498"/>
    </row>
    <row r="1413" spans="6:35" ht="24" customHeight="1">
      <c r="F1413" s="263"/>
      <c r="Z1413" s="498"/>
      <c r="AA1413" s="498"/>
      <c r="AB1413" s="498"/>
      <c r="AC1413" s="498"/>
      <c r="AD1413" s="498"/>
      <c r="AE1413" s="498"/>
      <c r="AF1413" s="498"/>
      <c r="AG1413" s="498"/>
      <c r="AH1413" s="498"/>
      <c r="AI1413" s="498"/>
    </row>
    <row r="1414" spans="6:35" ht="24" customHeight="1">
      <c r="F1414" s="263"/>
      <c r="Z1414" s="498"/>
      <c r="AA1414" s="498"/>
      <c r="AB1414" s="498"/>
      <c r="AC1414" s="498"/>
      <c r="AD1414" s="498"/>
      <c r="AE1414" s="498"/>
      <c r="AF1414" s="498"/>
      <c r="AG1414" s="498"/>
      <c r="AH1414" s="498"/>
      <c r="AI1414" s="498"/>
    </row>
    <row r="1415" spans="6:35" ht="24" customHeight="1">
      <c r="F1415" s="263"/>
      <c r="Z1415" s="498"/>
      <c r="AA1415" s="498"/>
      <c r="AB1415" s="498"/>
      <c r="AC1415" s="498"/>
      <c r="AD1415" s="498"/>
      <c r="AE1415" s="498"/>
      <c r="AF1415" s="498"/>
      <c r="AG1415" s="498"/>
      <c r="AH1415" s="498"/>
      <c r="AI1415" s="498"/>
    </row>
    <row r="1416" spans="6:35" ht="24" customHeight="1">
      <c r="F1416" s="263"/>
      <c r="Z1416" s="498"/>
      <c r="AA1416" s="498"/>
      <c r="AB1416" s="498"/>
      <c r="AC1416" s="498"/>
      <c r="AD1416" s="498"/>
      <c r="AE1416" s="498"/>
      <c r="AF1416" s="498"/>
      <c r="AG1416" s="498"/>
      <c r="AH1416" s="498"/>
      <c r="AI1416" s="498"/>
    </row>
    <row r="1417" spans="6:35" ht="24" customHeight="1">
      <c r="F1417" s="263"/>
      <c r="Z1417" s="498"/>
      <c r="AA1417" s="498"/>
      <c r="AB1417" s="498"/>
      <c r="AC1417" s="498"/>
      <c r="AD1417" s="498"/>
      <c r="AE1417" s="498"/>
      <c r="AF1417" s="498"/>
      <c r="AG1417" s="498"/>
      <c r="AH1417" s="498"/>
      <c r="AI1417" s="498"/>
    </row>
    <row r="1418" spans="6:35" ht="24" customHeight="1">
      <c r="F1418" s="263"/>
      <c r="Z1418" s="498"/>
      <c r="AA1418" s="498"/>
      <c r="AB1418" s="498"/>
      <c r="AC1418" s="498"/>
      <c r="AD1418" s="498"/>
      <c r="AE1418" s="498"/>
      <c r="AF1418" s="498"/>
      <c r="AG1418" s="498"/>
      <c r="AH1418" s="498"/>
      <c r="AI1418" s="498"/>
    </row>
    <row r="1419" spans="6:35" ht="24" customHeight="1">
      <c r="F1419" s="263"/>
      <c r="Z1419" s="498"/>
      <c r="AA1419" s="498"/>
      <c r="AB1419" s="498"/>
      <c r="AC1419" s="498"/>
      <c r="AD1419" s="498"/>
      <c r="AE1419" s="498"/>
      <c r="AF1419" s="498"/>
      <c r="AG1419" s="498"/>
      <c r="AH1419" s="498"/>
      <c r="AI1419" s="498"/>
    </row>
    <row r="1420" spans="6:35" ht="24" customHeight="1">
      <c r="F1420" s="263"/>
      <c r="Z1420" s="498"/>
      <c r="AA1420" s="498"/>
      <c r="AB1420" s="498"/>
      <c r="AC1420" s="498"/>
      <c r="AD1420" s="498"/>
      <c r="AE1420" s="498"/>
      <c r="AF1420" s="498"/>
      <c r="AG1420" s="498"/>
      <c r="AH1420" s="498"/>
      <c r="AI1420" s="498"/>
    </row>
    <row r="1421" spans="6:35" ht="24" customHeight="1">
      <c r="F1421" s="263"/>
      <c r="Z1421" s="498"/>
      <c r="AA1421" s="498"/>
      <c r="AB1421" s="498"/>
      <c r="AC1421" s="498"/>
      <c r="AD1421" s="498"/>
      <c r="AE1421" s="498"/>
      <c r="AF1421" s="498"/>
      <c r="AG1421" s="498"/>
      <c r="AH1421" s="498"/>
      <c r="AI1421" s="498"/>
    </row>
    <row r="1422" spans="6:35" ht="24" customHeight="1">
      <c r="F1422" s="263"/>
      <c r="Z1422" s="498"/>
      <c r="AA1422" s="498"/>
      <c r="AB1422" s="498"/>
      <c r="AC1422" s="498"/>
      <c r="AD1422" s="498"/>
      <c r="AE1422" s="498"/>
      <c r="AF1422" s="498"/>
      <c r="AG1422" s="498"/>
      <c r="AH1422" s="498"/>
      <c r="AI1422" s="498"/>
    </row>
    <row r="1423" spans="6:35" ht="24" customHeight="1">
      <c r="F1423" s="263"/>
      <c r="Z1423" s="498"/>
      <c r="AA1423" s="498"/>
      <c r="AB1423" s="498"/>
      <c r="AC1423" s="498"/>
      <c r="AD1423" s="498"/>
      <c r="AE1423" s="498"/>
      <c r="AF1423" s="498"/>
      <c r="AG1423" s="498"/>
      <c r="AH1423" s="498"/>
      <c r="AI1423" s="498"/>
    </row>
    <row r="1424" spans="6:35" ht="24" customHeight="1">
      <c r="F1424" s="263"/>
      <c r="Z1424" s="498"/>
      <c r="AA1424" s="498"/>
      <c r="AB1424" s="498"/>
      <c r="AC1424" s="498"/>
      <c r="AD1424" s="498"/>
      <c r="AE1424" s="498"/>
      <c r="AF1424" s="498"/>
      <c r="AG1424" s="498"/>
      <c r="AH1424" s="498"/>
      <c r="AI1424" s="498"/>
    </row>
    <row r="1425" spans="6:35" ht="24" customHeight="1">
      <c r="F1425" s="263"/>
      <c r="Z1425" s="498"/>
      <c r="AA1425" s="498"/>
      <c r="AB1425" s="498"/>
      <c r="AC1425" s="498"/>
      <c r="AD1425" s="498"/>
      <c r="AE1425" s="498"/>
      <c r="AF1425" s="498"/>
      <c r="AG1425" s="498"/>
      <c r="AH1425" s="498"/>
      <c r="AI1425" s="498"/>
    </row>
    <row r="1426" spans="6:35" ht="24" customHeight="1">
      <c r="F1426" s="263"/>
      <c r="Z1426" s="498"/>
      <c r="AA1426" s="498"/>
      <c r="AB1426" s="498"/>
      <c r="AC1426" s="498"/>
      <c r="AD1426" s="498"/>
      <c r="AE1426" s="498"/>
      <c r="AF1426" s="498"/>
      <c r="AG1426" s="498"/>
      <c r="AH1426" s="498"/>
      <c r="AI1426" s="498"/>
    </row>
    <row r="1427" spans="6:35" ht="24" customHeight="1">
      <c r="F1427" s="263"/>
      <c r="Z1427" s="498"/>
      <c r="AA1427" s="498"/>
      <c r="AB1427" s="498"/>
      <c r="AC1427" s="498"/>
      <c r="AD1427" s="498"/>
      <c r="AE1427" s="498"/>
      <c r="AF1427" s="498"/>
      <c r="AG1427" s="498"/>
      <c r="AH1427" s="498"/>
      <c r="AI1427" s="498"/>
    </row>
    <row r="1428" spans="6:35" ht="24" customHeight="1">
      <c r="F1428" s="263"/>
      <c r="Z1428" s="498"/>
      <c r="AA1428" s="498"/>
      <c r="AB1428" s="498"/>
      <c r="AC1428" s="498"/>
      <c r="AD1428" s="498"/>
      <c r="AE1428" s="498"/>
      <c r="AF1428" s="498"/>
      <c r="AG1428" s="498"/>
      <c r="AH1428" s="498"/>
      <c r="AI1428" s="498"/>
    </row>
    <row r="1429" spans="6:35" ht="24" customHeight="1">
      <c r="F1429" s="263"/>
      <c r="Z1429" s="498"/>
      <c r="AA1429" s="498"/>
      <c r="AB1429" s="498"/>
      <c r="AC1429" s="498"/>
      <c r="AD1429" s="498"/>
      <c r="AE1429" s="498"/>
      <c r="AF1429" s="498"/>
      <c r="AG1429" s="498"/>
      <c r="AH1429" s="498"/>
      <c r="AI1429" s="498"/>
    </row>
    <row r="1430" spans="6:35" ht="24" customHeight="1">
      <c r="F1430" s="263"/>
      <c r="Z1430" s="498"/>
      <c r="AA1430" s="498"/>
      <c r="AB1430" s="498"/>
      <c r="AC1430" s="498"/>
      <c r="AD1430" s="498"/>
      <c r="AE1430" s="498"/>
      <c r="AF1430" s="498"/>
      <c r="AG1430" s="498"/>
      <c r="AH1430" s="498"/>
      <c r="AI1430" s="498"/>
    </row>
    <row r="1431" spans="6:35" ht="24" customHeight="1">
      <c r="F1431" s="263"/>
      <c r="Z1431" s="498"/>
      <c r="AA1431" s="498"/>
      <c r="AB1431" s="498"/>
      <c r="AC1431" s="498"/>
      <c r="AD1431" s="498"/>
      <c r="AE1431" s="498"/>
      <c r="AF1431" s="498"/>
      <c r="AG1431" s="498"/>
      <c r="AH1431" s="498"/>
      <c r="AI1431" s="498"/>
    </row>
    <row r="1432" spans="6:35" ht="24" customHeight="1">
      <c r="F1432" s="263"/>
      <c r="Z1432" s="498"/>
      <c r="AA1432" s="498"/>
      <c r="AB1432" s="498"/>
      <c r="AC1432" s="498"/>
      <c r="AD1432" s="498"/>
      <c r="AE1432" s="498"/>
      <c r="AF1432" s="498"/>
      <c r="AG1432" s="498"/>
      <c r="AH1432" s="498"/>
      <c r="AI1432" s="498"/>
    </row>
    <row r="1433" spans="6:35" ht="24" customHeight="1">
      <c r="F1433" s="263"/>
      <c r="Z1433" s="498"/>
      <c r="AA1433" s="498"/>
      <c r="AB1433" s="498"/>
      <c r="AC1433" s="498"/>
      <c r="AD1433" s="498"/>
      <c r="AE1433" s="498"/>
      <c r="AF1433" s="498"/>
      <c r="AG1433" s="498"/>
      <c r="AH1433" s="498"/>
      <c r="AI1433" s="498"/>
    </row>
    <row r="1434" spans="6:35" ht="24" customHeight="1">
      <c r="F1434" s="263"/>
      <c r="Z1434" s="498"/>
      <c r="AA1434" s="498"/>
      <c r="AB1434" s="498"/>
      <c r="AC1434" s="498"/>
      <c r="AD1434" s="498"/>
      <c r="AE1434" s="498"/>
      <c r="AF1434" s="498"/>
      <c r="AG1434" s="498"/>
      <c r="AH1434" s="498"/>
      <c r="AI1434" s="498"/>
    </row>
    <row r="1435" spans="6:35" ht="24" customHeight="1">
      <c r="F1435" s="263"/>
      <c r="Z1435" s="498"/>
      <c r="AA1435" s="498"/>
      <c r="AB1435" s="498"/>
      <c r="AC1435" s="498"/>
      <c r="AD1435" s="498"/>
      <c r="AE1435" s="498"/>
      <c r="AF1435" s="498"/>
      <c r="AG1435" s="498"/>
      <c r="AH1435" s="498"/>
      <c r="AI1435" s="498"/>
    </row>
    <row r="1436" spans="6:35" ht="24" customHeight="1">
      <c r="F1436" s="263"/>
      <c r="Z1436" s="498"/>
      <c r="AA1436" s="498"/>
      <c r="AB1436" s="498"/>
      <c r="AC1436" s="498"/>
      <c r="AD1436" s="498"/>
      <c r="AE1436" s="498"/>
      <c r="AF1436" s="498"/>
      <c r="AG1436" s="498"/>
      <c r="AH1436" s="498"/>
      <c r="AI1436" s="498"/>
    </row>
    <row r="1437" spans="6:35" ht="24" customHeight="1">
      <c r="F1437" s="263"/>
      <c r="Z1437" s="498"/>
      <c r="AA1437" s="498"/>
      <c r="AB1437" s="498"/>
      <c r="AC1437" s="498"/>
      <c r="AD1437" s="498"/>
      <c r="AE1437" s="498"/>
      <c r="AF1437" s="498"/>
      <c r="AG1437" s="498"/>
      <c r="AH1437" s="498"/>
      <c r="AI1437" s="498"/>
    </row>
    <row r="1438" spans="6:35" ht="24" customHeight="1">
      <c r="F1438" s="263"/>
      <c r="Z1438" s="498"/>
      <c r="AA1438" s="498"/>
      <c r="AB1438" s="498"/>
      <c r="AC1438" s="498"/>
      <c r="AD1438" s="498"/>
      <c r="AE1438" s="498"/>
      <c r="AF1438" s="498"/>
      <c r="AG1438" s="498"/>
      <c r="AH1438" s="498"/>
      <c r="AI1438" s="498"/>
    </row>
    <row r="1439" spans="6:35" ht="24" customHeight="1">
      <c r="F1439" s="263"/>
      <c r="Z1439" s="498"/>
      <c r="AA1439" s="498"/>
      <c r="AB1439" s="498"/>
      <c r="AC1439" s="498"/>
      <c r="AD1439" s="498"/>
      <c r="AE1439" s="498"/>
      <c r="AF1439" s="498"/>
      <c r="AG1439" s="498"/>
      <c r="AH1439" s="498"/>
      <c r="AI1439" s="498"/>
    </row>
    <row r="1440" spans="6:35" ht="24" customHeight="1">
      <c r="F1440" s="263"/>
      <c r="Z1440" s="498"/>
      <c r="AA1440" s="498"/>
      <c r="AB1440" s="498"/>
      <c r="AC1440" s="498"/>
      <c r="AD1440" s="498"/>
      <c r="AE1440" s="498"/>
      <c r="AF1440" s="498"/>
      <c r="AG1440" s="498"/>
      <c r="AH1440" s="498"/>
      <c r="AI1440" s="498"/>
    </row>
    <row r="1441" spans="6:35" ht="24" customHeight="1">
      <c r="F1441" s="263"/>
      <c r="Z1441" s="498"/>
      <c r="AA1441" s="498"/>
      <c r="AB1441" s="498"/>
      <c r="AC1441" s="498"/>
      <c r="AD1441" s="498"/>
      <c r="AE1441" s="498"/>
      <c r="AF1441" s="498"/>
      <c r="AG1441" s="498"/>
      <c r="AH1441" s="498"/>
      <c r="AI1441" s="498"/>
    </row>
    <row r="1442" spans="6:35" ht="24" customHeight="1">
      <c r="F1442" s="263"/>
      <c r="Z1442" s="498"/>
      <c r="AA1442" s="498"/>
      <c r="AB1442" s="498"/>
      <c r="AC1442" s="498"/>
      <c r="AD1442" s="498"/>
      <c r="AE1442" s="498"/>
      <c r="AF1442" s="498"/>
      <c r="AG1442" s="498"/>
      <c r="AH1442" s="498"/>
      <c r="AI1442" s="498"/>
    </row>
    <row r="1443" spans="6:35" ht="24" customHeight="1">
      <c r="F1443" s="263"/>
      <c r="Z1443" s="498"/>
      <c r="AA1443" s="498"/>
      <c r="AB1443" s="498"/>
      <c r="AC1443" s="498"/>
      <c r="AD1443" s="498"/>
      <c r="AE1443" s="498"/>
      <c r="AF1443" s="498"/>
      <c r="AG1443" s="498"/>
      <c r="AH1443" s="498"/>
      <c r="AI1443" s="498"/>
    </row>
    <row r="1444" spans="6:35" ht="24" customHeight="1">
      <c r="F1444" s="263"/>
      <c r="Z1444" s="498"/>
      <c r="AA1444" s="498"/>
      <c r="AB1444" s="498"/>
      <c r="AC1444" s="498"/>
      <c r="AD1444" s="498"/>
      <c r="AE1444" s="498"/>
      <c r="AF1444" s="498"/>
      <c r="AG1444" s="498"/>
      <c r="AH1444" s="498"/>
      <c r="AI1444" s="498"/>
    </row>
    <row r="1445" spans="6:35" ht="24" customHeight="1">
      <c r="F1445" s="263"/>
      <c r="Z1445" s="498"/>
      <c r="AA1445" s="498"/>
      <c r="AB1445" s="498"/>
      <c r="AC1445" s="498"/>
      <c r="AD1445" s="498"/>
      <c r="AE1445" s="498"/>
      <c r="AF1445" s="498"/>
      <c r="AG1445" s="498"/>
      <c r="AH1445" s="498"/>
      <c r="AI1445" s="498"/>
    </row>
    <row r="1446" spans="6:35" ht="24" customHeight="1">
      <c r="F1446" s="263"/>
      <c r="Z1446" s="498"/>
      <c r="AA1446" s="498"/>
      <c r="AB1446" s="498"/>
      <c r="AC1446" s="498"/>
      <c r="AD1446" s="498"/>
      <c r="AE1446" s="498"/>
      <c r="AF1446" s="498"/>
      <c r="AG1446" s="498"/>
      <c r="AH1446" s="498"/>
      <c r="AI1446" s="498"/>
    </row>
    <row r="1447" spans="6:35" ht="24" customHeight="1">
      <c r="F1447" s="263"/>
      <c r="Z1447" s="498"/>
      <c r="AA1447" s="498"/>
      <c r="AB1447" s="498"/>
      <c r="AC1447" s="498"/>
      <c r="AD1447" s="498"/>
      <c r="AE1447" s="498"/>
      <c r="AF1447" s="498"/>
      <c r="AG1447" s="498"/>
      <c r="AH1447" s="498"/>
      <c r="AI1447" s="498"/>
    </row>
    <row r="1448" spans="6:35" ht="24" customHeight="1">
      <c r="F1448" s="263"/>
      <c r="Z1448" s="498"/>
      <c r="AA1448" s="498"/>
      <c r="AB1448" s="498"/>
      <c r="AC1448" s="498"/>
      <c r="AD1448" s="498"/>
      <c r="AE1448" s="498"/>
      <c r="AF1448" s="498"/>
      <c r="AG1448" s="498"/>
      <c r="AH1448" s="498"/>
      <c r="AI1448" s="498"/>
    </row>
    <row r="1449" spans="6:35" ht="24" customHeight="1">
      <c r="F1449" s="263"/>
      <c r="Z1449" s="498"/>
      <c r="AA1449" s="498"/>
      <c r="AB1449" s="498"/>
      <c r="AC1449" s="498"/>
      <c r="AD1449" s="498"/>
      <c r="AE1449" s="498"/>
      <c r="AF1449" s="498"/>
      <c r="AG1449" s="498"/>
      <c r="AH1449" s="498"/>
      <c r="AI1449" s="498"/>
    </row>
    <row r="1450" spans="6:35" ht="24" customHeight="1">
      <c r="F1450" s="263"/>
      <c r="Z1450" s="498"/>
      <c r="AA1450" s="498"/>
      <c r="AB1450" s="498"/>
      <c r="AC1450" s="498"/>
      <c r="AD1450" s="498"/>
      <c r="AE1450" s="498"/>
      <c r="AF1450" s="498"/>
      <c r="AG1450" s="498"/>
      <c r="AH1450" s="498"/>
      <c r="AI1450" s="498"/>
    </row>
    <row r="1451" spans="6:35" ht="24" customHeight="1">
      <c r="F1451" s="263"/>
      <c r="Z1451" s="498"/>
      <c r="AA1451" s="498"/>
      <c r="AB1451" s="498"/>
      <c r="AC1451" s="498"/>
      <c r="AD1451" s="498"/>
      <c r="AE1451" s="498"/>
      <c r="AF1451" s="498"/>
      <c r="AG1451" s="498"/>
      <c r="AH1451" s="498"/>
      <c r="AI1451" s="498"/>
    </row>
    <row r="1452" spans="6:35" ht="24" customHeight="1">
      <c r="F1452" s="263"/>
      <c r="Z1452" s="498"/>
      <c r="AA1452" s="498"/>
      <c r="AB1452" s="498"/>
      <c r="AC1452" s="498"/>
      <c r="AD1452" s="498"/>
      <c r="AE1452" s="498"/>
      <c r="AF1452" s="498"/>
      <c r="AG1452" s="498"/>
      <c r="AH1452" s="498"/>
      <c r="AI1452" s="498"/>
    </row>
    <row r="1453" spans="6:35" ht="24" customHeight="1">
      <c r="F1453" s="263"/>
      <c r="Z1453" s="498"/>
      <c r="AA1453" s="498"/>
      <c r="AB1453" s="498"/>
      <c r="AC1453" s="498"/>
      <c r="AD1453" s="498"/>
      <c r="AE1453" s="498"/>
      <c r="AF1453" s="498"/>
      <c r="AG1453" s="498"/>
      <c r="AH1453" s="498"/>
      <c r="AI1453" s="498"/>
    </row>
    <row r="1454" spans="6:35" ht="24" customHeight="1">
      <c r="F1454" s="263"/>
      <c r="Z1454" s="498"/>
      <c r="AA1454" s="498"/>
      <c r="AB1454" s="498"/>
      <c r="AC1454" s="498"/>
      <c r="AD1454" s="498"/>
      <c r="AE1454" s="498"/>
      <c r="AF1454" s="498"/>
      <c r="AG1454" s="498"/>
      <c r="AH1454" s="498"/>
      <c r="AI1454" s="498"/>
    </row>
    <row r="1455" spans="6:35" ht="24" customHeight="1">
      <c r="F1455" s="263"/>
      <c r="Z1455" s="498"/>
      <c r="AA1455" s="498"/>
      <c r="AB1455" s="498"/>
      <c r="AC1455" s="498"/>
      <c r="AD1455" s="498"/>
      <c r="AE1455" s="498"/>
      <c r="AF1455" s="498"/>
      <c r="AG1455" s="498"/>
      <c r="AH1455" s="498"/>
      <c r="AI1455" s="498"/>
    </row>
    <row r="1456" spans="6:35" ht="24" customHeight="1">
      <c r="F1456" s="263"/>
      <c r="Z1456" s="498"/>
      <c r="AA1456" s="498"/>
      <c r="AB1456" s="498"/>
      <c r="AC1456" s="498"/>
      <c r="AD1456" s="498"/>
      <c r="AE1456" s="498"/>
      <c r="AF1456" s="498"/>
      <c r="AG1456" s="498"/>
      <c r="AH1456" s="498"/>
      <c r="AI1456" s="498"/>
    </row>
    <row r="1457" spans="6:35" ht="24" customHeight="1">
      <c r="F1457" s="263"/>
      <c r="Z1457" s="498"/>
      <c r="AA1457" s="498"/>
      <c r="AB1457" s="498"/>
      <c r="AC1457" s="498"/>
      <c r="AD1457" s="498"/>
      <c r="AE1457" s="498"/>
      <c r="AF1457" s="498"/>
      <c r="AG1457" s="498"/>
      <c r="AH1457" s="498"/>
      <c r="AI1457" s="498"/>
    </row>
    <row r="1458" spans="6:35" ht="24" customHeight="1">
      <c r="F1458" s="263"/>
      <c r="Z1458" s="498"/>
      <c r="AA1458" s="498"/>
      <c r="AB1458" s="498"/>
      <c r="AC1458" s="498"/>
      <c r="AD1458" s="498"/>
      <c r="AE1458" s="498"/>
      <c r="AF1458" s="498"/>
      <c r="AG1458" s="498"/>
      <c r="AH1458" s="498"/>
      <c r="AI1458" s="498"/>
    </row>
    <row r="1459" spans="6:35" ht="24" customHeight="1">
      <c r="F1459" s="263"/>
      <c r="Z1459" s="498"/>
      <c r="AA1459" s="498"/>
      <c r="AB1459" s="498"/>
      <c r="AC1459" s="498"/>
      <c r="AD1459" s="498"/>
      <c r="AE1459" s="498"/>
      <c r="AF1459" s="498"/>
      <c r="AG1459" s="498"/>
      <c r="AH1459" s="498"/>
      <c r="AI1459" s="498"/>
    </row>
    <row r="1460" spans="6:35" ht="24" customHeight="1">
      <c r="F1460" s="263"/>
      <c r="Z1460" s="498"/>
      <c r="AA1460" s="498"/>
      <c r="AB1460" s="498"/>
      <c r="AC1460" s="498"/>
      <c r="AD1460" s="498"/>
      <c r="AE1460" s="498"/>
      <c r="AF1460" s="498"/>
      <c r="AG1460" s="498"/>
      <c r="AH1460" s="498"/>
      <c r="AI1460" s="498"/>
    </row>
    <row r="1461" spans="6:35" ht="24" customHeight="1">
      <c r="F1461" s="263"/>
      <c r="Z1461" s="498"/>
      <c r="AA1461" s="498"/>
      <c r="AB1461" s="498"/>
      <c r="AC1461" s="498"/>
      <c r="AD1461" s="498"/>
      <c r="AE1461" s="498"/>
      <c r="AF1461" s="498"/>
      <c r="AG1461" s="498"/>
      <c r="AH1461" s="498"/>
      <c r="AI1461" s="498"/>
    </row>
    <row r="1462" spans="6:35" ht="24" customHeight="1">
      <c r="F1462" s="263"/>
      <c r="Z1462" s="498"/>
      <c r="AA1462" s="498"/>
      <c r="AB1462" s="498"/>
      <c r="AC1462" s="498"/>
      <c r="AD1462" s="498"/>
      <c r="AE1462" s="498"/>
      <c r="AF1462" s="498"/>
      <c r="AG1462" s="498"/>
      <c r="AH1462" s="498"/>
      <c r="AI1462" s="498"/>
    </row>
    <row r="1463" spans="6:35" ht="24" customHeight="1">
      <c r="F1463" s="263"/>
      <c r="Z1463" s="498"/>
      <c r="AA1463" s="498"/>
      <c r="AB1463" s="498"/>
      <c r="AC1463" s="498"/>
      <c r="AD1463" s="498"/>
      <c r="AE1463" s="498"/>
      <c r="AF1463" s="498"/>
      <c r="AG1463" s="498"/>
      <c r="AH1463" s="498"/>
      <c r="AI1463" s="498"/>
    </row>
    <row r="1464" spans="6:35" ht="24" customHeight="1">
      <c r="F1464" s="263"/>
      <c r="Z1464" s="498"/>
      <c r="AA1464" s="498"/>
      <c r="AB1464" s="498"/>
      <c r="AC1464" s="498"/>
      <c r="AD1464" s="498"/>
      <c r="AE1464" s="498"/>
      <c r="AF1464" s="498"/>
      <c r="AG1464" s="498"/>
      <c r="AH1464" s="498"/>
      <c r="AI1464" s="498"/>
    </row>
    <row r="1465" spans="6:35" ht="24" customHeight="1">
      <c r="F1465" s="263"/>
      <c r="Z1465" s="498"/>
      <c r="AA1465" s="498"/>
      <c r="AB1465" s="498"/>
      <c r="AC1465" s="498"/>
      <c r="AD1465" s="498"/>
      <c r="AE1465" s="498"/>
      <c r="AF1465" s="498"/>
      <c r="AG1465" s="498"/>
      <c r="AH1465" s="498"/>
      <c r="AI1465" s="498"/>
    </row>
    <row r="1466" spans="6:35" ht="24" customHeight="1">
      <c r="F1466" s="263"/>
      <c r="Z1466" s="498"/>
      <c r="AA1466" s="498"/>
      <c r="AB1466" s="498"/>
      <c r="AC1466" s="498"/>
      <c r="AD1466" s="498"/>
      <c r="AE1466" s="498"/>
      <c r="AF1466" s="498"/>
      <c r="AG1466" s="498"/>
      <c r="AH1466" s="498"/>
      <c r="AI1466" s="498"/>
    </row>
    <row r="1467" spans="6:35" ht="24" customHeight="1">
      <c r="F1467" s="263"/>
      <c r="Z1467" s="498"/>
      <c r="AA1467" s="498"/>
      <c r="AB1467" s="498"/>
      <c r="AC1467" s="498"/>
      <c r="AD1467" s="498"/>
      <c r="AE1467" s="498"/>
      <c r="AF1467" s="498"/>
      <c r="AG1467" s="498"/>
      <c r="AH1467" s="498"/>
      <c r="AI1467" s="498"/>
    </row>
    <row r="1468" spans="6:35" ht="24" customHeight="1">
      <c r="F1468" s="263"/>
      <c r="Z1468" s="498"/>
      <c r="AA1468" s="498"/>
      <c r="AB1468" s="498"/>
      <c r="AC1468" s="498"/>
      <c r="AD1468" s="498"/>
      <c r="AE1468" s="498"/>
      <c r="AF1468" s="498"/>
      <c r="AG1468" s="498"/>
      <c r="AH1468" s="498"/>
      <c r="AI1468" s="498"/>
    </row>
    <row r="1469" spans="6:35" ht="24" customHeight="1">
      <c r="F1469" s="263"/>
      <c r="Z1469" s="498"/>
      <c r="AA1469" s="498"/>
      <c r="AB1469" s="498"/>
      <c r="AC1469" s="498"/>
      <c r="AD1469" s="498"/>
      <c r="AE1469" s="498"/>
      <c r="AF1469" s="498"/>
      <c r="AG1469" s="498"/>
      <c r="AH1469" s="498"/>
      <c r="AI1469" s="498"/>
    </row>
    <row r="1470" spans="6:35" ht="24" customHeight="1">
      <c r="F1470" s="263"/>
      <c r="Z1470" s="498"/>
      <c r="AA1470" s="498"/>
      <c r="AB1470" s="498"/>
      <c r="AC1470" s="498"/>
      <c r="AD1470" s="498"/>
      <c r="AE1470" s="498"/>
      <c r="AF1470" s="498"/>
      <c r="AG1470" s="498"/>
      <c r="AH1470" s="498"/>
      <c r="AI1470" s="498"/>
    </row>
    <row r="1471" spans="6:35" ht="24" customHeight="1">
      <c r="F1471" s="263"/>
      <c r="Z1471" s="498"/>
      <c r="AA1471" s="498"/>
      <c r="AB1471" s="498"/>
      <c r="AC1471" s="498"/>
      <c r="AD1471" s="498"/>
      <c r="AE1471" s="498"/>
      <c r="AF1471" s="498"/>
      <c r="AG1471" s="498"/>
      <c r="AH1471" s="498"/>
      <c r="AI1471" s="498"/>
    </row>
    <row r="1472" spans="6:35" ht="24" customHeight="1">
      <c r="F1472" s="263"/>
      <c r="Z1472" s="498"/>
      <c r="AA1472" s="498"/>
      <c r="AB1472" s="498"/>
      <c r="AC1472" s="498"/>
      <c r="AD1472" s="498"/>
      <c r="AE1472" s="498"/>
      <c r="AF1472" s="498"/>
      <c r="AG1472" s="498"/>
      <c r="AH1472" s="498"/>
      <c r="AI1472" s="498"/>
    </row>
    <row r="1473" spans="6:35" ht="24" customHeight="1">
      <c r="F1473" s="263"/>
      <c r="Z1473" s="498"/>
      <c r="AA1473" s="498"/>
      <c r="AB1473" s="498"/>
      <c r="AC1473" s="498"/>
      <c r="AD1473" s="498"/>
      <c r="AE1473" s="498"/>
      <c r="AF1473" s="498"/>
      <c r="AG1473" s="498"/>
      <c r="AH1473" s="498"/>
      <c r="AI1473" s="498"/>
    </row>
    <row r="1474" spans="6:35" ht="24" customHeight="1">
      <c r="F1474" s="263"/>
      <c r="Z1474" s="498"/>
      <c r="AA1474" s="498"/>
      <c r="AB1474" s="498"/>
      <c r="AC1474" s="498"/>
      <c r="AD1474" s="498"/>
      <c r="AE1474" s="498"/>
      <c r="AF1474" s="498"/>
      <c r="AG1474" s="498"/>
      <c r="AH1474" s="498"/>
      <c r="AI1474" s="498"/>
    </row>
    <row r="1475" spans="6:35" ht="24" customHeight="1">
      <c r="F1475" s="263"/>
      <c r="Z1475" s="498"/>
      <c r="AA1475" s="498"/>
      <c r="AB1475" s="498"/>
      <c r="AC1475" s="498"/>
      <c r="AD1475" s="498"/>
      <c r="AE1475" s="498"/>
      <c r="AF1475" s="498"/>
      <c r="AG1475" s="498"/>
      <c r="AH1475" s="498"/>
      <c r="AI1475" s="498"/>
    </row>
    <row r="1476" spans="6:35" ht="24" customHeight="1">
      <c r="F1476" s="263"/>
      <c r="Z1476" s="498"/>
      <c r="AA1476" s="498"/>
      <c r="AB1476" s="498"/>
      <c r="AC1476" s="498"/>
      <c r="AD1476" s="498"/>
      <c r="AE1476" s="498"/>
      <c r="AF1476" s="498"/>
      <c r="AG1476" s="498"/>
      <c r="AH1476" s="498"/>
      <c r="AI1476" s="498"/>
    </row>
    <row r="1477" spans="6:35" ht="24" customHeight="1">
      <c r="F1477" s="263"/>
      <c r="Z1477" s="498"/>
      <c r="AA1477" s="498"/>
      <c r="AB1477" s="498"/>
      <c r="AC1477" s="498"/>
      <c r="AD1477" s="498"/>
      <c r="AE1477" s="498"/>
      <c r="AF1477" s="498"/>
      <c r="AG1477" s="498"/>
      <c r="AH1477" s="498"/>
      <c r="AI1477" s="498"/>
    </row>
    <row r="1478" spans="6:35" ht="24" customHeight="1">
      <c r="F1478" s="263"/>
      <c r="Z1478" s="498"/>
      <c r="AA1478" s="498"/>
      <c r="AB1478" s="498"/>
      <c r="AC1478" s="498"/>
      <c r="AD1478" s="498"/>
      <c r="AE1478" s="498"/>
      <c r="AF1478" s="498"/>
      <c r="AG1478" s="498"/>
      <c r="AH1478" s="498"/>
      <c r="AI1478" s="498"/>
    </row>
    <row r="1479" spans="6:35" ht="24" customHeight="1">
      <c r="F1479" s="263"/>
      <c r="Z1479" s="498"/>
      <c r="AA1479" s="498"/>
      <c r="AB1479" s="498"/>
      <c r="AC1479" s="498"/>
      <c r="AD1479" s="498"/>
      <c r="AE1479" s="498"/>
      <c r="AF1479" s="498"/>
      <c r="AG1479" s="498"/>
      <c r="AH1479" s="498"/>
      <c r="AI1479" s="498"/>
    </row>
    <row r="1480" spans="6:35" ht="24" customHeight="1">
      <c r="F1480" s="263"/>
      <c r="Z1480" s="498"/>
      <c r="AA1480" s="498"/>
      <c r="AB1480" s="498"/>
      <c r="AC1480" s="498"/>
      <c r="AD1480" s="498"/>
      <c r="AE1480" s="498"/>
      <c r="AF1480" s="498"/>
      <c r="AG1480" s="498"/>
      <c r="AH1480" s="498"/>
      <c r="AI1480" s="498"/>
    </row>
    <row r="1481" spans="6:35" ht="24" customHeight="1">
      <c r="F1481" s="263"/>
      <c r="Z1481" s="498"/>
      <c r="AA1481" s="498"/>
      <c r="AB1481" s="498"/>
      <c r="AC1481" s="498"/>
      <c r="AD1481" s="498"/>
      <c r="AE1481" s="498"/>
      <c r="AF1481" s="498"/>
      <c r="AG1481" s="498"/>
      <c r="AH1481" s="498"/>
      <c r="AI1481" s="498"/>
    </row>
    <row r="1482" spans="6:35" ht="24" customHeight="1">
      <c r="F1482" s="263"/>
      <c r="Z1482" s="498"/>
      <c r="AA1482" s="498"/>
      <c r="AB1482" s="498"/>
      <c r="AC1482" s="498"/>
      <c r="AD1482" s="498"/>
      <c r="AE1482" s="498"/>
      <c r="AF1482" s="498"/>
      <c r="AG1482" s="498"/>
      <c r="AH1482" s="498"/>
      <c r="AI1482" s="498"/>
    </row>
    <row r="1483" spans="6:35" ht="24" customHeight="1">
      <c r="F1483" s="263"/>
      <c r="Z1483" s="498"/>
      <c r="AA1483" s="498"/>
      <c r="AB1483" s="498"/>
      <c r="AC1483" s="498"/>
      <c r="AD1483" s="498"/>
      <c r="AE1483" s="498"/>
      <c r="AF1483" s="498"/>
      <c r="AG1483" s="498"/>
      <c r="AH1483" s="498"/>
      <c r="AI1483" s="498"/>
    </row>
    <row r="1484" spans="6:35" ht="24" customHeight="1">
      <c r="F1484" s="263"/>
      <c r="Z1484" s="498"/>
      <c r="AA1484" s="498"/>
      <c r="AB1484" s="498"/>
      <c r="AC1484" s="498"/>
      <c r="AD1484" s="498"/>
      <c r="AE1484" s="498"/>
      <c r="AF1484" s="498"/>
      <c r="AG1484" s="498"/>
      <c r="AH1484" s="498"/>
      <c r="AI1484" s="498"/>
    </row>
    <row r="1485" spans="6:35" ht="24" customHeight="1">
      <c r="F1485" s="263"/>
      <c r="Z1485" s="498"/>
      <c r="AA1485" s="498"/>
      <c r="AB1485" s="498"/>
      <c r="AC1485" s="498"/>
      <c r="AD1485" s="498"/>
      <c r="AE1485" s="498"/>
      <c r="AF1485" s="498"/>
      <c r="AG1485" s="498"/>
      <c r="AH1485" s="498"/>
      <c r="AI1485" s="498"/>
    </row>
    <row r="1486" spans="6:35" ht="24" customHeight="1">
      <c r="F1486" s="263"/>
      <c r="Z1486" s="498"/>
      <c r="AA1486" s="498"/>
      <c r="AB1486" s="498"/>
      <c r="AC1486" s="498"/>
      <c r="AD1486" s="498"/>
      <c r="AE1486" s="498"/>
      <c r="AF1486" s="498"/>
      <c r="AG1486" s="498"/>
      <c r="AH1486" s="498"/>
      <c r="AI1486" s="498"/>
    </row>
    <row r="1487" spans="6:35" ht="24" customHeight="1">
      <c r="F1487" s="263"/>
      <c r="Z1487" s="498"/>
      <c r="AA1487" s="498"/>
      <c r="AB1487" s="498"/>
      <c r="AC1487" s="498"/>
      <c r="AD1487" s="498"/>
      <c r="AE1487" s="498"/>
      <c r="AF1487" s="498"/>
      <c r="AG1487" s="498"/>
      <c r="AH1487" s="498"/>
      <c r="AI1487" s="498"/>
    </row>
    <row r="1488" spans="6:35" ht="24" customHeight="1">
      <c r="F1488" s="263"/>
      <c r="Z1488" s="498"/>
      <c r="AA1488" s="498"/>
      <c r="AB1488" s="498"/>
      <c r="AC1488" s="498"/>
      <c r="AD1488" s="498"/>
      <c r="AE1488" s="498"/>
      <c r="AF1488" s="498"/>
      <c r="AG1488" s="498"/>
      <c r="AH1488" s="498"/>
      <c r="AI1488" s="498"/>
    </row>
    <row r="1489" spans="6:35" ht="24" customHeight="1">
      <c r="F1489" s="263"/>
      <c r="Z1489" s="498"/>
      <c r="AA1489" s="498"/>
      <c r="AB1489" s="498"/>
      <c r="AC1489" s="498"/>
      <c r="AD1489" s="498"/>
      <c r="AE1489" s="498"/>
      <c r="AF1489" s="498"/>
      <c r="AG1489" s="498"/>
      <c r="AH1489" s="498"/>
      <c r="AI1489" s="498"/>
    </row>
    <row r="1490" spans="6:35" ht="24" customHeight="1">
      <c r="F1490" s="263"/>
      <c r="Z1490" s="498"/>
      <c r="AA1490" s="498"/>
      <c r="AB1490" s="498"/>
      <c r="AC1490" s="498"/>
      <c r="AD1490" s="498"/>
      <c r="AE1490" s="498"/>
      <c r="AF1490" s="498"/>
      <c r="AG1490" s="498"/>
      <c r="AH1490" s="498"/>
      <c r="AI1490" s="498"/>
    </row>
    <row r="1491" spans="6:35" ht="24" customHeight="1">
      <c r="F1491" s="263"/>
      <c r="Z1491" s="498"/>
      <c r="AA1491" s="498"/>
      <c r="AB1491" s="498"/>
      <c r="AC1491" s="498"/>
      <c r="AD1491" s="498"/>
      <c r="AE1491" s="498"/>
      <c r="AF1491" s="498"/>
      <c r="AG1491" s="498"/>
      <c r="AH1491" s="498"/>
      <c r="AI1491" s="498"/>
    </row>
    <row r="1492" spans="6:35" ht="24" customHeight="1">
      <c r="F1492" s="263"/>
      <c r="Z1492" s="498"/>
      <c r="AA1492" s="498"/>
      <c r="AB1492" s="498"/>
      <c r="AC1492" s="498"/>
      <c r="AD1492" s="498"/>
      <c r="AE1492" s="498"/>
      <c r="AF1492" s="498"/>
      <c r="AG1492" s="498"/>
      <c r="AH1492" s="498"/>
      <c r="AI1492" s="498"/>
    </row>
    <row r="1493" spans="6:35" ht="24" customHeight="1">
      <c r="F1493" s="263"/>
      <c r="Z1493" s="498"/>
      <c r="AA1493" s="498"/>
      <c r="AB1493" s="498"/>
      <c r="AC1493" s="498"/>
      <c r="AD1493" s="498"/>
      <c r="AE1493" s="498"/>
      <c r="AF1493" s="498"/>
      <c r="AG1493" s="498"/>
      <c r="AH1493" s="498"/>
      <c r="AI1493" s="498"/>
    </row>
    <row r="1494" spans="6:35" ht="24" customHeight="1">
      <c r="F1494" s="263"/>
      <c r="Z1494" s="498"/>
      <c r="AA1494" s="498"/>
      <c r="AB1494" s="498"/>
      <c r="AC1494" s="498"/>
      <c r="AD1494" s="498"/>
      <c r="AE1494" s="498"/>
      <c r="AF1494" s="498"/>
      <c r="AG1494" s="498"/>
      <c r="AH1494" s="498"/>
      <c r="AI1494" s="498"/>
    </row>
    <row r="1495" spans="6:35" ht="24" customHeight="1">
      <c r="F1495" s="263"/>
      <c r="Z1495" s="498"/>
      <c r="AA1495" s="498"/>
      <c r="AB1495" s="498"/>
      <c r="AC1495" s="498"/>
      <c r="AD1495" s="498"/>
      <c r="AE1495" s="498"/>
      <c r="AF1495" s="498"/>
      <c r="AG1495" s="498"/>
      <c r="AH1495" s="498"/>
      <c r="AI1495" s="498"/>
    </row>
    <row r="1496" spans="6:35" ht="24" customHeight="1">
      <c r="F1496" s="263"/>
      <c r="Z1496" s="498"/>
      <c r="AA1496" s="498"/>
      <c r="AB1496" s="498"/>
      <c r="AC1496" s="498"/>
      <c r="AD1496" s="498"/>
      <c r="AE1496" s="498"/>
      <c r="AF1496" s="498"/>
      <c r="AG1496" s="498"/>
      <c r="AH1496" s="498"/>
      <c r="AI1496" s="498"/>
    </row>
    <row r="1497" spans="6:35" ht="24" customHeight="1">
      <c r="F1497" s="263"/>
      <c r="Z1497" s="498"/>
      <c r="AA1497" s="498"/>
      <c r="AB1497" s="498"/>
      <c r="AC1497" s="498"/>
      <c r="AD1497" s="498"/>
      <c r="AE1497" s="498"/>
      <c r="AF1497" s="498"/>
      <c r="AG1497" s="498"/>
      <c r="AH1497" s="498"/>
      <c r="AI1497" s="498"/>
    </row>
    <row r="1498" spans="6:35" ht="24" customHeight="1">
      <c r="F1498" s="263"/>
      <c r="Z1498" s="498"/>
      <c r="AA1498" s="498"/>
      <c r="AB1498" s="498"/>
      <c r="AC1498" s="498"/>
      <c r="AD1498" s="498"/>
      <c r="AE1498" s="498"/>
      <c r="AF1498" s="498"/>
      <c r="AG1498" s="498"/>
      <c r="AH1498" s="498"/>
      <c r="AI1498" s="498"/>
    </row>
    <row r="1499" spans="6:35" ht="24" customHeight="1">
      <c r="F1499" s="263"/>
      <c r="Z1499" s="498"/>
      <c r="AA1499" s="498"/>
      <c r="AB1499" s="498"/>
      <c r="AC1499" s="498"/>
      <c r="AD1499" s="498"/>
      <c r="AE1499" s="498"/>
      <c r="AF1499" s="498"/>
      <c r="AG1499" s="498"/>
      <c r="AH1499" s="498"/>
      <c r="AI1499" s="498"/>
    </row>
    <row r="1500" spans="6:35" ht="24" customHeight="1">
      <c r="F1500" s="263"/>
      <c r="Z1500" s="498"/>
      <c r="AA1500" s="498"/>
      <c r="AB1500" s="498"/>
      <c r="AC1500" s="498"/>
      <c r="AD1500" s="498"/>
      <c r="AE1500" s="498"/>
      <c r="AF1500" s="498"/>
      <c r="AG1500" s="498"/>
      <c r="AH1500" s="498"/>
      <c r="AI1500" s="498"/>
    </row>
    <row r="1501" spans="6:35" ht="24" customHeight="1">
      <c r="F1501" s="263"/>
      <c r="Z1501" s="498"/>
      <c r="AA1501" s="498"/>
      <c r="AB1501" s="498"/>
      <c r="AC1501" s="498"/>
      <c r="AD1501" s="498"/>
      <c r="AE1501" s="498"/>
      <c r="AF1501" s="498"/>
      <c r="AG1501" s="498"/>
      <c r="AH1501" s="498"/>
      <c r="AI1501" s="498"/>
    </row>
    <row r="1502" spans="6:35" ht="24" customHeight="1">
      <c r="F1502" s="263"/>
      <c r="Z1502" s="498"/>
      <c r="AA1502" s="498"/>
      <c r="AB1502" s="498"/>
      <c r="AC1502" s="498"/>
      <c r="AD1502" s="498"/>
      <c r="AE1502" s="498"/>
      <c r="AF1502" s="498"/>
      <c r="AG1502" s="498"/>
      <c r="AH1502" s="498"/>
      <c r="AI1502" s="498"/>
    </row>
    <row r="1503" spans="6:35" ht="24" customHeight="1">
      <c r="F1503" s="263"/>
      <c r="Z1503" s="498"/>
      <c r="AA1503" s="498"/>
      <c r="AB1503" s="498"/>
      <c r="AC1503" s="498"/>
      <c r="AD1503" s="498"/>
      <c r="AE1503" s="498"/>
      <c r="AF1503" s="498"/>
      <c r="AG1503" s="498"/>
      <c r="AH1503" s="498"/>
      <c r="AI1503" s="498"/>
    </row>
    <row r="1504" spans="6:35" ht="24" customHeight="1">
      <c r="F1504" s="263"/>
      <c r="Z1504" s="498"/>
      <c r="AA1504" s="498"/>
      <c r="AB1504" s="498"/>
      <c r="AC1504" s="498"/>
      <c r="AD1504" s="498"/>
      <c r="AE1504" s="498"/>
      <c r="AF1504" s="498"/>
      <c r="AG1504" s="498"/>
      <c r="AH1504" s="498"/>
      <c r="AI1504" s="498"/>
    </row>
    <row r="1505" spans="6:35" ht="24" customHeight="1">
      <c r="F1505" s="263"/>
      <c r="Z1505" s="498"/>
      <c r="AA1505" s="498"/>
      <c r="AB1505" s="498"/>
      <c r="AC1505" s="498"/>
      <c r="AD1505" s="498"/>
      <c r="AE1505" s="498"/>
      <c r="AF1505" s="498"/>
      <c r="AG1505" s="498"/>
      <c r="AH1505" s="498"/>
      <c r="AI1505" s="498"/>
    </row>
    <row r="1506" spans="6:35" ht="24" customHeight="1">
      <c r="F1506" s="263"/>
      <c r="Z1506" s="498"/>
      <c r="AA1506" s="498"/>
      <c r="AB1506" s="498"/>
      <c r="AC1506" s="498"/>
      <c r="AD1506" s="498"/>
      <c r="AE1506" s="498"/>
      <c r="AF1506" s="498"/>
      <c r="AG1506" s="498"/>
      <c r="AH1506" s="498"/>
      <c r="AI1506" s="498"/>
    </row>
    <row r="1507" spans="6:35" ht="24" customHeight="1">
      <c r="F1507" s="263"/>
      <c r="Z1507" s="498"/>
      <c r="AA1507" s="498"/>
      <c r="AB1507" s="498"/>
      <c r="AC1507" s="498"/>
      <c r="AD1507" s="498"/>
      <c r="AE1507" s="498"/>
      <c r="AF1507" s="498"/>
      <c r="AG1507" s="498"/>
      <c r="AH1507" s="498"/>
      <c r="AI1507" s="498"/>
    </row>
    <row r="1508" spans="6:35" ht="24" customHeight="1">
      <c r="F1508" s="263"/>
      <c r="Z1508" s="498"/>
      <c r="AA1508" s="498"/>
      <c r="AB1508" s="498"/>
      <c r="AC1508" s="498"/>
      <c r="AD1508" s="498"/>
      <c r="AE1508" s="498"/>
      <c r="AF1508" s="498"/>
      <c r="AG1508" s="498"/>
      <c r="AH1508" s="498"/>
      <c r="AI1508" s="498"/>
    </row>
    <row r="1509" spans="6:35" ht="24" customHeight="1">
      <c r="F1509" s="263"/>
      <c r="Z1509" s="498"/>
      <c r="AA1509" s="498"/>
      <c r="AB1509" s="498"/>
      <c r="AC1509" s="498"/>
      <c r="AD1509" s="498"/>
      <c r="AE1509" s="498"/>
      <c r="AF1509" s="498"/>
      <c r="AG1509" s="498"/>
      <c r="AH1509" s="498"/>
      <c r="AI1509" s="498"/>
    </row>
    <row r="1510" spans="6:35" ht="24" customHeight="1">
      <c r="F1510" s="263"/>
      <c r="Z1510" s="498"/>
      <c r="AA1510" s="498"/>
      <c r="AB1510" s="498"/>
      <c r="AC1510" s="498"/>
      <c r="AD1510" s="498"/>
      <c r="AE1510" s="498"/>
      <c r="AF1510" s="498"/>
      <c r="AG1510" s="498"/>
      <c r="AH1510" s="498"/>
      <c r="AI1510" s="498"/>
    </row>
    <row r="1511" spans="6:35" ht="24" customHeight="1">
      <c r="F1511" s="263"/>
      <c r="Z1511" s="498"/>
      <c r="AA1511" s="498"/>
      <c r="AB1511" s="498"/>
      <c r="AC1511" s="498"/>
      <c r="AD1511" s="498"/>
      <c r="AE1511" s="498"/>
      <c r="AF1511" s="498"/>
      <c r="AG1511" s="498"/>
      <c r="AH1511" s="498"/>
      <c r="AI1511" s="498"/>
    </row>
    <row r="1512" spans="6:35" ht="24" customHeight="1">
      <c r="F1512" s="263"/>
      <c r="Z1512" s="498"/>
      <c r="AA1512" s="498"/>
      <c r="AB1512" s="498"/>
      <c r="AC1512" s="498"/>
      <c r="AD1512" s="498"/>
      <c r="AE1512" s="498"/>
      <c r="AF1512" s="498"/>
      <c r="AG1512" s="498"/>
      <c r="AH1512" s="498"/>
      <c r="AI1512" s="498"/>
    </row>
    <row r="1513" spans="6:35" ht="24" customHeight="1">
      <c r="F1513" s="263"/>
      <c r="Z1513" s="498"/>
      <c r="AA1513" s="498"/>
      <c r="AB1513" s="498"/>
      <c r="AC1513" s="498"/>
      <c r="AD1513" s="498"/>
      <c r="AE1513" s="498"/>
      <c r="AF1513" s="498"/>
      <c r="AG1513" s="498"/>
      <c r="AH1513" s="498"/>
      <c r="AI1513" s="498"/>
    </row>
    <row r="1514" spans="6:35" ht="24" customHeight="1">
      <c r="F1514" s="263"/>
      <c r="Z1514" s="498"/>
      <c r="AA1514" s="498"/>
      <c r="AB1514" s="498"/>
      <c r="AC1514" s="498"/>
      <c r="AD1514" s="498"/>
      <c r="AE1514" s="498"/>
      <c r="AF1514" s="498"/>
      <c r="AG1514" s="498"/>
      <c r="AH1514" s="498"/>
      <c r="AI1514" s="498"/>
    </row>
    <row r="1515" spans="6:35" ht="24" customHeight="1">
      <c r="F1515" s="263"/>
      <c r="Z1515" s="498"/>
      <c r="AA1515" s="498"/>
      <c r="AB1515" s="498"/>
      <c r="AC1515" s="498"/>
      <c r="AD1515" s="498"/>
      <c r="AE1515" s="498"/>
      <c r="AF1515" s="498"/>
      <c r="AG1515" s="498"/>
      <c r="AH1515" s="498"/>
      <c r="AI1515" s="498"/>
    </row>
    <row r="1516" spans="6:35" ht="24" customHeight="1">
      <c r="F1516" s="263"/>
      <c r="Z1516" s="498"/>
      <c r="AA1516" s="498"/>
      <c r="AB1516" s="498"/>
      <c r="AC1516" s="498"/>
      <c r="AD1516" s="498"/>
      <c r="AE1516" s="498"/>
      <c r="AF1516" s="498"/>
      <c r="AG1516" s="498"/>
      <c r="AH1516" s="498"/>
      <c r="AI1516" s="498"/>
    </row>
    <row r="1517" spans="6:35" ht="24" customHeight="1">
      <c r="F1517" s="263"/>
      <c r="Z1517" s="498"/>
      <c r="AA1517" s="498"/>
      <c r="AB1517" s="498"/>
      <c r="AC1517" s="498"/>
      <c r="AD1517" s="498"/>
      <c r="AE1517" s="498"/>
      <c r="AF1517" s="498"/>
      <c r="AG1517" s="498"/>
      <c r="AH1517" s="498"/>
      <c r="AI1517" s="498"/>
    </row>
    <row r="1518" spans="6:35" ht="24" customHeight="1">
      <c r="F1518" s="263"/>
      <c r="Z1518" s="498"/>
      <c r="AA1518" s="498"/>
      <c r="AB1518" s="498"/>
      <c r="AC1518" s="498"/>
      <c r="AD1518" s="498"/>
      <c r="AE1518" s="498"/>
      <c r="AF1518" s="498"/>
      <c r="AG1518" s="498"/>
      <c r="AH1518" s="498"/>
      <c r="AI1518" s="498"/>
    </row>
    <row r="1519" spans="6:35" ht="24" customHeight="1">
      <c r="F1519" s="263"/>
      <c r="Z1519" s="498"/>
      <c r="AA1519" s="498"/>
      <c r="AB1519" s="498"/>
      <c r="AC1519" s="498"/>
      <c r="AD1519" s="498"/>
      <c r="AE1519" s="498"/>
      <c r="AF1519" s="498"/>
      <c r="AG1519" s="498"/>
      <c r="AH1519" s="498"/>
      <c r="AI1519" s="498"/>
    </row>
    <row r="1520" spans="6:35" ht="24" customHeight="1">
      <c r="F1520" s="263"/>
      <c r="Z1520" s="498"/>
      <c r="AA1520" s="498"/>
      <c r="AB1520" s="498"/>
      <c r="AC1520" s="498"/>
      <c r="AD1520" s="498"/>
      <c r="AE1520" s="498"/>
      <c r="AF1520" s="498"/>
      <c r="AG1520" s="498"/>
      <c r="AH1520" s="498"/>
      <c r="AI1520" s="498"/>
    </row>
    <row r="1521" spans="6:35" ht="24" customHeight="1">
      <c r="F1521" s="263"/>
      <c r="Z1521" s="498"/>
      <c r="AA1521" s="498"/>
      <c r="AB1521" s="498"/>
      <c r="AC1521" s="498"/>
      <c r="AD1521" s="498"/>
      <c r="AE1521" s="498"/>
      <c r="AF1521" s="498"/>
      <c r="AG1521" s="498"/>
      <c r="AH1521" s="498"/>
      <c r="AI1521" s="498"/>
    </row>
    <row r="1522" spans="6:35" ht="24" customHeight="1">
      <c r="F1522" s="263"/>
      <c r="Z1522" s="498"/>
      <c r="AA1522" s="498"/>
      <c r="AB1522" s="498"/>
      <c r="AC1522" s="498"/>
      <c r="AD1522" s="498"/>
      <c r="AE1522" s="498"/>
      <c r="AF1522" s="498"/>
      <c r="AG1522" s="498"/>
      <c r="AH1522" s="498"/>
      <c r="AI1522" s="498"/>
    </row>
    <row r="1523" spans="6:35" ht="24" customHeight="1">
      <c r="F1523" s="263"/>
      <c r="Z1523" s="498"/>
      <c r="AA1523" s="498"/>
      <c r="AB1523" s="498"/>
      <c r="AC1523" s="498"/>
      <c r="AD1523" s="498"/>
      <c r="AE1523" s="498"/>
      <c r="AF1523" s="498"/>
      <c r="AG1523" s="498"/>
      <c r="AH1523" s="498"/>
      <c r="AI1523" s="498"/>
    </row>
    <row r="1524" spans="6:35" ht="24" customHeight="1">
      <c r="F1524" s="263"/>
      <c r="Z1524" s="498"/>
      <c r="AA1524" s="498"/>
      <c r="AB1524" s="498"/>
      <c r="AC1524" s="498"/>
      <c r="AD1524" s="498"/>
      <c r="AE1524" s="498"/>
      <c r="AF1524" s="498"/>
      <c r="AG1524" s="498"/>
      <c r="AH1524" s="498"/>
      <c r="AI1524" s="498"/>
    </row>
    <row r="1525" spans="6:35" ht="24" customHeight="1">
      <c r="F1525" s="263"/>
      <c r="Z1525" s="498"/>
      <c r="AA1525" s="498"/>
      <c r="AB1525" s="498"/>
      <c r="AC1525" s="498"/>
      <c r="AD1525" s="498"/>
      <c r="AE1525" s="498"/>
      <c r="AF1525" s="498"/>
      <c r="AG1525" s="498"/>
      <c r="AH1525" s="498"/>
      <c r="AI1525" s="498"/>
    </row>
    <row r="1526" spans="6:35" ht="24" customHeight="1">
      <c r="F1526" s="263"/>
      <c r="Z1526" s="498"/>
      <c r="AA1526" s="498"/>
      <c r="AB1526" s="498"/>
      <c r="AC1526" s="498"/>
      <c r="AD1526" s="498"/>
      <c r="AE1526" s="498"/>
      <c r="AF1526" s="498"/>
      <c r="AG1526" s="498"/>
      <c r="AH1526" s="498"/>
      <c r="AI1526" s="498"/>
    </row>
    <row r="1527" spans="6:35" ht="24" customHeight="1">
      <c r="F1527" s="263"/>
      <c r="Z1527" s="498"/>
      <c r="AA1527" s="498"/>
      <c r="AB1527" s="498"/>
      <c r="AC1527" s="498"/>
      <c r="AD1527" s="498"/>
      <c r="AE1527" s="498"/>
      <c r="AF1527" s="498"/>
      <c r="AG1527" s="498"/>
      <c r="AH1527" s="498"/>
      <c r="AI1527" s="498"/>
    </row>
    <row r="1528" spans="6:35" ht="24" customHeight="1">
      <c r="F1528" s="263"/>
      <c r="Z1528" s="498"/>
      <c r="AA1528" s="498"/>
      <c r="AB1528" s="498"/>
      <c r="AC1528" s="498"/>
      <c r="AD1528" s="498"/>
      <c r="AE1528" s="498"/>
      <c r="AF1528" s="498"/>
      <c r="AG1528" s="498"/>
      <c r="AH1528" s="498"/>
      <c r="AI1528" s="498"/>
    </row>
    <row r="1529" spans="6:35" ht="24" customHeight="1">
      <c r="F1529" s="263"/>
      <c r="Z1529" s="498"/>
      <c r="AA1529" s="498"/>
      <c r="AB1529" s="498"/>
      <c r="AC1529" s="498"/>
      <c r="AD1529" s="498"/>
      <c r="AE1529" s="498"/>
      <c r="AF1529" s="498"/>
      <c r="AG1529" s="498"/>
      <c r="AH1529" s="498"/>
      <c r="AI1529" s="498"/>
    </row>
    <row r="1530" spans="6:35" ht="24" customHeight="1">
      <c r="F1530" s="263"/>
      <c r="Z1530" s="498"/>
      <c r="AA1530" s="498"/>
      <c r="AB1530" s="498"/>
      <c r="AC1530" s="498"/>
      <c r="AD1530" s="498"/>
      <c r="AE1530" s="498"/>
      <c r="AF1530" s="498"/>
      <c r="AG1530" s="498"/>
      <c r="AH1530" s="498"/>
      <c r="AI1530" s="498"/>
    </row>
    <row r="1531" spans="6:35" ht="24" customHeight="1">
      <c r="F1531" s="263"/>
      <c r="Z1531" s="498"/>
      <c r="AA1531" s="498"/>
      <c r="AB1531" s="498"/>
      <c r="AC1531" s="498"/>
      <c r="AD1531" s="498"/>
      <c r="AE1531" s="498"/>
      <c r="AF1531" s="498"/>
      <c r="AG1531" s="498"/>
      <c r="AH1531" s="498"/>
      <c r="AI1531" s="498"/>
    </row>
    <row r="1532" spans="6:35" ht="24" customHeight="1">
      <c r="F1532" s="263"/>
      <c r="Z1532" s="498"/>
      <c r="AA1532" s="498"/>
      <c r="AB1532" s="498"/>
      <c r="AC1532" s="498"/>
      <c r="AD1532" s="498"/>
      <c r="AE1532" s="498"/>
      <c r="AF1532" s="498"/>
      <c r="AG1532" s="498"/>
      <c r="AH1532" s="498"/>
      <c r="AI1532" s="498"/>
    </row>
    <row r="1533" spans="6:35" ht="24" customHeight="1">
      <c r="F1533" s="263"/>
      <c r="Z1533" s="498"/>
      <c r="AA1533" s="498"/>
      <c r="AB1533" s="498"/>
      <c r="AC1533" s="498"/>
      <c r="AD1533" s="498"/>
      <c r="AE1533" s="498"/>
      <c r="AF1533" s="498"/>
      <c r="AG1533" s="498"/>
      <c r="AH1533" s="498"/>
      <c r="AI1533" s="498"/>
    </row>
    <row r="1534" spans="6:35" ht="24" customHeight="1">
      <c r="F1534" s="263"/>
      <c r="Z1534" s="498"/>
      <c r="AA1534" s="498"/>
      <c r="AB1534" s="498"/>
      <c r="AC1534" s="498"/>
      <c r="AD1534" s="498"/>
      <c r="AE1534" s="498"/>
      <c r="AF1534" s="498"/>
      <c r="AG1534" s="498"/>
      <c r="AH1534" s="498"/>
      <c r="AI1534" s="498"/>
    </row>
    <row r="1535" spans="6:35" ht="24" customHeight="1">
      <c r="F1535" s="263"/>
      <c r="Z1535" s="498"/>
      <c r="AA1535" s="498"/>
      <c r="AB1535" s="498"/>
      <c r="AC1535" s="498"/>
      <c r="AD1535" s="498"/>
      <c r="AE1535" s="498"/>
      <c r="AF1535" s="498"/>
      <c r="AG1535" s="498"/>
      <c r="AH1535" s="498"/>
      <c r="AI1535" s="498"/>
    </row>
    <row r="1536" spans="6:35" ht="24" customHeight="1">
      <c r="F1536" s="263"/>
      <c r="Z1536" s="498"/>
      <c r="AA1536" s="498"/>
      <c r="AB1536" s="498"/>
      <c r="AC1536" s="498"/>
      <c r="AD1536" s="498"/>
      <c r="AE1536" s="498"/>
      <c r="AF1536" s="498"/>
      <c r="AG1536" s="498"/>
      <c r="AH1536" s="498"/>
      <c r="AI1536" s="498"/>
    </row>
    <row r="1537" spans="6:35" ht="24" customHeight="1">
      <c r="F1537" s="263"/>
      <c r="Z1537" s="498"/>
      <c r="AA1537" s="498"/>
      <c r="AB1537" s="498"/>
      <c r="AC1537" s="498"/>
      <c r="AD1537" s="498"/>
      <c r="AE1537" s="498"/>
      <c r="AF1537" s="498"/>
      <c r="AG1537" s="498"/>
      <c r="AH1537" s="498"/>
      <c r="AI1537" s="498"/>
    </row>
    <row r="1538" spans="6:35" ht="24" customHeight="1">
      <c r="F1538" s="263"/>
      <c r="Z1538" s="498"/>
      <c r="AA1538" s="498"/>
      <c r="AB1538" s="498"/>
      <c r="AC1538" s="498"/>
      <c r="AD1538" s="498"/>
      <c r="AE1538" s="498"/>
      <c r="AF1538" s="498"/>
      <c r="AG1538" s="498"/>
      <c r="AH1538" s="498"/>
      <c r="AI1538" s="498"/>
    </row>
    <row r="1539" spans="6:35" ht="24" customHeight="1">
      <c r="F1539" s="263"/>
      <c r="Z1539" s="498"/>
      <c r="AA1539" s="498"/>
      <c r="AB1539" s="498"/>
      <c r="AC1539" s="498"/>
      <c r="AD1539" s="498"/>
      <c r="AE1539" s="498"/>
      <c r="AF1539" s="498"/>
      <c r="AG1539" s="498"/>
      <c r="AH1539" s="498"/>
      <c r="AI1539" s="498"/>
    </row>
    <row r="1540" spans="6:35" ht="24" customHeight="1">
      <c r="F1540" s="263"/>
      <c r="Z1540" s="498"/>
      <c r="AA1540" s="498"/>
      <c r="AB1540" s="498"/>
      <c r="AC1540" s="498"/>
      <c r="AD1540" s="498"/>
      <c r="AE1540" s="498"/>
      <c r="AF1540" s="498"/>
      <c r="AG1540" s="498"/>
      <c r="AH1540" s="498"/>
      <c r="AI1540" s="498"/>
    </row>
    <row r="1541" spans="6:35" ht="24" customHeight="1">
      <c r="F1541" s="263"/>
      <c r="Z1541" s="498"/>
      <c r="AA1541" s="498"/>
      <c r="AB1541" s="498"/>
      <c r="AC1541" s="498"/>
      <c r="AD1541" s="498"/>
      <c r="AE1541" s="498"/>
      <c r="AF1541" s="498"/>
      <c r="AG1541" s="498"/>
      <c r="AH1541" s="498"/>
      <c r="AI1541" s="498"/>
    </row>
    <row r="1542" spans="6:35" ht="24" customHeight="1">
      <c r="F1542" s="263"/>
      <c r="Z1542" s="498"/>
      <c r="AA1542" s="498"/>
      <c r="AB1542" s="498"/>
      <c r="AC1542" s="498"/>
      <c r="AD1542" s="498"/>
      <c r="AE1542" s="498"/>
      <c r="AF1542" s="498"/>
      <c r="AG1542" s="498"/>
      <c r="AH1542" s="498"/>
      <c r="AI1542" s="498"/>
    </row>
    <row r="1543" spans="6:35" ht="24" customHeight="1">
      <c r="F1543" s="263"/>
      <c r="Z1543" s="498"/>
      <c r="AA1543" s="498"/>
      <c r="AB1543" s="498"/>
      <c r="AC1543" s="498"/>
      <c r="AD1543" s="498"/>
      <c r="AE1543" s="498"/>
      <c r="AF1543" s="498"/>
      <c r="AG1543" s="498"/>
      <c r="AH1543" s="498"/>
      <c r="AI1543" s="498"/>
    </row>
    <row r="1544" spans="6:35" ht="24" customHeight="1">
      <c r="F1544" s="263"/>
      <c r="Z1544" s="498"/>
      <c r="AA1544" s="498"/>
      <c r="AB1544" s="498"/>
      <c r="AC1544" s="498"/>
      <c r="AD1544" s="498"/>
      <c r="AE1544" s="498"/>
      <c r="AF1544" s="498"/>
      <c r="AG1544" s="498"/>
      <c r="AH1544" s="498"/>
      <c r="AI1544" s="498"/>
    </row>
    <row r="1545" spans="6:35" ht="24" customHeight="1">
      <c r="F1545" s="263"/>
      <c r="Z1545" s="498"/>
      <c r="AA1545" s="498"/>
      <c r="AB1545" s="498"/>
      <c r="AC1545" s="498"/>
      <c r="AD1545" s="498"/>
      <c r="AE1545" s="498"/>
      <c r="AF1545" s="498"/>
      <c r="AG1545" s="498"/>
      <c r="AH1545" s="498"/>
      <c r="AI1545" s="498"/>
    </row>
    <row r="1546" spans="6:35" ht="24" customHeight="1">
      <c r="F1546" s="263"/>
      <c r="Z1546" s="498"/>
      <c r="AA1546" s="498"/>
      <c r="AB1546" s="498"/>
      <c r="AC1546" s="498"/>
      <c r="AD1546" s="498"/>
      <c r="AE1546" s="498"/>
      <c r="AF1546" s="498"/>
      <c r="AG1546" s="498"/>
      <c r="AH1546" s="498"/>
      <c r="AI1546" s="498"/>
    </row>
    <row r="1547" spans="6:35" ht="24" customHeight="1">
      <c r="F1547" s="263"/>
      <c r="Z1547" s="498"/>
      <c r="AA1547" s="498"/>
      <c r="AB1547" s="498"/>
      <c r="AC1547" s="498"/>
      <c r="AD1547" s="498"/>
      <c r="AE1547" s="498"/>
      <c r="AF1547" s="498"/>
      <c r="AG1547" s="498"/>
      <c r="AH1547" s="498"/>
      <c r="AI1547" s="498"/>
    </row>
    <row r="1548" spans="6:35" ht="24" customHeight="1">
      <c r="F1548" s="263"/>
      <c r="Z1548" s="498"/>
      <c r="AA1548" s="498"/>
      <c r="AB1548" s="498"/>
      <c r="AC1548" s="498"/>
      <c r="AD1548" s="498"/>
      <c r="AE1548" s="498"/>
      <c r="AF1548" s="498"/>
      <c r="AG1548" s="498"/>
      <c r="AH1548" s="498"/>
      <c r="AI1548" s="498"/>
    </row>
    <row r="1549" spans="6:35" ht="24" customHeight="1">
      <c r="F1549" s="263"/>
      <c r="Z1549" s="498"/>
      <c r="AA1549" s="498"/>
      <c r="AB1549" s="498"/>
      <c r="AC1549" s="498"/>
      <c r="AD1549" s="498"/>
      <c r="AE1549" s="498"/>
      <c r="AF1549" s="498"/>
      <c r="AG1549" s="498"/>
      <c r="AH1549" s="498"/>
      <c r="AI1549" s="498"/>
    </row>
    <row r="1550" spans="6:35" ht="24" customHeight="1">
      <c r="F1550" s="263"/>
      <c r="Z1550" s="498"/>
      <c r="AA1550" s="498"/>
      <c r="AB1550" s="498"/>
      <c r="AC1550" s="498"/>
      <c r="AD1550" s="498"/>
      <c r="AE1550" s="498"/>
      <c r="AF1550" s="498"/>
      <c r="AG1550" s="498"/>
      <c r="AH1550" s="498"/>
      <c r="AI1550" s="498"/>
    </row>
    <row r="1551" spans="6:35" ht="24" customHeight="1">
      <c r="F1551" s="263"/>
      <c r="Z1551" s="498"/>
      <c r="AA1551" s="498"/>
      <c r="AB1551" s="498"/>
      <c r="AC1551" s="498"/>
      <c r="AD1551" s="498"/>
      <c r="AE1551" s="498"/>
      <c r="AF1551" s="498"/>
      <c r="AG1551" s="498"/>
      <c r="AH1551" s="498"/>
      <c r="AI1551" s="498"/>
    </row>
    <row r="1552" spans="6:35" ht="24" customHeight="1">
      <c r="F1552" s="263"/>
      <c r="Z1552" s="498"/>
      <c r="AA1552" s="498"/>
      <c r="AB1552" s="498"/>
      <c r="AC1552" s="498"/>
      <c r="AD1552" s="498"/>
      <c r="AE1552" s="498"/>
      <c r="AF1552" s="498"/>
      <c r="AG1552" s="498"/>
      <c r="AH1552" s="498"/>
      <c r="AI1552" s="498"/>
    </row>
    <row r="1553" spans="6:35" ht="24" customHeight="1">
      <c r="F1553" s="263"/>
      <c r="Z1553" s="498"/>
      <c r="AA1553" s="498"/>
      <c r="AB1553" s="498"/>
      <c r="AC1553" s="498"/>
      <c r="AD1553" s="498"/>
      <c r="AE1553" s="498"/>
      <c r="AF1553" s="498"/>
      <c r="AG1553" s="498"/>
      <c r="AH1553" s="498"/>
      <c r="AI1553" s="498"/>
    </row>
    <row r="1554" spans="6:35" ht="24" customHeight="1">
      <c r="F1554" s="263"/>
      <c r="Z1554" s="498"/>
      <c r="AA1554" s="498"/>
      <c r="AB1554" s="498"/>
      <c r="AC1554" s="498"/>
      <c r="AD1554" s="498"/>
      <c r="AE1554" s="498"/>
      <c r="AF1554" s="498"/>
      <c r="AG1554" s="498"/>
      <c r="AH1554" s="498"/>
      <c r="AI1554" s="498"/>
    </row>
    <row r="1555" spans="6:35" ht="24" customHeight="1">
      <c r="F1555" s="263"/>
      <c r="Z1555" s="498"/>
      <c r="AA1555" s="498"/>
      <c r="AB1555" s="498"/>
      <c r="AC1555" s="498"/>
      <c r="AD1555" s="498"/>
      <c r="AE1555" s="498"/>
      <c r="AF1555" s="498"/>
      <c r="AG1555" s="498"/>
      <c r="AH1555" s="498"/>
      <c r="AI1555" s="498"/>
    </row>
    <row r="1556" spans="6:35" ht="24" customHeight="1">
      <c r="F1556" s="263"/>
      <c r="Z1556" s="498"/>
      <c r="AA1556" s="498"/>
      <c r="AB1556" s="498"/>
      <c r="AC1556" s="498"/>
      <c r="AD1556" s="498"/>
      <c r="AE1556" s="498"/>
      <c r="AF1556" s="498"/>
      <c r="AG1556" s="498"/>
      <c r="AH1556" s="498"/>
      <c r="AI1556" s="498"/>
    </row>
    <row r="1557" spans="6:35" ht="24" customHeight="1">
      <c r="F1557" s="263"/>
      <c r="Z1557" s="498"/>
      <c r="AA1557" s="498"/>
      <c r="AB1557" s="498"/>
      <c r="AC1557" s="498"/>
      <c r="AD1557" s="498"/>
      <c r="AE1557" s="498"/>
      <c r="AF1557" s="498"/>
      <c r="AG1557" s="498"/>
      <c r="AH1557" s="498"/>
      <c r="AI1557" s="498"/>
    </row>
    <row r="1558" spans="6:35" ht="24" customHeight="1">
      <c r="F1558" s="263"/>
      <c r="Z1558" s="498"/>
      <c r="AA1558" s="498"/>
      <c r="AB1558" s="498"/>
      <c r="AC1558" s="498"/>
      <c r="AD1558" s="498"/>
      <c r="AE1558" s="498"/>
      <c r="AF1558" s="498"/>
      <c r="AG1558" s="498"/>
      <c r="AH1558" s="498"/>
      <c r="AI1558" s="498"/>
    </row>
    <row r="1559" spans="6:35" ht="24" customHeight="1">
      <c r="F1559" s="263"/>
      <c r="Z1559" s="498"/>
      <c r="AA1559" s="498"/>
      <c r="AB1559" s="498"/>
      <c r="AC1559" s="498"/>
      <c r="AD1559" s="498"/>
      <c r="AE1559" s="498"/>
      <c r="AF1559" s="498"/>
      <c r="AG1559" s="498"/>
      <c r="AH1559" s="498"/>
      <c r="AI1559" s="498"/>
    </row>
    <row r="1560" spans="6:35" ht="24" customHeight="1">
      <c r="F1560" s="263"/>
      <c r="Z1560" s="498"/>
      <c r="AA1560" s="498"/>
      <c r="AB1560" s="498"/>
      <c r="AC1560" s="498"/>
      <c r="AD1560" s="498"/>
      <c r="AE1560" s="498"/>
      <c r="AF1560" s="498"/>
      <c r="AG1560" s="498"/>
      <c r="AH1560" s="498"/>
      <c r="AI1560" s="498"/>
    </row>
    <row r="1561" spans="6:35" ht="24" customHeight="1">
      <c r="F1561" s="263"/>
      <c r="Z1561" s="498"/>
      <c r="AA1561" s="498"/>
      <c r="AB1561" s="498"/>
      <c r="AC1561" s="498"/>
      <c r="AD1561" s="498"/>
      <c r="AE1561" s="498"/>
      <c r="AF1561" s="498"/>
      <c r="AG1561" s="498"/>
      <c r="AH1561" s="498"/>
      <c r="AI1561" s="498"/>
    </row>
    <row r="1562" spans="6:35" ht="24" customHeight="1">
      <c r="F1562" s="263"/>
      <c r="Z1562" s="498"/>
      <c r="AA1562" s="498"/>
      <c r="AB1562" s="498"/>
      <c r="AC1562" s="498"/>
      <c r="AD1562" s="498"/>
      <c r="AE1562" s="498"/>
      <c r="AF1562" s="498"/>
      <c r="AG1562" s="498"/>
      <c r="AH1562" s="498"/>
      <c r="AI1562" s="498"/>
    </row>
    <row r="1563" spans="6:35" ht="24" customHeight="1">
      <c r="F1563" s="263"/>
      <c r="Z1563" s="498"/>
      <c r="AA1563" s="498"/>
      <c r="AB1563" s="498"/>
      <c r="AC1563" s="498"/>
      <c r="AD1563" s="498"/>
      <c r="AE1563" s="498"/>
      <c r="AF1563" s="498"/>
      <c r="AG1563" s="498"/>
      <c r="AH1563" s="498"/>
      <c r="AI1563" s="498"/>
    </row>
    <row r="1564" spans="6:35" ht="24" customHeight="1">
      <c r="F1564" s="263"/>
      <c r="Z1564" s="498"/>
      <c r="AA1564" s="498"/>
      <c r="AB1564" s="498"/>
      <c r="AC1564" s="498"/>
      <c r="AD1564" s="498"/>
      <c r="AE1564" s="498"/>
      <c r="AF1564" s="498"/>
      <c r="AG1564" s="498"/>
      <c r="AH1564" s="498"/>
      <c r="AI1564" s="498"/>
    </row>
    <row r="1565" spans="6:35" ht="24" customHeight="1">
      <c r="F1565" s="263"/>
      <c r="Z1565" s="498"/>
      <c r="AA1565" s="498"/>
      <c r="AB1565" s="498"/>
      <c r="AC1565" s="498"/>
      <c r="AD1565" s="498"/>
      <c r="AE1565" s="498"/>
      <c r="AF1565" s="498"/>
      <c r="AG1565" s="498"/>
      <c r="AH1565" s="498"/>
      <c r="AI1565" s="498"/>
    </row>
    <row r="1566" spans="6:35" ht="24" customHeight="1">
      <c r="F1566" s="263"/>
      <c r="Z1566" s="498"/>
      <c r="AA1566" s="498"/>
      <c r="AB1566" s="498"/>
      <c r="AC1566" s="498"/>
      <c r="AD1566" s="498"/>
      <c r="AE1566" s="498"/>
      <c r="AF1566" s="498"/>
      <c r="AG1566" s="498"/>
      <c r="AH1566" s="498"/>
      <c r="AI1566" s="498"/>
    </row>
    <row r="1567" spans="6:35" ht="24" customHeight="1">
      <c r="F1567" s="263"/>
      <c r="Z1567" s="498"/>
      <c r="AA1567" s="498"/>
      <c r="AB1567" s="498"/>
      <c r="AC1567" s="498"/>
      <c r="AD1567" s="498"/>
      <c r="AE1567" s="498"/>
      <c r="AF1567" s="498"/>
      <c r="AG1567" s="498"/>
      <c r="AH1567" s="498"/>
      <c r="AI1567" s="498"/>
    </row>
    <row r="1568" spans="6:35" ht="24" customHeight="1">
      <c r="F1568" s="263"/>
      <c r="Z1568" s="498"/>
      <c r="AA1568" s="498"/>
      <c r="AB1568" s="498"/>
      <c r="AC1568" s="498"/>
      <c r="AD1568" s="498"/>
      <c r="AE1568" s="498"/>
      <c r="AF1568" s="498"/>
      <c r="AG1568" s="498"/>
      <c r="AH1568" s="498"/>
      <c r="AI1568" s="498"/>
    </row>
    <row r="1569" spans="6:35" ht="24" customHeight="1">
      <c r="F1569" s="263"/>
      <c r="Z1569" s="498"/>
      <c r="AA1569" s="498"/>
      <c r="AB1569" s="498"/>
      <c r="AC1569" s="498"/>
      <c r="AD1569" s="498"/>
      <c r="AE1569" s="498"/>
      <c r="AF1569" s="498"/>
      <c r="AG1569" s="498"/>
      <c r="AH1569" s="498"/>
      <c r="AI1569" s="498"/>
    </row>
    <row r="1570" spans="6:35" ht="24" customHeight="1">
      <c r="F1570" s="263"/>
      <c r="Z1570" s="498"/>
      <c r="AA1570" s="498"/>
      <c r="AB1570" s="498"/>
      <c r="AC1570" s="498"/>
      <c r="AD1570" s="498"/>
      <c r="AE1570" s="498"/>
      <c r="AF1570" s="498"/>
      <c r="AG1570" s="498"/>
      <c r="AH1570" s="498"/>
      <c r="AI1570" s="498"/>
    </row>
    <row r="1571" spans="6:35" ht="24" customHeight="1">
      <c r="F1571" s="263"/>
      <c r="Z1571" s="498"/>
      <c r="AA1571" s="498"/>
      <c r="AB1571" s="498"/>
      <c r="AC1571" s="498"/>
      <c r="AD1571" s="498"/>
      <c r="AE1571" s="498"/>
      <c r="AF1571" s="498"/>
      <c r="AG1571" s="498"/>
      <c r="AH1571" s="498"/>
      <c r="AI1571" s="498"/>
    </row>
    <row r="1572" spans="6:35" ht="24" customHeight="1">
      <c r="F1572" s="263"/>
      <c r="Z1572" s="498"/>
      <c r="AA1572" s="498"/>
      <c r="AB1572" s="498"/>
      <c r="AC1572" s="498"/>
      <c r="AD1572" s="498"/>
      <c r="AE1572" s="498"/>
      <c r="AF1572" s="498"/>
      <c r="AG1572" s="498"/>
      <c r="AH1572" s="498"/>
      <c r="AI1572" s="498"/>
    </row>
    <row r="1573" spans="6:35" ht="24" customHeight="1">
      <c r="F1573" s="263"/>
      <c r="Z1573" s="498"/>
      <c r="AA1573" s="498"/>
      <c r="AB1573" s="498"/>
      <c r="AC1573" s="498"/>
      <c r="AD1573" s="498"/>
      <c r="AE1573" s="498"/>
      <c r="AF1573" s="498"/>
      <c r="AG1573" s="498"/>
      <c r="AH1573" s="498"/>
      <c r="AI1573" s="498"/>
    </row>
    <row r="1574" spans="6:35" ht="24" customHeight="1">
      <c r="F1574" s="263"/>
      <c r="Z1574" s="498"/>
      <c r="AA1574" s="498"/>
      <c r="AB1574" s="498"/>
      <c r="AC1574" s="498"/>
      <c r="AD1574" s="498"/>
      <c r="AE1574" s="498"/>
      <c r="AF1574" s="498"/>
      <c r="AG1574" s="498"/>
      <c r="AH1574" s="498"/>
      <c r="AI1574" s="498"/>
    </row>
    <row r="1575" spans="6:35" ht="24" customHeight="1">
      <c r="F1575" s="263"/>
      <c r="Z1575" s="498"/>
      <c r="AA1575" s="498"/>
      <c r="AB1575" s="498"/>
      <c r="AC1575" s="498"/>
      <c r="AD1575" s="498"/>
      <c r="AE1575" s="498"/>
      <c r="AF1575" s="498"/>
      <c r="AG1575" s="498"/>
      <c r="AH1575" s="498"/>
      <c r="AI1575" s="498"/>
    </row>
    <row r="1576" spans="6:35" ht="24" customHeight="1">
      <c r="F1576" s="263"/>
      <c r="Z1576" s="498"/>
      <c r="AA1576" s="498"/>
      <c r="AB1576" s="498"/>
      <c r="AC1576" s="498"/>
      <c r="AD1576" s="498"/>
      <c r="AE1576" s="498"/>
      <c r="AF1576" s="498"/>
      <c r="AG1576" s="498"/>
      <c r="AH1576" s="498"/>
      <c r="AI1576" s="498"/>
    </row>
    <row r="1577" spans="6:35" ht="24" customHeight="1">
      <c r="F1577" s="263"/>
      <c r="Z1577" s="498"/>
      <c r="AA1577" s="498"/>
      <c r="AB1577" s="498"/>
      <c r="AC1577" s="498"/>
      <c r="AD1577" s="498"/>
      <c r="AE1577" s="498"/>
      <c r="AF1577" s="498"/>
      <c r="AG1577" s="498"/>
      <c r="AH1577" s="498"/>
      <c r="AI1577" s="498"/>
    </row>
    <row r="1578" spans="6:35" ht="24" customHeight="1">
      <c r="F1578" s="263"/>
      <c r="Z1578" s="498"/>
      <c r="AA1578" s="498"/>
      <c r="AB1578" s="498"/>
      <c r="AC1578" s="498"/>
      <c r="AD1578" s="498"/>
      <c r="AE1578" s="498"/>
      <c r="AF1578" s="498"/>
      <c r="AG1578" s="498"/>
      <c r="AH1578" s="498"/>
      <c r="AI1578" s="498"/>
    </row>
    <row r="1579" spans="6:35" ht="24" customHeight="1">
      <c r="F1579" s="263"/>
      <c r="Z1579" s="498"/>
      <c r="AA1579" s="498"/>
      <c r="AB1579" s="498"/>
      <c r="AC1579" s="498"/>
      <c r="AD1579" s="498"/>
      <c r="AE1579" s="498"/>
      <c r="AF1579" s="498"/>
      <c r="AG1579" s="498"/>
      <c r="AH1579" s="498"/>
      <c r="AI1579" s="498"/>
    </row>
    <row r="1580" spans="6:35" ht="24" customHeight="1">
      <c r="F1580" s="263"/>
      <c r="Z1580" s="498"/>
      <c r="AA1580" s="498"/>
      <c r="AB1580" s="498"/>
      <c r="AC1580" s="498"/>
      <c r="AD1580" s="498"/>
      <c r="AE1580" s="498"/>
      <c r="AF1580" s="498"/>
      <c r="AG1580" s="498"/>
      <c r="AH1580" s="498"/>
      <c r="AI1580" s="498"/>
    </row>
    <row r="1581" spans="6:35" ht="24" customHeight="1">
      <c r="F1581" s="263"/>
      <c r="Z1581" s="498"/>
      <c r="AA1581" s="498"/>
      <c r="AB1581" s="498"/>
      <c r="AC1581" s="498"/>
      <c r="AD1581" s="498"/>
      <c r="AE1581" s="498"/>
      <c r="AF1581" s="498"/>
      <c r="AG1581" s="498"/>
      <c r="AH1581" s="498"/>
      <c r="AI1581" s="498"/>
    </row>
    <row r="1582" spans="6:35" ht="24" customHeight="1">
      <c r="F1582" s="263"/>
      <c r="Z1582" s="498"/>
      <c r="AA1582" s="498"/>
      <c r="AB1582" s="498"/>
      <c r="AC1582" s="498"/>
      <c r="AD1582" s="498"/>
      <c r="AE1582" s="498"/>
      <c r="AF1582" s="498"/>
      <c r="AG1582" s="498"/>
      <c r="AH1582" s="498"/>
      <c r="AI1582" s="498"/>
    </row>
    <row r="1583" spans="6:35" ht="24" customHeight="1">
      <c r="F1583" s="263"/>
      <c r="Z1583" s="498"/>
      <c r="AA1583" s="498"/>
      <c r="AB1583" s="498"/>
      <c r="AC1583" s="498"/>
      <c r="AD1583" s="498"/>
      <c r="AE1583" s="498"/>
      <c r="AF1583" s="498"/>
      <c r="AG1583" s="498"/>
      <c r="AH1583" s="498"/>
      <c r="AI1583" s="498"/>
    </row>
    <row r="1584" spans="6:35" ht="24" customHeight="1">
      <c r="F1584" s="263"/>
      <c r="Z1584" s="498"/>
      <c r="AA1584" s="498"/>
      <c r="AB1584" s="498"/>
      <c r="AC1584" s="498"/>
      <c r="AD1584" s="498"/>
      <c r="AE1584" s="498"/>
      <c r="AF1584" s="498"/>
      <c r="AG1584" s="498"/>
      <c r="AH1584" s="498"/>
      <c r="AI1584" s="498"/>
    </row>
    <row r="1585" spans="6:35" ht="24" customHeight="1">
      <c r="F1585" s="263"/>
      <c r="Z1585" s="498"/>
      <c r="AA1585" s="498"/>
      <c r="AB1585" s="498"/>
      <c r="AC1585" s="498"/>
      <c r="AD1585" s="498"/>
      <c r="AE1585" s="498"/>
      <c r="AF1585" s="498"/>
      <c r="AG1585" s="498"/>
      <c r="AH1585" s="498"/>
      <c r="AI1585" s="498"/>
    </row>
    <row r="1586" spans="6:35" ht="24" customHeight="1">
      <c r="F1586" s="263"/>
      <c r="Z1586" s="498"/>
      <c r="AA1586" s="498"/>
      <c r="AB1586" s="498"/>
      <c r="AC1586" s="498"/>
      <c r="AD1586" s="498"/>
      <c r="AE1586" s="498"/>
      <c r="AF1586" s="498"/>
      <c r="AG1586" s="498"/>
      <c r="AH1586" s="498"/>
      <c r="AI1586" s="498"/>
    </row>
    <row r="1587" spans="6:35" ht="24" customHeight="1">
      <c r="F1587" s="263"/>
      <c r="Z1587" s="498"/>
      <c r="AA1587" s="498"/>
      <c r="AB1587" s="498"/>
      <c r="AC1587" s="498"/>
      <c r="AD1587" s="498"/>
      <c r="AE1587" s="498"/>
      <c r="AF1587" s="498"/>
      <c r="AG1587" s="498"/>
      <c r="AH1587" s="498"/>
      <c r="AI1587" s="498"/>
    </row>
    <row r="1588" spans="6:35" ht="24" customHeight="1">
      <c r="F1588" s="263"/>
      <c r="Z1588" s="498"/>
      <c r="AA1588" s="498"/>
      <c r="AB1588" s="498"/>
      <c r="AC1588" s="498"/>
      <c r="AD1588" s="498"/>
      <c r="AE1588" s="498"/>
      <c r="AF1588" s="498"/>
      <c r="AG1588" s="498"/>
      <c r="AH1588" s="498"/>
      <c r="AI1588" s="498"/>
    </row>
    <row r="1589" spans="6:35" ht="24" customHeight="1">
      <c r="F1589" s="263"/>
      <c r="Z1589" s="498"/>
      <c r="AA1589" s="498"/>
      <c r="AB1589" s="498"/>
      <c r="AC1589" s="498"/>
      <c r="AD1589" s="498"/>
      <c r="AE1589" s="498"/>
      <c r="AF1589" s="498"/>
      <c r="AG1589" s="498"/>
      <c r="AH1589" s="498"/>
      <c r="AI1589" s="498"/>
    </row>
    <row r="1590" spans="6:35" ht="24" customHeight="1">
      <c r="F1590" s="263"/>
      <c r="Z1590" s="498"/>
      <c r="AA1590" s="498"/>
      <c r="AB1590" s="498"/>
      <c r="AC1590" s="498"/>
      <c r="AD1590" s="498"/>
      <c r="AE1590" s="498"/>
      <c r="AF1590" s="498"/>
      <c r="AG1590" s="498"/>
      <c r="AH1590" s="498"/>
      <c r="AI1590" s="498"/>
    </row>
    <row r="1591" spans="6:35" ht="24" customHeight="1">
      <c r="F1591" s="263"/>
      <c r="Z1591" s="498"/>
      <c r="AA1591" s="498"/>
      <c r="AB1591" s="498"/>
      <c r="AC1591" s="498"/>
      <c r="AD1591" s="498"/>
      <c r="AE1591" s="498"/>
      <c r="AF1591" s="498"/>
      <c r="AG1591" s="498"/>
      <c r="AH1591" s="498"/>
      <c r="AI1591" s="498"/>
    </row>
    <row r="1592" spans="6:35" ht="24" customHeight="1">
      <c r="F1592" s="263"/>
      <c r="Z1592" s="498"/>
      <c r="AA1592" s="498"/>
      <c r="AB1592" s="498"/>
      <c r="AC1592" s="498"/>
      <c r="AD1592" s="498"/>
      <c r="AE1592" s="498"/>
      <c r="AF1592" s="498"/>
      <c r="AG1592" s="498"/>
      <c r="AH1592" s="498"/>
      <c r="AI1592" s="498"/>
    </row>
    <row r="1593" spans="6:35" ht="24" customHeight="1">
      <c r="F1593" s="263"/>
      <c r="Z1593" s="498"/>
      <c r="AA1593" s="498"/>
      <c r="AB1593" s="498"/>
      <c r="AC1593" s="498"/>
      <c r="AD1593" s="498"/>
      <c r="AE1593" s="498"/>
      <c r="AF1593" s="498"/>
      <c r="AG1593" s="498"/>
      <c r="AH1593" s="498"/>
      <c r="AI1593" s="498"/>
    </row>
    <row r="1594" spans="6:35" ht="24" customHeight="1">
      <c r="F1594" s="263"/>
      <c r="Z1594" s="498"/>
      <c r="AA1594" s="498"/>
      <c r="AB1594" s="498"/>
      <c r="AC1594" s="498"/>
      <c r="AD1594" s="498"/>
      <c r="AE1594" s="498"/>
      <c r="AF1594" s="498"/>
      <c r="AG1594" s="498"/>
      <c r="AH1594" s="498"/>
      <c r="AI1594" s="498"/>
    </row>
    <row r="1595" spans="6:35" ht="24" customHeight="1">
      <c r="F1595" s="263"/>
      <c r="Z1595" s="498"/>
      <c r="AA1595" s="498"/>
      <c r="AB1595" s="498"/>
      <c r="AC1595" s="498"/>
      <c r="AD1595" s="498"/>
      <c r="AE1595" s="498"/>
      <c r="AF1595" s="498"/>
      <c r="AG1595" s="498"/>
      <c r="AH1595" s="498"/>
      <c r="AI1595" s="498"/>
    </row>
    <row r="1596" spans="6:35" ht="24" customHeight="1">
      <c r="F1596" s="263"/>
      <c r="Z1596" s="498"/>
      <c r="AA1596" s="498"/>
      <c r="AB1596" s="498"/>
      <c r="AC1596" s="498"/>
      <c r="AD1596" s="498"/>
      <c r="AE1596" s="498"/>
      <c r="AF1596" s="498"/>
      <c r="AG1596" s="498"/>
      <c r="AH1596" s="498"/>
      <c r="AI1596" s="498"/>
    </row>
    <row r="1597" spans="6:35" ht="24" customHeight="1">
      <c r="F1597" s="263"/>
      <c r="Z1597" s="498"/>
      <c r="AA1597" s="498"/>
      <c r="AB1597" s="498"/>
      <c r="AC1597" s="498"/>
      <c r="AD1597" s="498"/>
      <c r="AE1597" s="498"/>
      <c r="AF1597" s="498"/>
      <c r="AG1597" s="498"/>
      <c r="AH1597" s="498"/>
      <c r="AI1597" s="498"/>
    </row>
    <row r="1598" spans="6:35" ht="24" customHeight="1">
      <c r="F1598" s="263"/>
      <c r="Z1598" s="498"/>
      <c r="AA1598" s="498"/>
      <c r="AB1598" s="498"/>
      <c r="AC1598" s="498"/>
      <c r="AD1598" s="498"/>
      <c r="AE1598" s="498"/>
      <c r="AF1598" s="498"/>
      <c r="AG1598" s="498"/>
      <c r="AH1598" s="498"/>
      <c r="AI1598" s="498"/>
    </row>
    <row r="1599" spans="6:35" ht="24" customHeight="1">
      <c r="F1599" s="263"/>
      <c r="Z1599" s="498"/>
      <c r="AA1599" s="498"/>
      <c r="AB1599" s="498"/>
      <c r="AC1599" s="498"/>
      <c r="AD1599" s="498"/>
      <c r="AE1599" s="498"/>
      <c r="AF1599" s="498"/>
      <c r="AG1599" s="498"/>
      <c r="AH1599" s="498"/>
      <c r="AI1599" s="498"/>
    </row>
    <row r="1600" spans="6:35" ht="24" customHeight="1">
      <c r="F1600" s="263"/>
      <c r="Z1600" s="498"/>
      <c r="AA1600" s="498"/>
      <c r="AB1600" s="498"/>
      <c r="AC1600" s="498"/>
      <c r="AD1600" s="498"/>
      <c r="AE1600" s="498"/>
      <c r="AF1600" s="498"/>
      <c r="AG1600" s="498"/>
      <c r="AH1600" s="498"/>
      <c r="AI1600" s="498"/>
    </row>
    <row r="1601" spans="6:35" ht="24" customHeight="1">
      <c r="F1601" s="263"/>
      <c r="Z1601" s="498"/>
      <c r="AA1601" s="498"/>
      <c r="AB1601" s="498"/>
      <c r="AC1601" s="498"/>
      <c r="AD1601" s="498"/>
      <c r="AE1601" s="498"/>
      <c r="AF1601" s="498"/>
      <c r="AG1601" s="498"/>
      <c r="AH1601" s="498"/>
      <c r="AI1601" s="498"/>
    </row>
    <row r="1602" spans="6:35" ht="24" customHeight="1">
      <c r="F1602" s="263"/>
      <c r="Z1602" s="498"/>
      <c r="AA1602" s="498"/>
      <c r="AB1602" s="498"/>
      <c r="AC1602" s="498"/>
      <c r="AD1602" s="498"/>
      <c r="AE1602" s="498"/>
      <c r="AF1602" s="498"/>
      <c r="AG1602" s="498"/>
      <c r="AH1602" s="498"/>
      <c r="AI1602" s="498"/>
    </row>
    <row r="1603" spans="6:35" ht="24" customHeight="1">
      <c r="F1603" s="263"/>
      <c r="Z1603" s="498"/>
      <c r="AA1603" s="498"/>
      <c r="AB1603" s="498"/>
      <c r="AC1603" s="498"/>
      <c r="AD1603" s="498"/>
      <c r="AE1603" s="498"/>
      <c r="AF1603" s="498"/>
      <c r="AG1603" s="498"/>
      <c r="AH1603" s="498"/>
      <c r="AI1603" s="498"/>
    </row>
    <row r="1604" spans="6:35" ht="24" customHeight="1">
      <c r="F1604" s="263"/>
      <c r="Z1604" s="498"/>
      <c r="AA1604" s="498"/>
      <c r="AB1604" s="498"/>
      <c r="AC1604" s="498"/>
      <c r="AD1604" s="498"/>
      <c r="AE1604" s="498"/>
      <c r="AF1604" s="498"/>
      <c r="AG1604" s="498"/>
      <c r="AH1604" s="498"/>
      <c r="AI1604" s="498"/>
    </row>
    <row r="1605" spans="6:35" ht="24" customHeight="1">
      <c r="F1605" s="263"/>
      <c r="Z1605" s="498"/>
      <c r="AA1605" s="498"/>
      <c r="AB1605" s="498"/>
      <c r="AC1605" s="498"/>
      <c r="AD1605" s="498"/>
      <c r="AE1605" s="498"/>
      <c r="AF1605" s="498"/>
      <c r="AG1605" s="498"/>
      <c r="AH1605" s="498"/>
      <c r="AI1605" s="498"/>
    </row>
    <row r="1606" spans="6:35" ht="24" customHeight="1">
      <c r="F1606" s="263"/>
      <c r="Z1606" s="498"/>
      <c r="AA1606" s="498"/>
      <c r="AB1606" s="498"/>
      <c r="AC1606" s="498"/>
      <c r="AD1606" s="498"/>
      <c r="AE1606" s="498"/>
      <c r="AF1606" s="498"/>
      <c r="AG1606" s="498"/>
      <c r="AH1606" s="498"/>
      <c r="AI1606" s="498"/>
    </row>
    <row r="1607" spans="6:35" ht="24" customHeight="1">
      <c r="F1607" s="263"/>
      <c r="Z1607" s="498"/>
      <c r="AA1607" s="498"/>
      <c r="AB1607" s="498"/>
      <c r="AC1607" s="498"/>
      <c r="AD1607" s="498"/>
      <c r="AE1607" s="498"/>
      <c r="AF1607" s="498"/>
      <c r="AG1607" s="498"/>
      <c r="AH1607" s="498"/>
      <c r="AI1607" s="498"/>
    </row>
    <row r="1608" spans="6:35" ht="24" customHeight="1">
      <c r="F1608" s="263"/>
      <c r="Z1608" s="498"/>
      <c r="AA1608" s="498"/>
      <c r="AB1608" s="498"/>
      <c r="AC1608" s="498"/>
      <c r="AD1608" s="498"/>
      <c r="AE1608" s="498"/>
      <c r="AF1608" s="498"/>
      <c r="AG1608" s="498"/>
      <c r="AH1608" s="498"/>
      <c r="AI1608" s="498"/>
    </row>
    <row r="1609" spans="6:35" ht="24" customHeight="1">
      <c r="F1609" s="263"/>
      <c r="Z1609" s="498"/>
      <c r="AA1609" s="498"/>
      <c r="AB1609" s="498"/>
      <c r="AC1609" s="498"/>
      <c r="AD1609" s="498"/>
      <c r="AE1609" s="498"/>
      <c r="AF1609" s="498"/>
      <c r="AG1609" s="498"/>
      <c r="AH1609" s="498"/>
      <c r="AI1609" s="498"/>
    </row>
    <row r="1610" spans="6:35" ht="24" customHeight="1">
      <c r="F1610" s="263"/>
      <c r="Z1610" s="498"/>
      <c r="AA1610" s="498"/>
      <c r="AB1610" s="498"/>
      <c r="AC1610" s="498"/>
      <c r="AD1610" s="498"/>
      <c r="AE1610" s="498"/>
      <c r="AF1610" s="498"/>
      <c r="AG1610" s="498"/>
      <c r="AH1610" s="498"/>
      <c r="AI1610" s="498"/>
    </row>
    <row r="1611" spans="6:35" ht="24" customHeight="1">
      <c r="F1611" s="263"/>
      <c r="Z1611" s="498"/>
      <c r="AA1611" s="498"/>
      <c r="AB1611" s="498"/>
      <c r="AC1611" s="498"/>
      <c r="AD1611" s="498"/>
      <c r="AE1611" s="498"/>
      <c r="AF1611" s="498"/>
      <c r="AG1611" s="498"/>
      <c r="AH1611" s="498"/>
      <c r="AI1611" s="498"/>
    </row>
    <row r="1612" spans="6:35" ht="24" customHeight="1">
      <c r="F1612" s="263"/>
      <c r="Z1612" s="498"/>
      <c r="AA1612" s="498"/>
      <c r="AB1612" s="498"/>
      <c r="AC1612" s="498"/>
      <c r="AD1612" s="498"/>
      <c r="AE1612" s="498"/>
      <c r="AF1612" s="498"/>
      <c r="AG1612" s="498"/>
      <c r="AH1612" s="498"/>
      <c r="AI1612" s="498"/>
    </row>
    <row r="1613" spans="6:35" ht="24" customHeight="1">
      <c r="F1613" s="263"/>
      <c r="Z1613" s="498"/>
      <c r="AA1613" s="498"/>
      <c r="AB1613" s="498"/>
      <c r="AC1613" s="498"/>
      <c r="AD1613" s="498"/>
      <c r="AE1613" s="498"/>
      <c r="AF1613" s="498"/>
      <c r="AG1613" s="498"/>
      <c r="AH1613" s="498"/>
      <c r="AI1613" s="498"/>
    </row>
    <row r="1614" spans="6:35" ht="24" customHeight="1">
      <c r="F1614" s="263"/>
      <c r="Z1614" s="498"/>
      <c r="AA1614" s="498"/>
      <c r="AB1614" s="498"/>
      <c r="AC1614" s="498"/>
      <c r="AD1614" s="498"/>
      <c r="AE1614" s="498"/>
      <c r="AF1614" s="498"/>
      <c r="AG1614" s="498"/>
      <c r="AH1614" s="498"/>
      <c r="AI1614" s="498"/>
    </row>
    <row r="1615" spans="6:35" ht="24" customHeight="1">
      <c r="F1615" s="263"/>
      <c r="Z1615" s="498"/>
      <c r="AA1615" s="498"/>
      <c r="AB1615" s="498"/>
      <c r="AC1615" s="498"/>
      <c r="AD1615" s="498"/>
      <c r="AE1615" s="498"/>
      <c r="AF1615" s="498"/>
      <c r="AG1615" s="498"/>
      <c r="AH1615" s="498"/>
      <c r="AI1615" s="498"/>
    </row>
    <row r="1616" spans="6:35" ht="24" customHeight="1">
      <c r="F1616" s="263"/>
      <c r="Z1616" s="498"/>
      <c r="AA1616" s="498"/>
      <c r="AB1616" s="498"/>
      <c r="AC1616" s="498"/>
      <c r="AD1616" s="498"/>
      <c r="AE1616" s="498"/>
      <c r="AF1616" s="498"/>
      <c r="AG1616" s="498"/>
      <c r="AH1616" s="498"/>
      <c r="AI1616" s="498"/>
    </row>
    <row r="1617" spans="6:35" ht="24" customHeight="1">
      <c r="F1617" s="263"/>
      <c r="Z1617" s="498"/>
      <c r="AA1617" s="498"/>
      <c r="AB1617" s="498"/>
      <c r="AC1617" s="498"/>
      <c r="AD1617" s="498"/>
      <c r="AE1617" s="498"/>
      <c r="AF1617" s="498"/>
      <c r="AG1617" s="498"/>
      <c r="AH1617" s="498"/>
      <c r="AI1617" s="498"/>
    </row>
    <row r="1618" spans="6:35" ht="24" customHeight="1">
      <c r="F1618" s="263"/>
      <c r="Z1618" s="498"/>
      <c r="AA1618" s="498"/>
      <c r="AB1618" s="498"/>
      <c r="AC1618" s="498"/>
      <c r="AD1618" s="498"/>
      <c r="AE1618" s="498"/>
      <c r="AF1618" s="498"/>
      <c r="AG1618" s="498"/>
      <c r="AH1618" s="498"/>
      <c r="AI1618" s="498"/>
    </row>
    <row r="1619" spans="6:35" ht="24" customHeight="1">
      <c r="F1619" s="263"/>
      <c r="Z1619" s="498"/>
      <c r="AA1619" s="498"/>
      <c r="AB1619" s="498"/>
      <c r="AC1619" s="498"/>
      <c r="AD1619" s="498"/>
      <c r="AE1619" s="498"/>
      <c r="AF1619" s="498"/>
      <c r="AG1619" s="498"/>
      <c r="AH1619" s="498"/>
      <c r="AI1619" s="498"/>
    </row>
    <row r="1620" spans="6:35" ht="24" customHeight="1">
      <c r="F1620" s="263"/>
      <c r="Z1620" s="498"/>
      <c r="AA1620" s="498"/>
      <c r="AB1620" s="498"/>
      <c r="AC1620" s="498"/>
      <c r="AD1620" s="498"/>
      <c r="AE1620" s="498"/>
      <c r="AF1620" s="498"/>
      <c r="AG1620" s="498"/>
      <c r="AH1620" s="498"/>
      <c r="AI1620" s="498"/>
    </row>
    <row r="1621" spans="6:35" ht="24" customHeight="1">
      <c r="F1621" s="263"/>
      <c r="Z1621" s="498"/>
      <c r="AA1621" s="498"/>
      <c r="AB1621" s="498"/>
      <c r="AC1621" s="498"/>
      <c r="AD1621" s="498"/>
      <c r="AE1621" s="498"/>
      <c r="AF1621" s="498"/>
      <c r="AG1621" s="498"/>
      <c r="AH1621" s="498"/>
      <c r="AI1621" s="498"/>
    </row>
    <row r="1622" spans="6:35" ht="24" customHeight="1">
      <c r="F1622" s="263"/>
      <c r="Z1622" s="498"/>
      <c r="AA1622" s="498"/>
      <c r="AB1622" s="498"/>
      <c r="AC1622" s="498"/>
      <c r="AD1622" s="498"/>
      <c r="AE1622" s="498"/>
      <c r="AF1622" s="498"/>
      <c r="AG1622" s="498"/>
      <c r="AH1622" s="498"/>
      <c r="AI1622" s="498"/>
    </row>
    <row r="1623" spans="6:35" ht="24" customHeight="1">
      <c r="F1623" s="263"/>
      <c r="Z1623" s="498"/>
      <c r="AA1623" s="498"/>
      <c r="AB1623" s="498"/>
      <c r="AC1623" s="498"/>
      <c r="AD1623" s="498"/>
      <c r="AE1623" s="498"/>
      <c r="AF1623" s="498"/>
      <c r="AG1623" s="498"/>
      <c r="AH1623" s="498"/>
      <c r="AI1623" s="498"/>
    </row>
    <row r="1624" spans="6:35" ht="24" customHeight="1">
      <c r="F1624" s="263"/>
      <c r="Z1624" s="498"/>
      <c r="AA1624" s="498"/>
      <c r="AB1624" s="498"/>
      <c r="AC1624" s="498"/>
      <c r="AD1624" s="498"/>
      <c r="AE1624" s="498"/>
      <c r="AF1624" s="498"/>
      <c r="AG1624" s="498"/>
      <c r="AH1624" s="498"/>
      <c r="AI1624" s="498"/>
    </row>
    <row r="1625" spans="6:35" ht="24" customHeight="1">
      <c r="F1625" s="263"/>
      <c r="Z1625" s="498"/>
      <c r="AA1625" s="498"/>
      <c r="AB1625" s="498"/>
      <c r="AC1625" s="498"/>
      <c r="AD1625" s="498"/>
      <c r="AE1625" s="498"/>
      <c r="AF1625" s="498"/>
      <c r="AG1625" s="498"/>
      <c r="AH1625" s="498"/>
      <c r="AI1625" s="498"/>
    </row>
    <row r="1626" spans="6:35" ht="24" customHeight="1">
      <c r="F1626" s="263"/>
      <c r="Z1626" s="498"/>
      <c r="AA1626" s="498"/>
      <c r="AB1626" s="498"/>
      <c r="AC1626" s="498"/>
      <c r="AD1626" s="498"/>
      <c r="AE1626" s="498"/>
      <c r="AF1626" s="498"/>
      <c r="AG1626" s="498"/>
      <c r="AH1626" s="498"/>
      <c r="AI1626" s="498"/>
    </row>
    <row r="1627" spans="6:35" ht="24" customHeight="1">
      <c r="F1627" s="263"/>
      <c r="Z1627" s="498"/>
      <c r="AA1627" s="498"/>
      <c r="AB1627" s="498"/>
      <c r="AC1627" s="498"/>
      <c r="AD1627" s="498"/>
      <c r="AE1627" s="498"/>
      <c r="AF1627" s="498"/>
      <c r="AG1627" s="498"/>
      <c r="AH1627" s="498"/>
      <c r="AI1627" s="498"/>
    </row>
    <row r="1628" spans="6:35" ht="24" customHeight="1">
      <c r="F1628" s="263"/>
      <c r="Z1628" s="498"/>
      <c r="AA1628" s="498"/>
      <c r="AB1628" s="498"/>
      <c r="AC1628" s="498"/>
      <c r="AD1628" s="498"/>
      <c r="AE1628" s="498"/>
      <c r="AF1628" s="498"/>
      <c r="AG1628" s="498"/>
      <c r="AH1628" s="498"/>
      <c r="AI1628" s="498"/>
    </row>
    <row r="1629" spans="6:35" ht="24" customHeight="1">
      <c r="F1629" s="263"/>
      <c r="Z1629" s="498"/>
      <c r="AA1629" s="498"/>
      <c r="AB1629" s="498"/>
      <c r="AC1629" s="498"/>
      <c r="AD1629" s="498"/>
      <c r="AE1629" s="498"/>
      <c r="AF1629" s="498"/>
      <c r="AG1629" s="498"/>
      <c r="AH1629" s="498"/>
      <c r="AI1629" s="498"/>
    </row>
    <row r="1630" spans="6:35" ht="24" customHeight="1">
      <c r="F1630" s="263"/>
      <c r="Z1630" s="498"/>
      <c r="AA1630" s="498"/>
      <c r="AB1630" s="498"/>
      <c r="AC1630" s="498"/>
      <c r="AD1630" s="498"/>
      <c r="AE1630" s="498"/>
      <c r="AF1630" s="498"/>
      <c r="AG1630" s="498"/>
      <c r="AH1630" s="498"/>
      <c r="AI1630" s="498"/>
    </row>
    <row r="1631" spans="6:35" ht="24" customHeight="1">
      <c r="F1631" s="263"/>
      <c r="Z1631" s="498"/>
      <c r="AA1631" s="498"/>
      <c r="AB1631" s="498"/>
      <c r="AC1631" s="498"/>
      <c r="AD1631" s="498"/>
      <c r="AE1631" s="498"/>
      <c r="AF1631" s="498"/>
      <c r="AG1631" s="498"/>
      <c r="AH1631" s="498"/>
      <c r="AI1631" s="498"/>
    </row>
    <row r="1632" spans="6:35" ht="24" customHeight="1">
      <c r="F1632" s="263"/>
      <c r="Z1632" s="498"/>
      <c r="AA1632" s="498"/>
      <c r="AB1632" s="498"/>
      <c r="AC1632" s="498"/>
      <c r="AD1632" s="498"/>
      <c r="AE1632" s="498"/>
      <c r="AF1632" s="498"/>
      <c r="AG1632" s="498"/>
      <c r="AH1632" s="498"/>
      <c r="AI1632" s="498"/>
    </row>
    <row r="1633" spans="6:35" ht="24" customHeight="1">
      <c r="F1633" s="263"/>
      <c r="Z1633" s="498"/>
      <c r="AA1633" s="498"/>
      <c r="AB1633" s="498"/>
      <c r="AC1633" s="498"/>
      <c r="AD1633" s="498"/>
      <c r="AE1633" s="498"/>
      <c r="AF1633" s="498"/>
      <c r="AG1633" s="498"/>
      <c r="AH1633" s="498"/>
      <c r="AI1633" s="498"/>
    </row>
    <row r="1634" spans="6:35" ht="24" customHeight="1">
      <c r="F1634" s="263"/>
      <c r="Z1634" s="498"/>
      <c r="AA1634" s="498"/>
      <c r="AB1634" s="498"/>
      <c r="AC1634" s="498"/>
      <c r="AD1634" s="498"/>
      <c r="AE1634" s="498"/>
      <c r="AF1634" s="498"/>
      <c r="AG1634" s="498"/>
      <c r="AH1634" s="498"/>
      <c r="AI1634" s="498"/>
    </row>
    <row r="1635" spans="6:35" ht="24" customHeight="1">
      <c r="F1635" s="263"/>
      <c r="Z1635" s="498"/>
      <c r="AA1635" s="498"/>
      <c r="AB1635" s="498"/>
      <c r="AC1635" s="498"/>
      <c r="AD1635" s="498"/>
      <c r="AE1635" s="498"/>
      <c r="AF1635" s="498"/>
      <c r="AG1635" s="498"/>
      <c r="AH1635" s="498"/>
      <c r="AI1635" s="498"/>
    </row>
    <row r="1636" spans="6:35" ht="24" customHeight="1">
      <c r="F1636" s="263"/>
      <c r="Z1636" s="498"/>
      <c r="AA1636" s="498"/>
      <c r="AB1636" s="498"/>
      <c r="AC1636" s="498"/>
      <c r="AD1636" s="498"/>
      <c r="AE1636" s="498"/>
      <c r="AF1636" s="498"/>
      <c r="AG1636" s="498"/>
      <c r="AH1636" s="498"/>
      <c r="AI1636" s="498"/>
    </row>
    <row r="1637" spans="6:35" ht="24" customHeight="1">
      <c r="F1637" s="263"/>
      <c r="Z1637" s="498"/>
      <c r="AA1637" s="498"/>
      <c r="AB1637" s="498"/>
      <c r="AC1637" s="498"/>
      <c r="AD1637" s="498"/>
      <c r="AE1637" s="498"/>
      <c r="AF1637" s="498"/>
      <c r="AG1637" s="498"/>
      <c r="AH1637" s="498"/>
      <c r="AI1637" s="498"/>
    </row>
    <row r="1638" spans="6:35" ht="24" customHeight="1">
      <c r="F1638" s="263"/>
      <c r="Z1638" s="498"/>
      <c r="AA1638" s="498"/>
      <c r="AB1638" s="498"/>
      <c r="AC1638" s="498"/>
      <c r="AD1638" s="498"/>
      <c r="AE1638" s="498"/>
      <c r="AF1638" s="498"/>
      <c r="AG1638" s="498"/>
      <c r="AH1638" s="498"/>
      <c r="AI1638" s="498"/>
    </row>
    <row r="1639" spans="6:35" ht="24" customHeight="1">
      <c r="F1639" s="263"/>
      <c r="Z1639" s="498"/>
      <c r="AA1639" s="498"/>
      <c r="AB1639" s="498"/>
      <c r="AC1639" s="498"/>
      <c r="AD1639" s="498"/>
      <c r="AE1639" s="498"/>
      <c r="AF1639" s="498"/>
      <c r="AG1639" s="498"/>
      <c r="AH1639" s="498"/>
      <c r="AI1639" s="498"/>
    </row>
    <row r="1640" spans="6:35" ht="24" customHeight="1">
      <c r="F1640" s="263"/>
      <c r="Z1640" s="498"/>
      <c r="AA1640" s="498"/>
      <c r="AB1640" s="498"/>
      <c r="AC1640" s="498"/>
      <c r="AD1640" s="498"/>
      <c r="AE1640" s="498"/>
      <c r="AF1640" s="498"/>
      <c r="AG1640" s="498"/>
      <c r="AH1640" s="498"/>
      <c r="AI1640" s="498"/>
    </row>
    <row r="1641" spans="6:35" ht="24" customHeight="1">
      <c r="F1641" s="263"/>
      <c r="Z1641" s="498"/>
      <c r="AA1641" s="498"/>
      <c r="AB1641" s="498"/>
      <c r="AC1641" s="498"/>
      <c r="AD1641" s="498"/>
      <c r="AE1641" s="498"/>
      <c r="AF1641" s="498"/>
      <c r="AG1641" s="498"/>
      <c r="AH1641" s="498"/>
      <c r="AI1641" s="498"/>
    </row>
    <row r="1642" spans="6:35" ht="24" customHeight="1">
      <c r="F1642" s="263"/>
      <c r="Z1642" s="498"/>
      <c r="AA1642" s="498"/>
      <c r="AB1642" s="498"/>
      <c r="AC1642" s="498"/>
      <c r="AD1642" s="498"/>
      <c r="AE1642" s="498"/>
      <c r="AF1642" s="498"/>
      <c r="AG1642" s="498"/>
      <c r="AH1642" s="498"/>
      <c r="AI1642" s="498"/>
    </row>
    <row r="1643" spans="6:35" ht="24" customHeight="1">
      <c r="F1643" s="263"/>
      <c r="Z1643" s="498"/>
      <c r="AA1643" s="498"/>
      <c r="AB1643" s="498"/>
      <c r="AC1643" s="498"/>
      <c r="AD1643" s="498"/>
      <c r="AE1643" s="498"/>
      <c r="AF1643" s="498"/>
      <c r="AG1643" s="498"/>
      <c r="AH1643" s="498"/>
      <c r="AI1643" s="498"/>
    </row>
    <row r="1644" spans="6:35" ht="24" customHeight="1">
      <c r="F1644" s="263"/>
      <c r="Z1644" s="498"/>
      <c r="AA1644" s="498"/>
      <c r="AB1644" s="498"/>
      <c r="AC1644" s="498"/>
      <c r="AD1644" s="498"/>
      <c r="AE1644" s="498"/>
      <c r="AF1644" s="498"/>
      <c r="AG1644" s="498"/>
      <c r="AH1644" s="498"/>
      <c r="AI1644" s="498"/>
    </row>
    <row r="1645" spans="6:35" ht="24" customHeight="1">
      <c r="F1645" s="263"/>
      <c r="Z1645" s="498"/>
      <c r="AA1645" s="498"/>
      <c r="AB1645" s="498"/>
      <c r="AC1645" s="498"/>
      <c r="AD1645" s="498"/>
      <c r="AE1645" s="498"/>
      <c r="AF1645" s="498"/>
      <c r="AG1645" s="498"/>
      <c r="AH1645" s="498"/>
      <c r="AI1645" s="498"/>
    </row>
    <row r="1646" spans="6:35" ht="24" customHeight="1">
      <c r="F1646" s="263"/>
      <c r="Z1646" s="498"/>
      <c r="AA1646" s="498"/>
      <c r="AB1646" s="498"/>
      <c r="AC1646" s="498"/>
      <c r="AD1646" s="498"/>
      <c r="AE1646" s="498"/>
      <c r="AF1646" s="498"/>
      <c r="AG1646" s="498"/>
      <c r="AH1646" s="498"/>
      <c r="AI1646" s="498"/>
    </row>
    <row r="1647" spans="6:35" ht="24" customHeight="1">
      <c r="F1647" s="263"/>
      <c r="Z1647" s="498"/>
      <c r="AA1647" s="498"/>
      <c r="AB1647" s="498"/>
      <c r="AC1647" s="498"/>
      <c r="AD1647" s="498"/>
      <c r="AE1647" s="498"/>
      <c r="AF1647" s="498"/>
      <c r="AG1647" s="498"/>
      <c r="AH1647" s="498"/>
      <c r="AI1647" s="498"/>
    </row>
    <row r="1648" spans="6:35" ht="24" customHeight="1">
      <c r="F1648" s="263"/>
      <c r="Z1648" s="498"/>
      <c r="AA1648" s="498"/>
      <c r="AB1648" s="498"/>
      <c r="AC1648" s="498"/>
      <c r="AD1648" s="498"/>
      <c r="AE1648" s="498"/>
      <c r="AF1648" s="498"/>
      <c r="AG1648" s="498"/>
      <c r="AH1648" s="498"/>
      <c r="AI1648" s="498"/>
    </row>
    <row r="1649" spans="6:35" ht="24" customHeight="1">
      <c r="F1649" s="263"/>
      <c r="Z1649" s="498"/>
      <c r="AA1649" s="498"/>
      <c r="AB1649" s="498"/>
      <c r="AC1649" s="498"/>
      <c r="AD1649" s="498"/>
      <c r="AE1649" s="498"/>
      <c r="AF1649" s="498"/>
      <c r="AG1649" s="498"/>
      <c r="AH1649" s="498"/>
      <c r="AI1649" s="498"/>
    </row>
    <row r="1650" spans="6:35" ht="24" customHeight="1">
      <c r="F1650" s="263"/>
      <c r="Z1650" s="498"/>
      <c r="AA1650" s="498"/>
      <c r="AB1650" s="498"/>
      <c r="AC1650" s="498"/>
      <c r="AD1650" s="498"/>
      <c r="AE1650" s="498"/>
      <c r="AF1650" s="498"/>
      <c r="AG1650" s="498"/>
      <c r="AH1650" s="498"/>
      <c r="AI1650" s="498"/>
    </row>
    <row r="1651" spans="6:35" ht="24" customHeight="1">
      <c r="F1651" s="263"/>
      <c r="Z1651" s="498"/>
      <c r="AA1651" s="498"/>
      <c r="AB1651" s="498"/>
      <c r="AC1651" s="498"/>
      <c r="AD1651" s="498"/>
      <c r="AE1651" s="498"/>
      <c r="AF1651" s="498"/>
      <c r="AG1651" s="498"/>
      <c r="AH1651" s="498"/>
      <c r="AI1651" s="498"/>
    </row>
    <row r="1652" spans="6:35" ht="24" customHeight="1">
      <c r="F1652" s="263"/>
      <c r="Z1652" s="498"/>
      <c r="AA1652" s="498"/>
      <c r="AB1652" s="498"/>
      <c r="AC1652" s="498"/>
      <c r="AD1652" s="498"/>
      <c r="AE1652" s="498"/>
      <c r="AF1652" s="498"/>
      <c r="AG1652" s="498"/>
      <c r="AH1652" s="498"/>
      <c r="AI1652" s="498"/>
    </row>
    <row r="1653" spans="6:35" ht="24" customHeight="1">
      <c r="F1653" s="263"/>
      <c r="Z1653" s="498"/>
      <c r="AA1653" s="498"/>
      <c r="AB1653" s="498"/>
      <c r="AC1653" s="498"/>
      <c r="AD1653" s="498"/>
      <c r="AE1653" s="498"/>
      <c r="AF1653" s="498"/>
      <c r="AG1653" s="498"/>
      <c r="AH1653" s="498"/>
      <c r="AI1653" s="498"/>
    </row>
    <row r="1654" spans="6:35" ht="24" customHeight="1">
      <c r="F1654" s="263"/>
      <c r="Z1654" s="498"/>
      <c r="AA1654" s="498"/>
      <c r="AB1654" s="498"/>
      <c r="AC1654" s="498"/>
      <c r="AD1654" s="498"/>
      <c r="AE1654" s="498"/>
      <c r="AF1654" s="498"/>
      <c r="AG1654" s="498"/>
      <c r="AH1654" s="498"/>
      <c r="AI1654" s="498"/>
    </row>
    <row r="1655" spans="6:35" ht="24" customHeight="1">
      <c r="F1655" s="263"/>
      <c r="Z1655" s="498"/>
      <c r="AA1655" s="498"/>
      <c r="AB1655" s="498"/>
      <c r="AC1655" s="498"/>
      <c r="AD1655" s="498"/>
      <c r="AE1655" s="498"/>
      <c r="AF1655" s="498"/>
      <c r="AG1655" s="498"/>
      <c r="AH1655" s="498"/>
      <c r="AI1655" s="498"/>
    </row>
    <row r="1656" spans="6:35" ht="24" customHeight="1">
      <c r="F1656" s="263"/>
      <c r="Z1656" s="498"/>
      <c r="AA1656" s="498"/>
      <c r="AB1656" s="498"/>
      <c r="AC1656" s="498"/>
      <c r="AD1656" s="498"/>
      <c r="AE1656" s="498"/>
      <c r="AF1656" s="498"/>
      <c r="AG1656" s="498"/>
      <c r="AH1656" s="498"/>
      <c r="AI1656" s="498"/>
    </row>
    <row r="1657" spans="6:35" ht="24" customHeight="1">
      <c r="F1657" s="263"/>
      <c r="Z1657" s="498"/>
      <c r="AA1657" s="498"/>
      <c r="AB1657" s="498"/>
      <c r="AC1657" s="498"/>
      <c r="AD1657" s="498"/>
      <c r="AE1657" s="498"/>
      <c r="AF1657" s="498"/>
      <c r="AG1657" s="498"/>
      <c r="AH1657" s="498"/>
      <c r="AI1657" s="498"/>
    </row>
    <row r="1658" spans="6:35" ht="24" customHeight="1">
      <c r="F1658" s="263"/>
      <c r="Z1658" s="498"/>
      <c r="AA1658" s="498"/>
      <c r="AB1658" s="498"/>
      <c r="AC1658" s="498"/>
      <c r="AD1658" s="498"/>
      <c r="AE1658" s="498"/>
      <c r="AF1658" s="498"/>
      <c r="AG1658" s="498"/>
      <c r="AH1658" s="498"/>
      <c r="AI1658" s="498"/>
    </row>
    <row r="1659" spans="6:35" ht="24" customHeight="1">
      <c r="F1659" s="263"/>
      <c r="Z1659" s="498"/>
      <c r="AA1659" s="498"/>
      <c r="AB1659" s="498"/>
      <c r="AC1659" s="498"/>
      <c r="AD1659" s="498"/>
      <c r="AE1659" s="498"/>
      <c r="AF1659" s="498"/>
      <c r="AG1659" s="498"/>
      <c r="AH1659" s="498"/>
      <c r="AI1659" s="498"/>
    </row>
    <row r="1660" spans="6:35" ht="24" customHeight="1">
      <c r="F1660" s="263"/>
      <c r="Z1660" s="498"/>
      <c r="AA1660" s="498"/>
      <c r="AB1660" s="498"/>
      <c r="AC1660" s="498"/>
      <c r="AD1660" s="498"/>
      <c r="AE1660" s="498"/>
      <c r="AF1660" s="498"/>
      <c r="AG1660" s="498"/>
      <c r="AH1660" s="498"/>
      <c r="AI1660" s="498"/>
    </row>
    <row r="1661" spans="6:35" ht="24" customHeight="1">
      <c r="F1661" s="263"/>
      <c r="Z1661" s="498"/>
      <c r="AA1661" s="498"/>
      <c r="AB1661" s="498"/>
      <c r="AC1661" s="498"/>
      <c r="AD1661" s="498"/>
      <c r="AE1661" s="498"/>
      <c r="AF1661" s="498"/>
      <c r="AG1661" s="498"/>
      <c r="AH1661" s="498"/>
      <c r="AI1661" s="498"/>
    </row>
    <row r="1662" spans="6:35" ht="24" customHeight="1">
      <c r="F1662" s="263"/>
      <c r="Z1662" s="498"/>
      <c r="AA1662" s="498"/>
      <c r="AB1662" s="498"/>
      <c r="AC1662" s="498"/>
      <c r="AD1662" s="498"/>
      <c r="AE1662" s="498"/>
      <c r="AF1662" s="498"/>
      <c r="AG1662" s="498"/>
      <c r="AH1662" s="498"/>
      <c r="AI1662" s="498"/>
    </row>
    <row r="1663" spans="6:35" ht="24" customHeight="1">
      <c r="F1663" s="263"/>
      <c r="Z1663" s="498"/>
      <c r="AA1663" s="498"/>
      <c r="AB1663" s="498"/>
      <c r="AC1663" s="498"/>
      <c r="AD1663" s="498"/>
      <c r="AE1663" s="498"/>
      <c r="AF1663" s="498"/>
      <c r="AG1663" s="498"/>
      <c r="AH1663" s="498"/>
      <c r="AI1663" s="498"/>
    </row>
    <row r="1664" spans="6:35" ht="24" customHeight="1">
      <c r="F1664" s="263"/>
      <c r="Z1664" s="498"/>
      <c r="AA1664" s="498"/>
      <c r="AB1664" s="498"/>
      <c r="AC1664" s="498"/>
      <c r="AD1664" s="498"/>
      <c r="AE1664" s="498"/>
      <c r="AF1664" s="498"/>
      <c r="AG1664" s="498"/>
      <c r="AH1664" s="498"/>
      <c r="AI1664" s="498"/>
    </row>
    <row r="1665" spans="6:35" ht="24" customHeight="1">
      <c r="F1665" s="263"/>
      <c r="Z1665" s="498"/>
      <c r="AA1665" s="498"/>
      <c r="AB1665" s="498"/>
      <c r="AC1665" s="498"/>
      <c r="AD1665" s="498"/>
      <c r="AE1665" s="498"/>
      <c r="AF1665" s="498"/>
      <c r="AG1665" s="498"/>
      <c r="AH1665" s="498"/>
      <c r="AI1665" s="498"/>
    </row>
    <row r="1666" spans="6:35" ht="24" customHeight="1">
      <c r="F1666" s="263"/>
      <c r="Z1666" s="498"/>
      <c r="AA1666" s="498"/>
      <c r="AB1666" s="498"/>
      <c r="AC1666" s="498"/>
      <c r="AD1666" s="498"/>
      <c r="AE1666" s="498"/>
      <c r="AF1666" s="498"/>
      <c r="AG1666" s="498"/>
      <c r="AH1666" s="498"/>
      <c r="AI1666" s="498"/>
    </row>
    <row r="1667" spans="6:35" ht="24" customHeight="1">
      <c r="F1667" s="263"/>
      <c r="Z1667" s="498"/>
      <c r="AA1667" s="498"/>
      <c r="AB1667" s="498"/>
      <c r="AC1667" s="498"/>
      <c r="AD1667" s="498"/>
      <c r="AE1667" s="498"/>
      <c r="AF1667" s="498"/>
      <c r="AG1667" s="498"/>
      <c r="AH1667" s="498"/>
      <c r="AI1667" s="498"/>
    </row>
    <row r="1668" spans="6:35" ht="24" customHeight="1">
      <c r="F1668" s="263"/>
      <c r="Z1668" s="498"/>
      <c r="AA1668" s="498"/>
      <c r="AB1668" s="498"/>
      <c r="AC1668" s="498"/>
      <c r="AD1668" s="498"/>
      <c r="AE1668" s="498"/>
      <c r="AF1668" s="498"/>
      <c r="AG1668" s="498"/>
      <c r="AH1668" s="498"/>
      <c r="AI1668" s="498"/>
    </row>
    <row r="1669" spans="6:35" ht="24" customHeight="1">
      <c r="F1669" s="263"/>
      <c r="Z1669" s="498"/>
      <c r="AA1669" s="498"/>
      <c r="AB1669" s="498"/>
      <c r="AC1669" s="498"/>
      <c r="AD1669" s="498"/>
      <c r="AE1669" s="498"/>
      <c r="AF1669" s="498"/>
      <c r="AG1669" s="498"/>
      <c r="AH1669" s="498"/>
      <c r="AI1669" s="498"/>
    </row>
    <row r="1670" spans="6:35" ht="24" customHeight="1">
      <c r="F1670" s="263"/>
      <c r="Z1670" s="498"/>
      <c r="AA1670" s="498"/>
      <c r="AB1670" s="498"/>
      <c r="AC1670" s="498"/>
      <c r="AD1670" s="498"/>
      <c r="AE1670" s="498"/>
      <c r="AF1670" s="498"/>
      <c r="AG1670" s="498"/>
      <c r="AH1670" s="498"/>
      <c r="AI1670" s="498"/>
    </row>
    <row r="1671" spans="6:35" ht="24" customHeight="1">
      <c r="F1671" s="263"/>
      <c r="Z1671" s="498"/>
      <c r="AA1671" s="498"/>
      <c r="AB1671" s="498"/>
      <c r="AC1671" s="498"/>
      <c r="AD1671" s="498"/>
      <c r="AE1671" s="498"/>
      <c r="AF1671" s="498"/>
      <c r="AG1671" s="498"/>
      <c r="AH1671" s="498"/>
      <c r="AI1671" s="498"/>
    </row>
    <row r="1672" spans="6:35" ht="24" customHeight="1">
      <c r="F1672" s="263"/>
      <c r="Z1672" s="498"/>
      <c r="AA1672" s="498"/>
      <c r="AB1672" s="498"/>
      <c r="AC1672" s="498"/>
      <c r="AD1672" s="498"/>
      <c r="AE1672" s="498"/>
      <c r="AF1672" s="498"/>
      <c r="AG1672" s="498"/>
      <c r="AH1672" s="498"/>
      <c r="AI1672" s="498"/>
    </row>
    <row r="1673" spans="6:35" ht="24" customHeight="1">
      <c r="F1673" s="263"/>
      <c r="Z1673" s="498"/>
      <c r="AA1673" s="498"/>
      <c r="AB1673" s="498"/>
      <c r="AC1673" s="498"/>
      <c r="AD1673" s="498"/>
      <c r="AE1673" s="498"/>
      <c r="AF1673" s="498"/>
      <c r="AG1673" s="498"/>
      <c r="AH1673" s="498"/>
      <c r="AI1673" s="498"/>
    </row>
    <row r="1674" spans="6:35" ht="24" customHeight="1">
      <c r="F1674" s="263"/>
      <c r="Z1674" s="498"/>
      <c r="AA1674" s="498"/>
      <c r="AB1674" s="498"/>
      <c r="AC1674" s="498"/>
      <c r="AD1674" s="498"/>
      <c r="AE1674" s="498"/>
      <c r="AF1674" s="498"/>
      <c r="AG1674" s="498"/>
      <c r="AH1674" s="498"/>
      <c r="AI1674" s="498"/>
    </row>
    <row r="1675" spans="6:35" ht="24" customHeight="1">
      <c r="F1675" s="263"/>
      <c r="Z1675" s="498"/>
      <c r="AA1675" s="498"/>
      <c r="AB1675" s="498"/>
      <c r="AC1675" s="498"/>
      <c r="AD1675" s="498"/>
      <c r="AE1675" s="498"/>
      <c r="AF1675" s="498"/>
      <c r="AG1675" s="498"/>
      <c r="AH1675" s="498"/>
      <c r="AI1675" s="498"/>
    </row>
    <row r="1676" spans="6:35" ht="24" customHeight="1">
      <c r="F1676" s="263"/>
      <c r="Z1676" s="498"/>
      <c r="AA1676" s="498"/>
      <c r="AB1676" s="498"/>
      <c r="AC1676" s="498"/>
      <c r="AD1676" s="498"/>
      <c r="AE1676" s="498"/>
      <c r="AF1676" s="498"/>
      <c r="AG1676" s="498"/>
      <c r="AH1676" s="498"/>
      <c r="AI1676" s="498"/>
    </row>
    <row r="1677" spans="6:35" ht="24" customHeight="1">
      <c r="F1677" s="263"/>
      <c r="Z1677" s="498"/>
      <c r="AA1677" s="498"/>
      <c r="AB1677" s="498"/>
      <c r="AC1677" s="498"/>
      <c r="AD1677" s="498"/>
      <c r="AE1677" s="498"/>
      <c r="AF1677" s="498"/>
      <c r="AG1677" s="498"/>
      <c r="AH1677" s="498"/>
      <c r="AI1677" s="498"/>
    </row>
    <row r="1678" spans="6:35" ht="24" customHeight="1">
      <c r="F1678" s="263"/>
      <c r="Z1678" s="498"/>
      <c r="AA1678" s="498"/>
      <c r="AB1678" s="498"/>
      <c r="AC1678" s="498"/>
      <c r="AD1678" s="498"/>
      <c r="AE1678" s="498"/>
      <c r="AF1678" s="498"/>
      <c r="AG1678" s="498"/>
      <c r="AH1678" s="498"/>
      <c r="AI1678" s="498"/>
    </row>
    <row r="1679" spans="6:35" ht="24" customHeight="1">
      <c r="F1679" s="263"/>
      <c r="Z1679" s="498"/>
      <c r="AA1679" s="498"/>
      <c r="AB1679" s="498"/>
      <c r="AC1679" s="498"/>
      <c r="AD1679" s="498"/>
      <c r="AE1679" s="498"/>
      <c r="AF1679" s="498"/>
      <c r="AG1679" s="498"/>
      <c r="AH1679" s="498"/>
      <c r="AI1679" s="498"/>
    </row>
    <row r="1680" spans="6:35" ht="24" customHeight="1">
      <c r="F1680" s="263"/>
      <c r="Z1680" s="498"/>
      <c r="AA1680" s="498"/>
      <c r="AB1680" s="498"/>
      <c r="AC1680" s="498"/>
      <c r="AD1680" s="498"/>
      <c r="AE1680" s="498"/>
      <c r="AF1680" s="498"/>
      <c r="AG1680" s="498"/>
      <c r="AH1680" s="498"/>
      <c r="AI1680" s="498"/>
    </row>
    <row r="1681" spans="6:35" ht="24" customHeight="1">
      <c r="F1681" s="263"/>
      <c r="Z1681" s="498"/>
      <c r="AA1681" s="498"/>
      <c r="AB1681" s="498"/>
      <c r="AC1681" s="498"/>
      <c r="AD1681" s="498"/>
      <c r="AE1681" s="498"/>
      <c r="AF1681" s="498"/>
      <c r="AG1681" s="498"/>
      <c r="AH1681" s="498"/>
      <c r="AI1681" s="498"/>
    </row>
    <row r="1682" spans="6:35" ht="24" customHeight="1">
      <c r="F1682" s="263"/>
      <c r="Z1682" s="498"/>
      <c r="AA1682" s="498"/>
      <c r="AB1682" s="498"/>
      <c r="AC1682" s="498"/>
      <c r="AD1682" s="498"/>
      <c r="AE1682" s="498"/>
      <c r="AF1682" s="498"/>
      <c r="AG1682" s="498"/>
      <c r="AH1682" s="498"/>
      <c r="AI1682" s="498"/>
    </row>
    <row r="1683" spans="6:35" ht="24" customHeight="1">
      <c r="F1683" s="263"/>
      <c r="Z1683" s="498"/>
      <c r="AA1683" s="498"/>
      <c r="AB1683" s="498"/>
      <c r="AC1683" s="498"/>
      <c r="AD1683" s="498"/>
      <c r="AE1683" s="498"/>
      <c r="AF1683" s="498"/>
      <c r="AG1683" s="498"/>
      <c r="AH1683" s="498"/>
      <c r="AI1683" s="498"/>
    </row>
    <row r="1684" spans="6:35" ht="24" customHeight="1">
      <c r="F1684" s="263"/>
      <c r="Z1684" s="498"/>
      <c r="AA1684" s="498"/>
      <c r="AB1684" s="498"/>
      <c r="AC1684" s="498"/>
      <c r="AD1684" s="498"/>
      <c r="AE1684" s="498"/>
      <c r="AF1684" s="498"/>
      <c r="AG1684" s="498"/>
      <c r="AH1684" s="498"/>
      <c r="AI1684" s="498"/>
    </row>
    <row r="1685" spans="6:35" ht="24" customHeight="1">
      <c r="F1685" s="263"/>
      <c r="Z1685" s="498"/>
      <c r="AA1685" s="498"/>
      <c r="AB1685" s="498"/>
      <c r="AC1685" s="498"/>
      <c r="AD1685" s="498"/>
      <c r="AE1685" s="498"/>
      <c r="AF1685" s="498"/>
      <c r="AG1685" s="498"/>
      <c r="AH1685" s="498"/>
      <c r="AI1685" s="498"/>
    </row>
    <row r="1686" spans="6:35" ht="24" customHeight="1">
      <c r="F1686" s="263"/>
      <c r="Z1686" s="498"/>
      <c r="AA1686" s="498"/>
      <c r="AB1686" s="498"/>
      <c r="AC1686" s="498"/>
      <c r="AD1686" s="498"/>
      <c r="AE1686" s="498"/>
      <c r="AF1686" s="498"/>
      <c r="AG1686" s="498"/>
      <c r="AH1686" s="498"/>
      <c r="AI1686" s="498"/>
    </row>
    <row r="1687" spans="6:35" ht="24" customHeight="1">
      <c r="F1687" s="263"/>
      <c r="Z1687" s="498"/>
      <c r="AA1687" s="498"/>
      <c r="AB1687" s="498"/>
      <c r="AC1687" s="498"/>
      <c r="AD1687" s="498"/>
      <c r="AE1687" s="498"/>
      <c r="AF1687" s="498"/>
      <c r="AG1687" s="498"/>
      <c r="AH1687" s="498"/>
      <c r="AI1687" s="498"/>
    </row>
    <row r="1688" spans="6:35" ht="24" customHeight="1">
      <c r="F1688" s="263"/>
      <c r="Z1688" s="498"/>
      <c r="AA1688" s="498"/>
      <c r="AB1688" s="498"/>
      <c r="AC1688" s="498"/>
      <c r="AD1688" s="498"/>
      <c r="AE1688" s="498"/>
      <c r="AF1688" s="498"/>
      <c r="AG1688" s="498"/>
      <c r="AH1688" s="498"/>
      <c r="AI1688" s="498"/>
    </row>
    <row r="1689" spans="6:35" ht="24" customHeight="1">
      <c r="F1689" s="263"/>
      <c r="Z1689" s="498"/>
      <c r="AA1689" s="498"/>
      <c r="AB1689" s="498"/>
      <c r="AC1689" s="498"/>
      <c r="AD1689" s="498"/>
      <c r="AE1689" s="498"/>
      <c r="AF1689" s="498"/>
      <c r="AG1689" s="498"/>
      <c r="AH1689" s="498"/>
      <c r="AI1689" s="498"/>
    </row>
    <row r="1690" spans="6:35" ht="24" customHeight="1">
      <c r="F1690" s="263"/>
      <c r="Z1690" s="498"/>
      <c r="AA1690" s="498"/>
      <c r="AB1690" s="498"/>
      <c r="AC1690" s="498"/>
      <c r="AD1690" s="498"/>
      <c r="AE1690" s="498"/>
      <c r="AF1690" s="498"/>
      <c r="AG1690" s="498"/>
      <c r="AH1690" s="498"/>
      <c r="AI1690" s="498"/>
    </row>
    <row r="1691" spans="6:35" ht="24" customHeight="1">
      <c r="F1691" s="263"/>
      <c r="Z1691" s="498"/>
      <c r="AA1691" s="498"/>
      <c r="AB1691" s="498"/>
      <c r="AC1691" s="498"/>
      <c r="AD1691" s="498"/>
      <c r="AE1691" s="498"/>
      <c r="AF1691" s="498"/>
      <c r="AG1691" s="498"/>
      <c r="AH1691" s="498"/>
      <c r="AI1691" s="498"/>
    </row>
    <row r="1692" spans="6:35" ht="24" customHeight="1">
      <c r="F1692" s="263"/>
      <c r="Z1692" s="498"/>
      <c r="AA1692" s="498"/>
      <c r="AB1692" s="498"/>
      <c r="AC1692" s="498"/>
      <c r="AD1692" s="498"/>
      <c r="AE1692" s="498"/>
      <c r="AF1692" s="498"/>
      <c r="AG1692" s="498"/>
      <c r="AH1692" s="498"/>
      <c r="AI1692" s="498"/>
    </row>
    <row r="1693" spans="6:35" ht="24" customHeight="1">
      <c r="F1693" s="263"/>
      <c r="Z1693" s="498"/>
      <c r="AA1693" s="498"/>
      <c r="AB1693" s="498"/>
      <c r="AC1693" s="498"/>
      <c r="AD1693" s="498"/>
      <c r="AE1693" s="498"/>
      <c r="AF1693" s="498"/>
      <c r="AG1693" s="498"/>
      <c r="AH1693" s="498"/>
      <c r="AI1693" s="498"/>
    </row>
    <row r="1694" spans="6:35" ht="24" customHeight="1">
      <c r="F1694" s="263"/>
      <c r="Z1694" s="498"/>
      <c r="AA1694" s="498"/>
      <c r="AB1694" s="498"/>
      <c r="AC1694" s="498"/>
      <c r="AD1694" s="498"/>
      <c r="AE1694" s="498"/>
      <c r="AF1694" s="498"/>
      <c r="AG1694" s="498"/>
      <c r="AH1694" s="498"/>
      <c r="AI1694" s="498"/>
    </row>
    <row r="1695" spans="6:35" ht="24" customHeight="1">
      <c r="F1695" s="263"/>
      <c r="Z1695" s="498"/>
      <c r="AA1695" s="498"/>
      <c r="AB1695" s="498"/>
      <c r="AC1695" s="498"/>
      <c r="AD1695" s="498"/>
      <c r="AE1695" s="498"/>
      <c r="AF1695" s="498"/>
      <c r="AG1695" s="498"/>
      <c r="AH1695" s="498"/>
      <c r="AI1695" s="498"/>
    </row>
    <row r="1696" spans="6:35" ht="24" customHeight="1">
      <c r="F1696" s="263"/>
      <c r="Z1696" s="498"/>
      <c r="AA1696" s="498"/>
      <c r="AB1696" s="498"/>
      <c r="AC1696" s="498"/>
      <c r="AD1696" s="498"/>
      <c r="AE1696" s="498"/>
      <c r="AF1696" s="498"/>
      <c r="AG1696" s="498"/>
      <c r="AH1696" s="498"/>
      <c r="AI1696" s="498"/>
    </row>
    <row r="1697" spans="6:35" ht="24" customHeight="1">
      <c r="F1697" s="263"/>
      <c r="Z1697" s="498"/>
      <c r="AA1697" s="498"/>
      <c r="AB1697" s="498"/>
      <c r="AC1697" s="498"/>
      <c r="AD1697" s="498"/>
      <c r="AE1697" s="498"/>
      <c r="AF1697" s="498"/>
      <c r="AG1697" s="498"/>
      <c r="AH1697" s="498"/>
      <c r="AI1697" s="498"/>
    </row>
    <row r="1698" spans="6:35" ht="24" customHeight="1">
      <c r="F1698" s="263"/>
      <c r="Z1698" s="498"/>
      <c r="AA1698" s="498"/>
      <c r="AB1698" s="498"/>
      <c r="AC1698" s="498"/>
      <c r="AD1698" s="498"/>
      <c r="AE1698" s="498"/>
      <c r="AF1698" s="498"/>
      <c r="AG1698" s="498"/>
      <c r="AH1698" s="498"/>
      <c r="AI1698" s="498"/>
    </row>
    <row r="1699" spans="6:35" ht="24" customHeight="1">
      <c r="F1699" s="263"/>
      <c r="Z1699" s="498"/>
      <c r="AA1699" s="498"/>
      <c r="AB1699" s="498"/>
      <c r="AC1699" s="498"/>
      <c r="AD1699" s="498"/>
      <c r="AE1699" s="498"/>
      <c r="AF1699" s="498"/>
      <c r="AG1699" s="498"/>
      <c r="AH1699" s="498"/>
      <c r="AI1699" s="498"/>
    </row>
    <row r="1700" spans="6:35" ht="24" customHeight="1">
      <c r="F1700" s="263"/>
      <c r="Z1700" s="498"/>
      <c r="AA1700" s="498"/>
      <c r="AB1700" s="498"/>
      <c r="AC1700" s="498"/>
      <c r="AD1700" s="498"/>
      <c r="AE1700" s="498"/>
      <c r="AF1700" s="498"/>
      <c r="AG1700" s="498"/>
      <c r="AH1700" s="498"/>
      <c r="AI1700" s="498"/>
    </row>
    <row r="1701" spans="6:35" ht="24" customHeight="1">
      <c r="F1701" s="263"/>
      <c r="Z1701" s="498"/>
      <c r="AA1701" s="498"/>
      <c r="AB1701" s="498"/>
      <c r="AC1701" s="498"/>
      <c r="AD1701" s="498"/>
      <c r="AE1701" s="498"/>
      <c r="AF1701" s="498"/>
      <c r="AG1701" s="498"/>
      <c r="AH1701" s="498"/>
      <c r="AI1701" s="498"/>
    </row>
    <row r="1702" spans="6:35" ht="24" customHeight="1">
      <c r="F1702" s="263"/>
      <c r="Z1702" s="498"/>
      <c r="AA1702" s="498"/>
      <c r="AB1702" s="498"/>
      <c r="AC1702" s="498"/>
      <c r="AD1702" s="498"/>
      <c r="AE1702" s="498"/>
      <c r="AF1702" s="498"/>
      <c r="AG1702" s="498"/>
      <c r="AH1702" s="498"/>
      <c r="AI1702" s="498"/>
    </row>
    <row r="1703" spans="6:35" ht="24" customHeight="1">
      <c r="F1703" s="263"/>
      <c r="Z1703" s="498"/>
      <c r="AA1703" s="498"/>
      <c r="AB1703" s="498"/>
      <c r="AC1703" s="498"/>
      <c r="AD1703" s="498"/>
      <c r="AE1703" s="498"/>
      <c r="AF1703" s="498"/>
      <c r="AG1703" s="498"/>
      <c r="AH1703" s="498"/>
      <c r="AI1703" s="498"/>
    </row>
    <row r="1704" spans="6:35" ht="24" customHeight="1">
      <c r="F1704" s="263"/>
      <c r="Z1704" s="498"/>
      <c r="AA1704" s="498"/>
      <c r="AB1704" s="498"/>
      <c r="AC1704" s="498"/>
      <c r="AD1704" s="498"/>
      <c r="AE1704" s="498"/>
      <c r="AF1704" s="498"/>
      <c r="AG1704" s="498"/>
      <c r="AH1704" s="498"/>
      <c r="AI1704" s="498"/>
    </row>
    <row r="1705" spans="6:35" ht="24" customHeight="1">
      <c r="F1705" s="263"/>
      <c r="Z1705" s="498"/>
      <c r="AA1705" s="498"/>
      <c r="AB1705" s="498"/>
      <c r="AC1705" s="498"/>
      <c r="AD1705" s="498"/>
      <c r="AE1705" s="498"/>
      <c r="AF1705" s="498"/>
      <c r="AG1705" s="498"/>
      <c r="AH1705" s="498"/>
      <c r="AI1705" s="498"/>
    </row>
    <row r="1706" spans="6:35" ht="24" customHeight="1">
      <c r="F1706" s="263"/>
      <c r="Z1706" s="498"/>
      <c r="AA1706" s="498"/>
      <c r="AB1706" s="498"/>
      <c r="AC1706" s="498"/>
      <c r="AD1706" s="498"/>
      <c r="AE1706" s="498"/>
      <c r="AF1706" s="498"/>
      <c r="AG1706" s="498"/>
      <c r="AH1706" s="498"/>
      <c r="AI1706" s="498"/>
    </row>
    <row r="1707" spans="6:35" ht="24" customHeight="1">
      <c r="F1707" s="263"/>
      <c r="Z1707" s="498"/>
      <c r="AA1707" s="498"/>
      <c r="AB1707" s="498"/>
      <c r="AC1707" s="498"/>
      <c r="AD1707" s="498"/>
      <c r="AE1707" s="498"/>
      <c r="AF1707" s="498"/>
      <c r="AG1707" s="498"/>
      <c r="AH1707" s="498"/>
      <c r="AI1707" s="498"/>
    </row>
    <row r="1708" spans="6:35" ht="24" customHeight="1">
      <c r="F1708" s="263"/>
      <c r="Z1708" s="498"/>
      <c r="AA1708" s="498"/>
      <c r="AB1708" s="498"/>
      <c r="AC1708" s="498"/>
      <c r="AD1708" s="498"/>
      <c r="AE1708" s="498"/>
      <c r="AF1708" s="498"/>
      <c r="AG1708" s="498"/>
      <c r="AH1708" s="498"/>
      <c r="AI1708" s="498"/>
    </row>
    <row r="1709" spans="6:35" ht="24" customHeight="1">
      <c r="F1709" s="263"/>
      <c r="Z1709" s="498"/>
      <c r="AA1709" s="498"/>
      <c r="AB1709" s="498"/>
      <c r="AC1709" s="498"/>
      <c r="AD1709" s="498"/>
      <c r="AE1709" s="498"/>
      <c r="AF1709" s="498"/>
      <c r="AG1709" s="498"/>
      <c r="AH1709" s="498"/>
      <c r="AI1709" s="498"/>
    </row>
    <row r="1710" spans="6:35" ht="24" customHeight="1">
      <c r="F1710" s="263"/>
      <c r="Z1710" s="498"/>
      <c r="AA1710" s="498"/>
      <c r="AB1710" s="498"/>
      <c r="AC1710" s="498"/>
      <c r="AD1710" s="498"/>
      <c r="AE1710" s="498"/>
      <c r="AF1710" s="498"/>
      <c r="AG1710" s="498"/>
      <c r="AH1710" s="498"/>
      <c r="AI1710" s="498"/>
    </row>
    <row r="1711" spans="6:35" ht="24" customHeight="1">
      <c r="F1711" s="263"/>
      <c r="Z1711" s="498"/>
      <c r="AA1711" s="498"/>
      <c r="AB1711" s="498"/>
      <c r="AC1711" s="498"/>
      <c r="AD1711" s="498"/>
      <c r="AE1711" s="498"/>
      <c r="AF1711" s="498"/>
      <c r="AG1711" s="498"/>
      <c r="AH1711" s="498"/>
      <c r="AI1711" s="498"/>
    </row>
    <row r="1712" spans="6:35" ht="24" customHeight="1">
      <c r="F1712" s="263"/>
      <c r="Z1712" s="498"/>
      <c r="AA1712" s="498"/>
      <c r="AB1712" s="498"/>
      <c r="AC1712" s="498"/>
      <c r="AD1712" s="498"/>
      <c r="AE1712" s="498"/>
      <c r="AF1712" s="498"/>
      <c r="AG1712" s="498"/>
      <c r="AH1712" s="498"/>
      <c r="AI1712" s="498"/>
    </row>
    <row r="1713" spans="6:35" ht="24" customHeight="1">
      <c r="F1713" s="263"/>
      <c r="Z1713" s="498"/>
      <c r="AA1713" s="498"/>
      <c r="AB1713" s="498"/>
      <c r="AC1713" s="498"/>
      <c r="AD1713" s="498"/>
      <c r="AE1713" s="498"/>
      <c r="AF1713" s="498"/>
      <c r="AG1713" s="498"/>
      <c r="AH1713" s="498"/>
      <c r="AI1713" s="498"/>
    </row>
    <row r="1714" spans="6:35" ht="24" customHeight="1">
      <c r="F1714" s="263"/>
      <c r="Z1714" s="498"/>
      <c r="AA1714" s="498"/>
      <c r="AB1714" s="498"/>
      <c r="AC1714" s="498"/>
      <c r="AD1714" s="498"/>
      <c r="AE1714" s="498"/>
      <c r="AF1714" s="498"/>
      <c r="AG1714" s="498"/>
      <c r="AH1714" s="498"/>
      <c r="AI1714" s="498"/>
    </row>
    <row r="1715" spans="6:35" ht="24" customHeight="1">
      <c r="F1715" s="263"/>
      <c r="Z1715" s="498"/>
      <c r="AA1715" s="498"/>
      <c r="AB1715" s="498"/>
      <c r="AC1715" s="498"/>
      <c r="AD1715" s="498"/>
      <c r="AE1715" s="498"/>
      <c r="AF1715" s="498"/>
      <c r="AG1715" s="498"/>
      <c r="AH1715" s="498"/>
      <c r="AI1715" s="498"/>
    </row>
    <row r="1716" spans="6:35" ht="24" customHeight="1">
      <c r="F1716" s="263"/>
      <c r="Z1716" s="498"/>
      <c r="AA1716" s="498"/>
      <c r="AB1716" s="498"/>
      <c r="AC1716" s="498"/>
      <c r="AD1716" s="498"/>
      <c r="AE1716" s="498"/>
      <c r="AF1716" s="498"/>
      <c r="AG1716" s="498"/>
      <c r="AH1716" s="498"/>
      <c r="AI1716" s="498"/>
    </row>
    <row r="1717" spans="6:35" ht="24" customHeight="1">
      <c r="F1717" s="263"/>
      <c r="Z1717" s="498"/>
      <c r="AA1717" s="498"/>
      <c r="AB1717" s="498"/>
      <c r="AC1717" s="498"/>
      <c r="AD1717" s="498"/>
      <c r="AE1717" s="498"/>
      <c r="AF1717" s="498"/>
      <c r="AG1717" s="498"/>
      <c r="AH1717" s="498"/>
      <c r="AI1717" s="498"/>
    </row>
    <row r="1718" spans="6:35" ht="24" customHeight="1">
      <c r="F1718" s="263"/>
      <c r="Z1718" s="498"/>
      <c r="AA1718" s="498"/>
      <c r="AB1718" s="498"/>
      <c r="AC1718" s="498"/>
      <c r="AD1718" s="498"/>
      <c r="AE1718" s="498"/>
      <c r="AF1718" s="498"/>
      <c r="AG1718" s="498"/>
      <c r="AH1718" s="498"/>
      <c r="AI1718" s="498"/>
    </row>
    <row r="1719" spans="6:35" ht="24" customHeight="1">
      <c r="F1719" s="263"/>
      <c r="Z1719" s="498"/>
      <c r="AA1719" s="498"/>
      <c r="AB1719" s="498"/>
      <c r="AC1719" s="498"/>
      <c r="AD1719" s="498"/>
      <c r="AE1719" s="498"/>
      <c r="AF1719" s="498"/>
      <c r="AG1719" s="498"/>
      <c r="AH1719" s="498"/>
      <c r="AI1719" s="498"/>
    </row>
    <row r="1720" spans="6:35" ht="24" customHeight="1">
      <c r="F1720" s="263"/>
      <c r="Z1720" s="498"/>
      <c r="AA1720" s="498"/>
      <c r="AB1720" s="498"/>
      <c r="AC1720" s="498"/>
      <c r="AD1720" s="498"/>
      <c r="AE1720" s="498"/>
      <c r="AF1720" s="498"/>
      <c r="AG1720" s="498"/>
      <c r="AH1720" s="498"/>
      <c r="AI1720" s="498"/>
    </row>
    <row r="1721" spans="6:35" ht="24" customHeight="1">
      <c r="F1721" s="263"/>
      <c r="Z1721" s="498"/>
      <c r="AA1721" s="498"/>
      <c r="AB1721" s="498"/>
      <c r="AC1721" s="498"/>
      <c r="AD1721" s="498"/>
      <c r="AE1721" s="498"/>
      <c r="AF1721" s="498"/>
      <c r="AG1721" s="498"/>
      <c r="AH1721" s="498"/>
      <c r="AI1721" s="498"/>
    </row>
    <row r="1722" spans="6:35" ht="24" customHeight="1">
      <c r="F1722" s="263"/>
      <c r="Z1722" s="498"/>
      <c r="AA1722" s="498"/>
      <c r="AB1722" s="498"/>
      <c r="AC1722" s="498"/>
      <c r="AD1722" s="498"/>
      <c r="AE1722" s="498"/>
      <c r="AF1722" s="498"/>
      <c r="AG1722" s="498"/>
      <c r="AH1722" s="498"/>
      <c r="AI1722" s="498"/>
    </row>
    <row r="1723" spans="6:35" ht="24" customHeight="1">
      <c r="F1723" s="263"/>
      <c r="Z1723" s="498"/>
      <c r="AA1723" s="498"/>
      <c r="AB1723" s="498"/>
      <c r="AC1723" s="498"/>
      <c r="AD1723" s="498"/>
      <c r="AE1723" s="498"/>
      <c r="AF1723" s="498"/>
      <c r="AG1723" s="498"/>
      <c r="AH1723" s="498"/>
      <c r="AI1723" s="498"/>
    </row>
    <row r="1724" spans="6:35" ht="24" customHeight="1">
      <c r="F1724" s="263"/>
      <c r="Z1724" s="498"/>
      <c r="AA1724" s="498"/>
      <c r="AB1724" s="498"/>
      <c r="AC1724" s="498"/>
      <c r="AD1724" s="498"/>
      <c r="AE1724" s="498"/>
      <c r="AF1724" s="498"/>
      <c r="AG1724" s="498"/>
      <c r="AH1724" s="498"/>
      <c r="AI1724" s="498"/>
    </row>
    <row r="1725" spans="6:35" ht="24" customHeight="1">
      <c r="F1725" s="263"/>
      <c r="Z1725" s="498"/>
      <c r="AA1725" s="498"/>
      <c r="AB1725" s="498"/>
      <c r="AC1725" s="498"/>
      <c r="AD1725" s="498"/>
      <c r="AE1725" s="498"/>
      <c r="AF1725" s="498"/>
      <c r="AG1725" s="498"/>
      <c r="AH1725" s="498"/>
      <c r="AI1725" s="498"/>
    </row>
    <row r="1726" spans="6:35" ht="24" customHeight="1">
      <c r="F1726" s="263"/>
      <c r="Z1726" s="498"/>
      <c r="AA1726" s="498"/>
      <c r="AB1726" s="498"/>
      <c r="AC1726" s="498"/>
      <c r="AD1726" s="498"/>
      <c r="AE1726" s="498"/>
      <c r="AF1726" s="498"/>
      <c r="AG1726" s="498"/>
      <c r="AH1726" s="498"/>
      <c r="AI1726" s="498"/>
    </row>
    <row r="1727" spans="6:35" ht="24" customHeight="1">
      <c r="F1727" s="263"/>
      <c r="Z1727" s="498"/>
      <c r="AA1727" s="498"/>
      <c r="AB1727" s="498"/>
      <c r="AC1727" s="498"/>
      <c r="AD1727" s="498"/>
      <c r="AE1727" s="498"/>
      <c r="AF1727" s="498"/>
      <c r="AG1727" s="498"/>
      <c r="AH1727" s="498"/>
      <c r="AI1727" s="498"/>
    </row>
    <row r="1728" spans="6:35" ht="24" customHeight="1">
      <c r="F1728" s="263"/>
      <c r="Z1728" s="498"/>
      <c r="AA1728" s="498"/>
      <c r="AB1728" s="498"/>
      <c r="AC1728" s="498"/>
      <c r="AD1728" s="498"/>
      <c r="AE1728" s="498"/>
      <c r="AF1728" s="498"/>
      <c r="AG1728" s="498"/>
      <c r="AH1728" s="498"/>
      <c r="AI1728" s="498"/>
    </row>
    <row r="1729" spans="6:35" ht="24" customHeight="1">
      <c r="F1729" s="263"/>
      <c r="Z1729" s="498"/>
      <c r="AA1729" s="498"/>
      <c r="AB1729" s="498"/>
      <c r="AC1729" s="498"/>
      <c r="AD1729" s="498"/>
      <c r="AE1729" s="498"/>
      <c r="AF1729" s="498"/>
      <c r="AG1729" s="498"/>
      <c r="AH1729" s="498"/>
      <c r="AI1729" s="498"/>
    </row>
    <row r="1730" spans="6:35" ht="24" customHeight="1">
      <c r="F1730" s="263"/>
      <c r="Z1730" s="498"/>
      <c r="AA1730" s="498"/>
      <c r="AB1730" s="498"/>
      <c r="AC1730" s="498"/>
      <c r="AD1730" s="498"/>
      <c r="AE1730" s="498"/>
      <c r="AF1730" s="498"/>
      <c r="AG1730" s="498"/>
      <c r="AH1730" s="498"/>
      <c r="AI1730" s="498"/>
    </row>
    <row r="1731" spans="6:35" ht="24" customHeight="1">
      <c r="F1731" s="263"/>
      <c r="Z1731" s="498"/>
      <c r="AA1731" s="498"/>
      <c r="AB1731" s="498"/>
      <c r="AC1731" s="498"/>
      <c r="AD1731" s="498"/>
      <c r="AE1731" s="498"/>
      <c r="AF1731" s="498"/>
      <c r="AG1731" s="498"/>
      <c r="AH1731" s="498"/>
      <c r="AI1731" s="498"/>
    </row>
    <row r="1732" spans="6:35" ht="24" customHeight="1">
      <c r="F1732" s="263"/>
      <c r="Z1732" s="498"/>
      <c r="AA1732" s="498"/>
      <c r="AB1732" s="498"/>
      <c r="AC1732" s="498"/>
      <c r="AD1732" s="498"/>
      <c r="AE1732" s="498"/>
      <c r="AF1732" s="498"/>
      <c r="AG1732" s="498"/>
      <c r="AH1732" s="498"/>
      <c r="AI1732" s="498"/>
    </row>
    <row r="1733" spans="6:35" ht="24" customHeight="1">
      <c r="F1733" s="263"/>
      <c r="Z1733" s="498"/>
      <c r="AA1733" s="498"/>
      <c r="AB1733" s="498"/>
      <c r="AC1733" s="498"/>
      <c r="AD1733" s="498"/>
      <c r="AE1733" s="498"/>
      <c r="AF1733" s="498"/>
      <c r="AG1733" s="498"/>
      <c r="AH1733" s="498"/>
      <c r="AI1733" s="498"/>
    </row>
    <row r="1734" spans="6:35" ht="24" customHeight="1">
      <c r="F1734" s="263"/>
      <c r="Z1734" s="498"/>
      <c r="AA1734" s="498"/>
      <c r="AB1734" s="498"/>
      <c r="AC1734" s="498"/>
      <c r="AD1734" s="498"/>
      <c r="AE1734" s="498"/>
      <c r="AF1734" s="498"/>
      <c r="AG1734" s="498"/>
      <c r="AH1734" s="498"/>
      <c r="AI1734" s="498"/>
    </row>
    <row r="1735" spans="6:35" ht="24" customHeight="1">
      <c r="F1735" s="263"/>
      <c r="Z1735" s="498"/>
      <c r="AA1735" s="498"/>
      <c r="AB1735" s="498"/>
      <c r="AC1735" s="498"/>
      <c r="AD1735" s="498"/>
      <c r="AE1735" s="498"/>
      <c r="AF1735" s="498"/>
      <c r="AG1735" s="498"/>
      <c r="AH1735" s="498"/>
      <c r="AI1735" s="498"/>
    </row>
    <row r="1736" spans="6:35" ht="24" customHeight="1">
      <c r="F1736" s="263"/>
      <c r="Z1736" s="498"/>
      <c r="AA1736" s="498"/>
      <c r="AB1736" s="498"/>
      <c r="AC1736" s="498"/>
      <c r="AD1736" s="498"/>
      <c r="AE1736" s="498"/>
      <c r="AF1736" s="498"/>
      <c r="AG1736" s="498"/>
      <c r="AH1736" s="498"/>
      <c r="AI1736" s="498"/>
    </row>
    <row r="1737" spans="6:35" ht="24" customHeight="1">
      <c r="F1737" s="263"/>
      <c r="Z1737" s="498"/>
      <c r="AA1737" s="498"/>
      <c r="AB1737" s="498"/>
      <c r="AC1737" s="498"/>
      <c r="AD1737" s="498"/>
      <c r="AE1737" s="498"/>
      <c r="AF1737" s="498"/>
      <c r="AG1737" s="498"/>
      <c r="AH1737" s="498"/>
      <c r="AI1737" s="498"/>
    </row>
    <row r="1738" spans="6:35" ht="24" customHeight="1">
      <c r="F1738" s="263"/>
      <c r="Z1738" s="498"/>
      <c r="AA1738" s="498"/>
      <c r="AB1738" s="498"/>
      <c r="AC1738" s="498"/>
      <c r="AD1738" s="498"/>
      <c r="AE1738" s="498"/>
      <c r="AF1738" s="498"/>
      <c r="AG1738" s="498"/>
      <c r="AH1738" s="498"/>
      <c r="AI1738" s="498"/>
    </row>
    <row r="1739" spans="6:35" ht="24" customHeight="1">
      <c r="F1739" s="263"/>
      <c r="Z1739" s="498"/>
      <c r="AA1739" s="498"/>
      <c r="AB1739" s="498"/>
      <c r="AC1739" s="498"/>
      <c r="AD1739" s="498"/>
      <c r="AE1739" s="498"/>
      <c r="AF1739" s="498"/>
      <c r="AG1739" s="498"/>
      <c r="AH1739" s="498"/>
      <c r="AI1739" s="498"/>
    </row>
    <row r="1740" spans="6:35" ht="24" customHeight="1">
      <c r="F1740" s="263"/>
      <c r="Z1740" s="498"/>
      <c r="AA1740" s="498"/>
      <c r="AB1740" s="498"/>
      <c r="AC1740" s="498"/>
      <c r="AD1740" s="498"/>
      <c r="AE1740" s="498"/>
      <c r="AF1740" s="498"/>
      <c r="AG1740" s="498"/>
      <c r="AH1740" s="498"/>
      <c r="AI1740" s="498"/>
    </row>
    <row r="1741" spans="6:35" ht="24" customHeight="1">
      <c r="F1741" s="263"/>
      <c r="Z1741" s="498"/>
      <c r="AA1741" s="498"/>
      <c r="AB1741" s="498"/>
      <c r="AC1741" s="498"/>
      <c r="AD1741" s="498"/>
      <c r="AE1741" s="498"/>
      <c r="AF1741" s="498"/>
      <c r="AG1741" s="498"/>
      <c r="AH1741" s="498"/>
      <c r="AI1741" s="498"/>
    </row>
    <row r="1742" spans="6:35" ht="24" customHeight="1">
      <c r="F1742" s="263"/>
      <c r="Z1742" s="498"/>
      <c r="AA1742" s="498"/>
      <c r="AB1742" s="498"/>
      <c r="AC1742" s="498"/>
      <c r="AD1742" s="498"/>
      <c r="AE1742" s="498"/>
      <c r="AF1742" s="498"/>
      <c r="AG1742" s="498"/>
      <c r="AH1742" s="498"/>
      <c r="AI1742" s="498"/>
    </row>
    <row r="1743" spans="6:35" ht="24" customHeight="1">
      <c r="F1743" s="263"/>
      <c r="Z1743" s="498"/>
      <c r="AA1743" s="498"/>
      <c r="AB1743" s="498"/>
      <c r="AC1743" s="498"/>
      <c r="AD1743" s="498"/>
      <c r="AE1743" s="498"/>
      <c r="AF1743" s="498"/>
      <c r="AG1743" s="498"/>
      <c r="AH1743" s="498"/>
      <c r="AI1743" s="498"/>
    </row>
    <row r="1744" spans="6:35" ht="24" customHeight="1">
      <c r="F1744" s="263"/>
      <c r="Z1744" s="498"/>
      <c r="AA1744" s="498"/>
      <c r="AB1744" s="498"/>
      <c r="AC1744" s="498"/>
      <c r="AD1744" s="498"/>
      <c r="AE1744" s="498"/>
      <c r="AF1744" s="498"/>
      <c r="AG1744" s="498"/>
      <c r="AH1744" s="498"/>
      <c r="AI1744" s="498"/>
    </row>
    <row r="1745" spans="6:35" ht="24" customHeight="1">
      <c r="F1745" s="263"/>
      <c r="Z1745" s="498"/>
      <c r="AA1745" s="498"/>
      <c r="AB1745" s="498"/>
      <c r="AC1745" s="498"/>
      <c r="AD1745" s="498"/>
      <c r="AE1745" s="498"/>
      <c r="AF1745" s="498"/>
      <c r="AG1745" s="498"/>
      <c r="AH1745" s="498"/>
      <c r="AI1745" s="498"/>
    </row>
    <row r="1746" spans="6:35" ht="24" customHeight="1">
      <c r="F1746" s="263"/>
      <c r="Z1746" s="498"/>
      <c r="AA1746" s="498"/>
      <c r="AB1746" s="498"/>
      <c r="AC1746" s="498"/>
      <c r="AD1746" s="498"/>
      <c r="AE1746" s="498"/>
      <c r="AF1746" s="498"/>
      <c r="AG1746" s="498"/>
      <c r="AH1746" s="498"/>
      <c r="AI1746" s="498"/>
    </row>
    <row r="1747" spans="6:35" ht="24" customHeight="1">
      <c r="F1747" s="263"/>
      <c r="Z1747" s="498"/>
      <c r="AA1747" s="498"/>
      <c r="AB1747" s="498"/>
      <c r="AC1747" s="498"/>
      <c r="AD1747" s="498"/>
      <c r="AE1747" s="498"/>
      <c r="AF1747" s="498"/>
      <c r="AG1747" s="498"/>
      <c r="AH1747" s="498"/>
      <c r="AI1747" s="498"/>
    </row>
    <row r="1748" spans="6:35" ht="24" customHeight="1">
      <c r="F1748" s="263"/>
      <c r="Z1748" s="498"/>
      <c r="AA1748" s="498"/>
      <c r="AB1748" s="498"/>
      <c r="AC1748" s="498"/>
      <c r="AD1748" s="498"/>
      <c r="AE1748" s="498"/>
      <c r="AF1748" s="498"/>
      <c r="AG1748" s="498"/>
      <c r="AH1748" s="498"/>
      <c r="AI1748" s="498"/>
    </row>
    <row r="1749" spans="6:35" ht="24" customHeight="1">
      <c r="F1749" s="263"/>
      <c r="Z1749" s="498"/>
      <c r="AA1749" s="498"/>
      <c r="AB1749" s="498"/>
      <c r="AC1749" s="498"/>
      <c r="AD1749" s="498"/>
      <c r="AE1749" s="498"/>
      <c r="AF1749" s="498"/>
      <c r="AG1749" s="498"/>
      <c r="AH1749" s="498"/>
      <c r="AI1749" s="498"/>
    </row>
    <row r="1750" spans="6:35" ht="24" customHeight="1">
      <c r="F1750" s="263"/>
      <c r="Z1750" s="498"/>
      <c r="AA1750" s="498"/>
      <c r="AB1750" s="498"/>
      <c r="AC1750" s="498"/>
      <c r="AD1750" s="498"/>
      <c r="AE1750" s="498"/>
      <c r="AF1750" s="498"/>
      <c r="AG1750" s="498"/>
      <c r="AH1750" s="498"/>
      <c r="AI1750" s="498"/>
    </row>
    <row r="1751" spans="6:35" ht="24" customHeight="1">
      <c r="F1751" s="263"/>
      <c r="Z1751" s="498"/>
      <c r="AA1751" s="498"/>
      <c r="AB1751" s="498"/>
      <c r="AC1751" s="498"/>
      <c r="AD1751" s="498"/>
      <c r="AE1751" s="498"/>
      <c r="AF1751" s="498"/>
      <c r="AG1751" s="498"/>
      <c r="AH1751" s="498"/>
      <c r="AI1751" s="498"/>
    </row>
    <row r="1752" spans="6:35" ht="24" customHeight="1">
      <c r="F1752" s="263"/>
      <c r="Z1752" s="498"/>
      <c r="AA1752" s="498"/>
      <c r="AB1752" s="498"/>
      <c r="AC1752" s="498"/>
      <c r="AD1752" s="498"/>
      <c r="AE1752" s="498"/>
      <c r="AF1752" s="498"/>
      <c r="AG1752" s="498"/>
      <c r="AH1752" s="498"/>
      <c r="AI1752" s="498"/>
    </row>
    <row r="1753" spans="6:35" ht="24" customHeight="1">
      <c r="F1753" s="263"/>
      <c r="Z1753" s="498"/>
      <c r="AA1753" s="498"/>
      <c r="AB1753" s="498"/>
      <c r="AC1753" s="498"/>
      <c r="AD1753" s="498"/>
      <c r="AE1753" s="498"/>
      <c r="AF1753" s="498"/>
      <c r="AG1753" s="498"/>
      <c r="AH1753" s="498"/>
      <c r="AI1753" s="498"/>
    </row>
    <row r="1754" spans="6:35" ht="24" customHeight="1">
      <c r="F1754" s="263"/>
      <c r="Z1754" s="498"/>
      <c r="AA1754" s="498"/>
      <c r="AB1754" s="498"/>
      <c r="AC1754" s="498"/>
      <c r="AD1754" s="498"/>
      <c r="AE1754" s="498"/>
      <c r="AF1754" s="498"/>
      <c r="AG1754" s="498"/>
      <c r="AH1754" s="498"/>
      <c r="AI1754" s="498"/>
    </row>
    <row r="1755" spans="6:35" ht="24" customHeight="1">
      <c r="F1755" s="263"/>
      <c r="Z1755" s="498"/>
      <c r="AA1755" s="498"/>
      <c r="AB1755" s="498"/>
      <c r="AC1755" s="498"/>
      <c r="AD1755" s="498"/>
      <c r="AE1755" s="498"/>
      <c r="AF1755" s="498"/>
      <c r="AG1755" s="498"/>
      <c r="AH1755" s="498"/>
      <c r="AI1755" s="498"/>
    </row>
    <row r="1756" spans="6:35" ht="24" customHeight="1">
      <c r="F1756" s="263"/>
      <c r="Z1756" s="498"/>
      <c r="AA1756" s="498"/>
      <c r="AB1756" s="498"/>
      <c r="AC1756" s="498"/>
      <c r="AD1756" s="498"/>
      <c r="AE1756" s="498"/>
      <c r="AF1756" s="498"/>
      <c r="AG1756" s="498"/>
      <c r="AH1756" s="498"/>
      <c r="AI1756" s="498"/>
    </row>
    <row r="1757" spans="6:35" ht="24" customHeight="1">
      <c r="F1757" s="263"/>
      <c r="Z1757" s="498"/>
      <c r="AA1757" s="498"/>
      <c r="AB1757" s="498"/>
      <c r="AC1757" s="498"/>
      <c r="AD1757" s="498"/>
      <c r="AE1757" s="498"/>
      <c r="AF1757" s="498"/>
      <c r="AG1757" s="498"/>
      <c r="AH1757" s="498"/>
      <c r="AI1757" s="498"/>
    </row>
    <row r="1758" spans="6:35" ht="24" customHeight="1">
      <c r="F1758" s="263"/>
      <c r="Z1758" s="498"/>
      <c r="AA1758" s="498"/>
      <c r="AB1758" s="498"/>
      <c r="AC1758" s="498"/>
      <c r="AD1758" s="498"/>
      <c r="AE1758" s="498"/>
      <c r="AF1758" s="498"/>
      <c r="AG1758" s="498"/>
      <c r="AH1758" s="498"/>
      <c r="AI1758" s="498"/>
    </row>
    <row r="1759" spans="6:35" ht="24" customHeight="1">
      <c r="F1759" s="263"/>
      <c r="Z1759" s="498"/>
      <c r="AA1759" s="498"/>
      <c r="AB1759" s="498"/>
      <c r="AC1759" s="498"/>
      <c r="AD1759" s="498"/>
      <c r="AE1759" s="498"/>
      <c r="AF1759" s="498"/>
      <c r="AG1759" s="498"/>
      <c r="AH1759" s="498"/>
      <c r="AI1759" s="498"/>
    </row>
    <row r="1760" spans="6:35" ht="24" customHeight="1">
      <c r="F1760" s="263"/>
      <c r="Z1760" s="498"/>
      <c r="AA1760" s="498"/>
      <c r="AB1760" s="498"/>
      <c r="AC1760" s="498"/>
      <c r="AD1760" s="498"/>
      <c r="AE1760" s="498"/>
      <c r="AF1760" s="498"/>
      <c r="AG1760" s="498"/>
      <c r="AH1760" s="498"/>
      <c r="AI1760" s="498"/>
    </row>
    <row r="1761" spans="6:35" ht="24" customHeight="1">
      <c r="F1761" s="263"/>
      <c r="Z1761" s="498"/>
      <c r="AA1761" s="498"/>
      <c r="AB1761" s="498"/>
      <c r="AC1761" s="498"/>
      <c r="AD1761" s="498"/>
      <c r="AE1761" s="498"/>
      <c r="AF1761" s="498"/>
      <c r="AG1761" s="498"/>
      <c r="AH1761" s="498"/>
      <c r="AI1761" s="498"/>
    </row>
    <row r="1762" spans="6:35" ht="24" customHeight="1">
      <c r="F1762" s="263"/>
      <c r="Z1762" s="498"/>
      <c r="AA1762" s="498"/>
      <c r="AB1762" s="498"/>
      <c r="AC1762" s="498"/>
      <c r="AD1762" s="498"/>
      <c r="AE1762" s="498"/>
      <c r="AF1762" s="498"/>
      <c r="AG1762" s="498"/>
      <c r="AH1762" s="498"/>
      <c r="AI1762" s="498"/>
    </row>
    <row r="1763" spans="6:35" ht="24" customHeight="1">
      <c r="F1763" s="263"/>
      <c r="Z1763" s="498"/>
      <c r="AA1763" s="498"/>
      <c r="AB1763" s="498"/>
      <c r="AC1763" s="498"/>
      <c r="AD1763" s="498"/>
      <c r="AE1763" s="498"/>
      <c r="AF1763" s="498"/>
      <c r="AG1763" s="498"/>
      <c r="AH1763" s="498"/>
      <c r="AI1763" s="498"/>
    </row>
    <row r="1764" spans="6:35" ht="24" customHeight="1">
      <c r="F1764" s="263"/>
      <c r="Z1764" s="498"/>
      <c r="AA1764" s="498"/>
      <c r="AB1764" s="498"/>
      <c r="AC1764" s="498"/>
      <c r="AD1764" s="498"/>
      <c r="AE1764" s="498"/>
      <c r="AF1764" s="498"/>
      <c r="AG1764" s="498"/>
      <c r="AH1764" s="498"/>
      <c r="AI1764" s="498"/>
    </row>
    <row r="1765" spans="6:35" ht="24" customHeight="1">
      <c r="F1765" s="263"/>
      <c r="Z1765" s="498"/>
      <c r="AA1765" s="498"/>
      <c r="AB1765" s="498"/>
      <c r="AC1765" s="498"/>
      <c r="AD1765" s="498"/>
      <c r="AE1765" s="498"/>
      <c r="AF1765" s="498"/>
      <c r="AG1765" s="498"/>
      <c r="AH1765" s="498"/>
      <c r="AI1765" s="498"/>
    </row>
    <row r="1766" spans="6:35" ht="24" customHeight="1">
      <c r="F1766" s="263"/>
      <c r="Z1766" s="498"/>
      <c r="AA1766" s="498"/>
      <c r="AB1766" s="498"/>
      <c r="AC1766" s="498"/>
      <c r="AD1766" s="498"/>
      <c r="AE1766" s="498"/>
      <c r="AF1766" s="498"/>
      <c r="AG1766" s="498"/>
      <c r="AH1766" s="498"/>
      <c r="AI1766" s="498"/>
    </row>
    <row r="1767" spans="6:35" ht="24" customHeight="1">
      <c r="F1767" s="263"/>
      <c r="Z1767" s="498"/>
      <c r="AA1767" s="498"/>
      <c r="AB1767" s="498"/>
      <c r="AC1767" s="498"/>
      <c r="AD1767" s="498"/>
      <c r="AE1767" s="498"/>
      <c r="AF1767" s="498"/>
      <c r="AG1767" s="498"/>
      <c r="AH1767" s="498"/>
      <c r="AI1767" s="498"/>
    </row>
    <row r="1768" spans="6:35" ht="24" customHeight="1">
      <c r="F1768" s="263"/>
      <c r="Z1768" s="498"/>
      <c r="AA1768" s="498"/>
      <c r="AB1768" s="498"/>
      <c r="AC1768" s="498"/>
      <c r="AD1768" s="498"/>
      <c r="AE1768" s="498"/>
      <c r="AF1768" s="498"/>
      <c r="AG1768" s="498"/>
      <c r="AH1768" s="498"/>
      <c r="AI1768" s="498"/>
    </row>
    <row r="1769" spans="6:35" ht="24" customHeight="1">
      <c r="F1769" s="263"/>
      <c r="Z1769" s="498"/>
      <c r="AA1769" s="498"/>
      <c r="AB1769" s="498"/>
      <c r="AC1769" s="498"/>
      <c r="AD1769" s="498"/>
      <c r="AE1769" s="498"/>
      <c r="AF1769" s="498"/>
      <c r="AG1769" s="498"/>
      <c r="AH1769" s="498"/>
      <c r="AI1769" s="498"/>
    </row>
    <row r="1770" spans="6:35" ht="24" customHeight="1">
      <c r="F1770" s="263"/>
      <c r="Z1770" s="498"/>
      <c r="AA1770" s="498"/>
      <c r="AB1770" s="498"/>
      <c r="AC1770" s="498"/>
      <c r="AD1770" s="498"/>
      <c r="AE1770" s="498"/>
      <c r="AF1770" s="498"/>
      <c r="AG1770" s="498"/>
      <c r="AH1770" s="498"/>
      <c r="AI1770" s="498"/>
    </row>
    <row r="1771" spans="6:35" ht="24" customHeight="1">
      <c r="F1771" s="263"/>
      <c r="Z1771" s="498"/>
      <c r="AA1771" s="498"/>
      <c r="AB1771" s="498"/>
      <c r="AC1771" s="498"/>
      <c r="AD1771" s="498"/>
      <c r="AE1771" s="498"/>
      <c r="AF1771" s="498"/>
      <c r="AG1771" s="498"/>
      <c r="AH1771" s="498"/>
      <c r="AI1771" s="498"/>
    </row>
    <row r="1772" spans="6:35" ht="24" customHeight="1">
      <c r="F1772" s="263"/>
      <c r="Z1772" s="498"/>
      <c r="AA1772" s="498"/>
      <c r="AB1772" s="498"/>
      <c r="AC1772" s="498"/>
      <c r="AD1772" s="498"/>
      <c r="AE1772" s="498"/>
      <c r="AF1772" s="498"/>
      <c r="AG1772" s="498"/>
      <c r="AH1772" s="498"/>
      <c r="AI1772" s="498"/>
    </row>
    <row r="1773" spans="6:35" ht="24" customHeight="1">
      <c r="F1773" s="263"/>
      <c r="Z1773" s="498"/>
      <c r="AA1773" s="498"/>
      <c r="AB1773" s="498"/>
      <c r="AC1773" s="498"/>
      <c r="AD1773" s="498"/>
      <c r="AE1773" s="498"/>
      <c r="AF1773" s="498"/>
      <c r="AG1773" s="498"/>
      <c r="AH1773" s="498"/>
      <c r="AI1773" s="498"/>
    </row>
    <row r="1774" spans="6:35" ht="24" customHeight="1">
      <c r="F1774" s="263"/>
      <c r="Z1774" s="498"/>
      <c r="AA1774" s="498"/>
      <c r="AB1774" s="498"/>
      <c r="AC1774" s="498"/>
      <c r="AD1774" s="498"/>
      <c r="AE1774" s="498"/>
      <c r="AF1774" s="498"/>
      <c r="AG1774" s="498"/>
      <c r="AH1774" s="498"/>
      <c r="AI1774" s="498"/>
    </row>
    <row r="1775" spans="6:35" ht="24" customHeight="1">
      <c r="F1775" s="263"/>
      <c r="Z1775" s="498"/>
      <c r="AA1775" s="498"/>
      <c r="AB1775" s="498"/>
      <c r="AC1775" s="498"/>
      <c r="AD1775" s="498"/>
      <c r="AE1775" s="498"/>
      <c r="AF1775" s="498"/>
      <c r="AG1775" s="498"/>
      <c r="AH1775" s="498"/>
      <c r="AI1775" s="498"/>
    </row>
    <row r="1776" spans="6:35" ht="24" customHeight="1">
      <c r="F1776" s="263"/>
      <c r="Z1776" s="498"/>
      <c r="AA1776" s="498"/>
      <c r="AB1776" s="498"/>
      <c r="AC1776" s="498"/>
      <c r="AD1776" s="498"/>
      <c r="AE1776" s="498"/>
      <c r="AF1776" s="498"/>
      <c r="AG1776" s="498"/>
      <c r="AH1776" s="498"/>
      <c r="AI1776" s="498"/>
    </row>
    <row r="1777" spans="6:35" ht="24" customHeight="1">
      <c r="F1777" s="263"/>
      <c r="Z1777" s="498"/>
      <c r="AA1777" s="498"/>
      <c r="AB1777" s="498"/>
      <c r="AC1777" s="498"/>
      <c r="AD1777" s="498"/>
      <c r="AE1777" s="498"/>
      <c r="AF1777" s="498"/>
      <c r="AG1777" s="498"/>
      <c r="AH1777" s="498"/>
      <c r="AI1777" s="498"/>
    </row>
    <row r="1778" spans="6:35" ht="24" customHeight="1">
      <c r="F1778" s="263"/>
      <c r="Z1778" s="498"/>
      <c r="AA1778" s="498"/>
      <c r="AB1778" s="498"/>
      <c r="AC1778" s="498"/>
      <c r="AD1778" s="498"/>
      <c r="AE1778" s="498"/>
      <c r="AF1778" s="498"/>
      <c r="AG1778" s="498"/>
      <c r="AH1778" s="498"/>
      <c r="AI1778" s="498"/>
    </row>
    <row r="1779" spans="6:35" ht="24" customHeight="1">
      <c r="F1779" s="263"/>
      <c r="Z1779" s="498"/>
      <c r="AA1779" s="498"/>
      <c r="AB1779" s="498"/>
      <c r="AC1779" s="498"/>
      <c r="AD1779" s="498"/>
      <c r="AE1779" s="498"/>
      <c r="AF1779" s="498"/>
      <c r="AG1779" s="498"/>
      <c r="AH1779" s="498"/>
      <c r="AI1779" s="498"/>
    </row>
    <row r="1780" spans="6:35" ht="24" customHeight="1">
      <c r="F1780" s="263"/>
      <c r="Z1780" s="498"/>
      <c r="AA1780" s="498"/>
      <c r="AB1780" s="498"/>
      <c r="AC1780" s="498"/>
      <c r="AD1780" s="498"/>
      <c r="AE1780" s="498"/>
      <c r="AF1780" s="498"/>
      <c r="AG1780" s="498"/>
      <c r="AH1780" s="498"/>
      <c r="AI1780" s="498"/>
    </row>
    <row r="1781" spans="6:35" ht="24" customHeight="1">
      <c r="F1781" s="263"/>
      <c r="Z1781" s="498"/>
      <c r="AA1781" s="498"/>
      <c r="AB1781" s="498"/>
      <c r="AC1781" s="498"/>
      <c r="AD1781" s="498"/>
      <c r="AE1781" s="498"/>
      <c r="AF1781" s="498"/>
      <c r="AG1781" s="498"/>
      <c r="AH1781" s="498"/>
      <c r="AI1781" s="498"/>
    </row>
    <row r="1782" spans="6:35" ht="24" customHeight="1">
      <c r="F1782" s="263"/>
      <c r="Z1782" s="498"/>
      <c r="AA1782" s="498"/>
      <c r="AB1782" s="498"/>
      <c r="AC1782" s="498"/>
      <c r="AD1782" s="498"/>
      <c r="AE1782" s="498"/>
      <c r="AF1782" s="498"/>
      <c r="AG1782" s="498"/>
      <c r="AH1782" s="498"/>
      <c r="AI1782" s="498"/>
    </row>
    <row r="1783" spans="6:35" ht="24" customHeight="1">
      <c r="F1783" s="263"/>
      <c r="Z1783" s="498"/>
      <c r="AA1783" s="498"/>
      <c r="AB1783" s="498"/>
      <c r="AC1783" s="498"/>
      <c r="AD1783" s="498"/>
      <c r="AE1783" s="498"/>
      <c r="AF1783" s="498"/>
      <c r="AG1783" s="498"/>
      <c r="AH1783" s="498"/>
      <c r="AI1783" s="498"/>
    </row>
    <row r="1784" spans="6:35" ht="24" customHeight="1">
      <c r="F1784" s="263"/>
      <c r="Z1784" s="498"/>
      <c r="AA1784" s="498"/>
      <c r="AB1784" s="498"/>
      <c r="AC1784" s="498"/>
      <c r="AD1784" s="498"/>
      <c r="AE1784" s="498"/>
      <c r="AF1784" s="498"/>
      <c r="AG1784" s="498"/>
      <c r="AH1784" s="498"/>
      <c r="AI1784" s="498"/>
    </row>
    <row r="1785" spans="6:35" ht="24" customHeight="1">
      <c r="F1785" s="263"/>
      <c r="Z1785" s="498"/>
      <c r="AA1785" s="498"/>
      <c r="AB1785" s="498"/>
      <c r="AC1785" s="498"/>
      <c r="AD1785" s="498"/>
      <c r="AE1785" s="498"/>
      <c r="AF1785" s="498"/>
      <c r="AG1785" s="498"/>
      <c r="AH1785" s="498"/>
      <c r="AI1785" s="498"/>
    </row>
    <row r="1786" spans="6:35" ht="24" customHeight="1">
      <c r="F1786" s="263"/>
      <c r="Z1786" s="498"/>
      <c r="AA1786" s="498"/>
      <c r="AB1786" s="498"/>
      <c r="AC1786" s="498"/>
      <c r="AD1786" s="498"/>
      <c r="AE1786" s="498"/>
      <c r="AF1786" s="498"/>
      <c r="AG1786" s="498"/>
      <c r="AH1786" s="498"/>
      <c r="AI1786" s="498"/>
    </row>
    <row r="1787" spans="6:35" ht="24" customHeight="1">
      <c r="F1787" s="263"/>
      <c r="Z1787" s="498"/>
      <c r="AA1787" s="498"/>
      <c r="AB1787" s="498"/>
      <c r="AC1787" s="498"/>
      <c r="AD1787" s="498"/>
      <c r="AE1787" s="498"/>
      <c r="AF1787" s="498"/>
      <c r="AG1787" s="498"/>
      <c r="AH1787" s="498"/>
      <c r="AI1787" s="498"/>
    </row>
    <row r="1788" spans="6:35" ht="24" customHeight="1">
      <c r="F1788" s="263"/>
      <c r="Z1788" s="498"/>
      <c r="AA1788" s="498"/>
      <c r="AB1788" s="498"/>
      <c r="AC1788" s="498"/>
      <c r="AD1788" s="498"/>
      <c r="AE1788" s="498"/>
      <c r="AF1788" s="498"/>
      <c r="AG1788" s="498"/>
      <c r="AH1788" s="498"/>
      <c r="AI1788" s="498"/>
    </row>
    <row r="1789" spans="6:35" ht="24" customHeight="1">
      <c r="F1789" s="263"/>
      <c r="Z1789" s="498"/>
      <c r="AA1789" s="498"/>
      <c r="AB1789" s="498"/>
      <c r="AC1789" s="498"/>
      <c r="AD1789" s="498"/>
      <c r="AE1789" s="498"/>
      <c r="AF1789" s="498"/>
      <c r="AG1789" s="498"/>
      <c r="AH1789" s="498"/>
      <c r="AI1789" s="498"/>
    </row>
    <row r="1790" spans="6:35" ht="24" customHeight="1">
      <c r="F1790" s="263"/>
      <c r="Z1790" s="498"/>
      <c r="AA1790" s="498"/>
      <c r="AB1790" s="498"/>
      <c r="AC1790" s="498"/>
      <c r="AD1790" s="498"/>
      <c r="AE1790" s="498"/>
      <c r="AF1790" s="498"/>
      <c r="AG1790" s="498"/>
      <c r="AH1790" s="498"/>
      <c r="AI1790" s="498"/>
    </row>
    <row r="1791" spans="6:35" ht="24" customHeight="1">
      <c r="F1791" s="263"/>
      <c r="Z1791" s="498"/>
      <c r="AA1791" s="498"/>
      <c r="AB1791" s="498"/>
      <c r="AC1791" s="498"/>
      <c r="AD1791" s="498"/>
      <c r="AE1791" s="498"/>
      <c r="AF1791" s="498"/>
      <c r="AG1791" s="498"/>
      <c r="AH1791" s="498"/>
      <c r="AI1791" s="498"/>
    </row>
    <row r="1792" spans="6:35" ht="24" customHeight="1">
      <c r="F1792" s="263"/>
      <c r="Z1792" s="498"/>
      <c r="AA1792" s="498"/>
      <c r="AB1792" s="498"/>
      <c r="AC1792" s="498"/>
      <c r="AD1792" s="498"/>
      <c r="AE1792" s="498"/>
      <c r="AF1792" s="498"/>
      <c r="AG1792" s="498"/>
      <c r="AH1792" s="498"/>
      <c r="AI1792" s="498"/>
    </row>
    <row r="1793" spans="6:35" ht="24" customHeight="1">
      <c r="F1793" s="263"/>
      <c r="Z1793" s="498"/>
      <c r="AA1793" s="498"/>
      <c r="AB1793" s="498"/>
      <c r="AC1793" s="498"/>
      <c r="AD1793" s="498"/>
      <c r="AE1793" s="498"/>
      <c r="AF1793" s="498"/>
      <c r="AG1793" s="498"/>
      <c r="AH1793" s="498"/>
      <c r="AI1793" s="498"/>
    </row>
    <row r="1794" spans="6:35" ht="24" customHeight="1">
      <c r="F1794" s="263"/>
      <c r="Z1794" s="498"/>
      <c r="AA1794" s="498"/>
      <c r="AB1794" s="498"/>
      <c r="AC1794" s="498"/>
      <c r="AD1794" s="498"/>
      <c r="AE1794" s="498"/>
      <c r="AF1794" s="498"/>
      <c r="AG1794" s="498"/>
      <c r="AH1794" s="498"/>
      <c r="AI1794" s="498"/>
    </row>
    <row r="1795" spans="6:35" ht="24" customHeight="1">
      <c r="F1795" s="263"/>
      <c r="Z1795" s="498"/>
      <c r="AA1795" s="498"/>
      <c r="AB1795" s="498"/>
      <c r="AC1795" s="498"/>
      <c r="AD1795" s="498"/>
      <c r="AE1795" s="498"/>
      <c r="AF1795" s="498"/>
      <c r="AG1795" s="498"/>
      <c r="AH1795" s="498"/>
      <c r="AI1795" s="498"/>
    </row>
    <row r="1796" spans="6:35" ht="24" customHeight="1">
      <c r="F1796" s="263"/>
      <c r="Z1796" s="498"/>
      <c r="AA1796" s="498"/>
      <c r="AB1796" s="498"/>
      <c r="AC1796" s="498"/>
      <c r="AD1796" s="498"/>
      <c r="AE1796" s="498"/>
      <c r="AF1796" s="498"/>
      <c r="AG1796" s="498"/>
      <c r="AH1796" s="498"/>
      <c r="AI1796" s="498"/>
    </row>
    <row r="1797" spans="6:35" ht="24" customHeight="1">
      <c r="F1797" s="263"/>
      <c r="Z1797" s="498"/>
      <c r="AA1797" s="498"/>
      <c r="AB1797" s="498"/>
      <c r="AC1797" s="498"/>
      <c r="AD1797" s="498"/>
      <c r="AE1797" s="498"/>
      <c r="AF1797" s="498"/>
      <c r="AG1797" s="498"/>
      <c r="AH1797" s="498"/>
      <c r="AI1797" s="498"/>
    </row>
    <row r="1798" spans="6:35" ht="24" customHeight="1">
      <c r="F1798" s="263"/>
      <c r="Z1798" s="498"/>
      <c r="AA1798" s="498"/>
      <c r="AB1798" s="498"/>
      <c r="AC1798" s="498"/>
      <c r="AD1798" s="498"/>
      <c r="AE1798" s="498"/>
      <c r="AF1798" s="498"/>
      <c r="AG1798" s="498"/>
      <c r="AH1798" s="498"/>
      <c r="AI1798" s="498"/>
    </row>
    <row r="1799" spans="6:35" ht="24" customHeight="1">
      <c r="F1799" s="263"/>
      <c r="Z1799" s="498"/>
      <c r="AA1799" s="498"/>
      <c r="AB1799" s="498"/>
      <c r="AC1799" s="498"/>
      <c r="AD1799" s="498"/>
      <c r="AE1799" s="498"/>
      <c r="AF1799" s="498"/>
      <c r="AG1799" s="498"/>
      <c r="AH1799" s="498"/>
      <c r="AI1799" s="498"/>
    </row>
    <row r="1800" spans="6:35" ht="24" customHeight="1">
      <c r="F1800" s="263"/>
      <c r="Z1800" s="498"/>
      <c r="AA1800" s="498"/>
      <c r="AB1800" s="498"/>
      <c r="AC1800" s="498"/>
      <c r="AD1800" s="498"/>
      <c r="AE1800" s="498"/>
      <c r="AF1800" s="498"/>
      <c r="AG1800" s="498"/>
      <c r="AH1800" s="498"/>
      <c r="AI1800" s="498"/>
    </row>
    <row r="1801" spans="6:35" ht="24" customHeight="1">
      <c r="F1801" s="263"/>
      <c r="Z1801" s="498"/>
      <c r="AA1801" s="498"/>
      <c r="AB1801" s="498"/>
      <c r="AC1801" s="498"/>
      <c r="AD1801" s="498"/>
      <c r="AE1801" s="498"/>
      <c r="AF1801" s="498"/>
      <c r="AG1801" s="498"/>
      <c r="AH1801" s="498"/>
      <c r="AI1801" s="498"/>
    </row>
    <row r="1802" spans="6:35" ht="24" customHeight="1">
      <c r="F1802" s="263"/>
      <c r="Z1802" s="498"/>
      <c r="AA1802" s="498"/>
      <c r="AB1802" s="498"/>
      <c r="AC1802" s="498"/>
      <c r="AD1802" s="498"/>
      <c r="AE1802" s="498"/>
      <c r="AF1802" s="498"/>
      <c r="AG1802" s="498"/>
      <c r="AH1802" s="498"/>
      <c r="AI1802" s="498"/>
    </row>
    <row r="1803" spans="6:35" ht="24" customHeight="1">
      <c r="F1803" s="263"/>
      <c r="Z1803" s="498"/>
      <c r="AA1803" s="498"/>
      <c r="AB1803" s="498"/>
      <c r="AC1803" s="498"/>
      <c r="AD1803" s="498"/>
      <c r="AE1803" s="498"/>
      <c r="AF1803" s="498"/>
      <c r="AG1803" s="498"/>
      <c r="AH1803" s="498"/>
      <c r="AI1803" s="498"/>
    </row>
    <row r="1804" spans="6:35" ht="24" customHeight="1">
      <c r="F1804" s="263"/>
      <c r="Z1804" s="498"/>
      <c r="AA1804" s="498"/>
      <c r="AB1804" s="498"/>
      <c r="AC1804" s="498"/>
      <c r="AD1804" s="498"/>
      <c r="AE1804" s="498"/>
      <c r="AF1804" s="498"/>
      <c r="AG1804" s="498"/>
      <c r="AH1804" s="498"/>
      <c r="AI1804" s="498"/>
    </row>
    <row r="1805" spans="6:35" ht="24" customHeight="1">
      <c r="F1805" s="263"/>
      <c r="Z1805" s="498"/>
      <c r="AA1805" s="498"/>
      <c r="AB1805" s="498"/>
      <c r="AC1805" s="498"/>
      <c r="AD1805" s="498"/>
      <c r="AE1805" s="498"/>
      <c r="AF1805" s="498"/>
      <c r="AG1805" s="498"/>
      <c r="AH1805" s="498"/>
      <c r="AI1805" s="498"/>
    </row>
    <row r="1806" spans="6:35" ht="24" customHeight="1">
      <c r="F1806" s="263"/>
      <c r="Z1806" s="498"/>
      <c r="AA1806" s="498"/>
      <c r="AB1806" s="498"/>
      <c r="AC1806" s="498"/>
      <c r="AD1806" s="498"/>
      <c r="AE1806" s="498"/>
      <c r="AF1806" s="498"/>
      <c r="AG1806" s="498"/>
      <c r="AH1806" s="498"/>
      <c r="AI1806" s="498"/>
    </row>
    <row r="1807" spans="6:35" ht="24" customHeight="1">
      <c r="F1807" s="263"/>
      <c r="Z1807" s="498"/>
      <c r="AA1807" s="498"/>
      <c r="AB1807" s="498"/>
      <c r="AC1807" s="498"/>
      <c r="AD1807" s="498"/>
      <c r="AE1807" s="498"/>
      <c r="AF1807" s="498"/>
      <c r="AG1807" s="498"/>
      <c r="AH1807" s="498"/>
      <c r="AI1807" s="498"/>
    </row>
    <row r="1808" spans="6:35" ht="24" customHeight="1">
      <c r="F1808" s="263"/>
      <c r="Z1808" s="498"/>
      <c r="AA1808" s="498"/>
      <c r="AB1808" s="498"/>
      <c r="AC1808" s="498"/>
      <c r="AD1808" s="498"/>
      <c r="AE1808" s="498"/>
      <c r="AF1808" s="498"/>
      <c r="AG1808" s="498"/>
      <c r="AH1808" s="498"/>
      <c r="AI1808" s="498"/>
    </row>
    <row r="1809" spans="6:35" ht="24" customHeight="1">
      <c r="F1809" s="263"/>
      <c r="Z1809" s="498"/>
      <c r="AA1809" s="498"/>
      <c r="AB1809" s="498"/>
      <c r="AC1809" s="498"/>
      <c r="AD1809" s="498"/>
      <c r="AE1809" s="498"/>
      <c r="AF1809" s="498"/>
      <c r="AG1809" s="498"/>
      <c r="AH1809" s="498"/>
      <c r="AI1809" s="498"/>
    </row>
    <row r="1810" spans="6:35" ht="24" customHeight="1">
      <c r="F1810" s="263"/>
      <c r="Z1810" s="498"/>
      <c r="AA1810" s="498"/>
      <c r="AB1810" s="498"/>
      <c r="AC1810" s="498"/>
      <c r="AD1810" s="498"/>
      <c r="AE1810" s="498"/>
      <c r="AF1810" s="498"/>
      <c r="AG1810" s="498"/>
      <c r="AH1810" s="498"/>
      <c r="AI1810" s="498"/>
    </row>
    <row r="1811" spans="6:35" ht="24" customHeight="1">
      <c r="F1811" s="263"/>
      <c r="Z1811" s="498"/>
      <c r="AA1811" s="498"/>
      <c r="AB1811" s="498"/>
      <c r="AC1811" s="498"/>
      <c r="AD1811" s="498"/>
      <c r="AE1811" s="498"/>
      <c r="AF1811" s="498"/>
      <c r="AG1811" s="498"/>
      <c r="AH1811" s="498"/>
      <c r="AI1811" s="498"/>
    </row>
    <row r="1812" spans="6:35" ht="24" customHeight="1">
      <c r="F1812" s="263"/>
      <c r="Z1812" s="498"/>
      <c r="AA1812" s="498"/>
      <c r="AB1812" s="498"/>
      <c r="AC1812" s="498"/>
      <c r="AD1812" s="498"/>
      <c r="AE1812" s="498"/>
      <c r="AF1812" s="498"/>
      <c r="AG1812" s="498"/>
      <c r="AH1812" s="498"/>
      <c r="AI1812" s="498"/>
    </row>
    <row r="1813" spans="6:35" ht="24" customHeight="1">
      <c r="F1813" s="263"/>
      <c r="Z1813" s="498"/>
      <c r="AA1813" s="498"/>
      <c r="AB1813" s="498"/>
      <c r="AC1813" s="498"/>
      <c r="AD1813" s="498"/>
      <c r="AE1813" s="498"/>
      <c r="AF1813" s="498"/>
      <c r="AG1813" s="498"/>
      <c r="AH1813" s="498"/>
      <c r="AI1813" s="498"/>
    </row>
    <row r="1814" spans="6:35" ht="24" customHeight="1">
      <c r="F1814" s="263"/>
      <c r="Z1814" s="498"/>
      <c r="AA1814" s="498"/>
      <c r="AB1814" s="498"/>
      <c r="AC1814" s="498"/>
      <c r="AD1814" s="498"/>
      <c r="AE1814" s="498"/>
      <c r="AF1814" s="498"/>
      <c r="AG1814" s="498"/>
      <c r="AH1814" s="498"/>
      <c r="AI1814" s="498"/>
    </row>
    <row r="1815" spans="6:35" ht="24" customHeight="1">
      <c r="F1815" s="263"/>
      <c r="Z1815" s="498"/>
      <c r="AA1815" s="498"/>
      <c r="AB1815" s="498"/>
      <c r="AC1815" s="498"/>
      <c r="AD1815" s="498"/>
      <c r="AE1815" s="498"/>
      <c r="AF1815" s="498"/>
      <c r="AG1815" s="498"/>
      <c r="AH1815" s="498"/>
      <c r="AI1815" s="498"/>
    </row>
    <row r="1816" spans="6:35" ht="24" customHeight="1">
      <c r="F1816" s="263"/>
      <c r="Z1816" s="498"/>
      <c r="AA1816" s="498"/>
      <c r="AB1816" s="498"/>
      <c r="AC1816" s="498"/>
      <c r="AD1816" s="498"/>
      <c r="AE1816" s="498"/>
      <c r="AF1816" s="498"/>
      <c r="AG1816" s="498"/>
      <c r="AH1816" s="498"/>
      <c r="AI1816" s="498"/>
    </row>
    <row r="1817" spans="6:35" ht="24" customHeight="1">
      <c r="F1817" s="263"/>
      <c r="Z1817" s="498"/>
      <c r="AA1817" s="498"/>
      <c r="AB1817" s="498"/>
      <c r="AC1817" s="498"/>
      <c r="AD1817" s="498"/>
      <c r="AE1817" s="498"/>
      <c r="AF1817" s="498"/>
      <c r="AG1817" s="498"/>
      <c r="AH1817" s="498"/>
      <c r="AI1817" s="498"/>
    </row>
    <row r="1818" spans="6:35" ht="24" customHeight="1">
      <c r="F1818" s="263"/>
      <c r="Z1818" s="498"/>
      <c r="AA1818" s="498"/>
      <c r="AB1818" s="498"/>
      <c r="AC1818" s="498"/>
      <c r="AD1818" s="498"/>
      <c r="AE1818" s="498"/>
      <c r="AF1818" s="498"/>
      <c r="AG1818" s="498"/>
      <c r="AH1818" s="498"/>
      <c r="AI1818" s="498"/>
    </row>
    <row r="1819" spans="6:35" ht="24" customHeight="1">
      <c r="F1819" s="263"/>
      <c r="Z1819" s="498"/>
      <c r="AA1819" s="498"/>
      <c r="AB1819" s="498"/>
      <c r="AC1819" s="498"/>
      <c r="AD1819" s="498"/>
      <c r="AE1819" s="498"/>
      <c r="AF1819" s="498"/>
      <c r="AG1819" s="498"/>
      <c r="AH1819" s="498"/>
      <c r="AI1819" s="498"/>
    </row>
    <row r="1820" spans="6:35" ht="24" customHeight="1">
      <c r="F1820" s="263"/>
      <c r="Z1820" s="498"/>
      <c r="AA1820" s="498"/>
      <c r="AB1820" s="498"/>
      <c r="AC1820" s="498"/>
      <c r="AD1820" s="498"/>
      <c r="AE1820" s="498"/>
      <c r="AF1820" s="498"/>
      <c r="AG1820" s="498"/>
      <c r="AH1820" s="498"/>
      <c r="AI1820" s="498"/>
    </row>
    <row r="1821" spans="6:35" ht="24" customHeight="1">
      <c r="F1821" s="263"/>
      <c r="Z1821" s="498"/>
      <c r="AA1821" s="498"/>
      <c r="AB1821" s="498"/>
      <c r="AC1821" s="498"/>
      <c r="AD1821" s="498"/>
      <c r="AE1821" s="498"/>
      <c r="AF1821" s="498"/>
      <c r="AG1821" s="498"/>
      <c r="AH1821" s="498"/>
      <c r="AI1821" s="498"/>
    </row>
    <row r="1822" spans="6:35" ht="24" customHeight="1">
      <c r="F1822" s="263"/>
      <c r="Z1822" s="498"/>
      <c r="AA1822" s="498"/>
      <c r="AB1822" s="498"/>
      <c r="AC1822" s="498"/>
      <c r="AD1822" s="498"/>
      <c r="AE1822" s="498"/>
      <c r="AF1822" s="498"/>
      <c r="AG1822" s="498"/>
      <c r="AH1822" s="498"/>
      <c r="AI1822" s="498"/>
    </row>
    <row r="1823" spans="6:35" ht="24" customHeight="1">
      <c r="F1823" s="263"/>
      <c r="Z1823" s="498"/>
      <c r="AA1823" s="498"/>
      <c r="AB1823" s="498"/>
      <c r="AC1823" s="498"/>
      <c r="AD1823" s="498"/>
      <c r="AE1823" s="498"/>
      <c r="AF1823" s="498"/>
      <c r="AG1823" s="498"/>
      <c r="AH1823" s="498"/>
      <c r="AI1823" s="498"/>
    </row>
    <row r="1824" spans="6:35" ht="24" customHeight="1">
      <c r="F1824" s="263"/>
      <c r="Z1824" s="498"/>
      <c r="AA1824" s="498"/>
      <c r="AB1824" s="498"/>
      <c r="AC1824" s="498"/>
      <c r="AD1824" s="498"/>
      <c r="AE1824" s="498"/>
      <c r="AF1824" s="498"/>
      <c r="AG1824" s="498"/>
      <c r="AH1824" s="498"/>
      <c r="AI1824" s="498"/>
    </row>
    <row r="1825" spans="6:35" ht="24" customHeight="1">
      <c r="F1825" s="263"/>
      <c r="Z1825" s="498"/>
      <c r="AA1825" s="498"/>
      <c r="AB1825" s="498"/>
      <c r="AC1825" s="498"/>
      <c r="AD1825" s="498"/>
      <c r="AE1825" s="498"/>
      <c r="AF1825" s="498"/>
      <c r="AG1825" s="498"/>
      <c r="AH1825" s="498"/>
      <c r="AI1825" s="498"/>
    </row>
    <row r="1826" spans="6:35" ht="24" customHeight="1">
      <c r="F1826" s="263"/>
      <c r="Z1826" s="498"/>
      <c r="AA1826" s="498"/>
      <c r="AB1826" s="498"/>
      <c r="AC1826" s="498"/>
      <c r="AD1826" s="498"/>
      <c r="AE1826" s="498"/>
      <c r="AF1826" s="498"/>
      <c r="AG1826" s="498"/>
      <c r="AH1826" s="498"/>
      <c r="AI1826" s="498"/>
    </row>
    <row r="1827" spans="6:35" ht="24" customHeight="1">
      <c r="F1827" s="263"/>
      <c r="Z1827" s="498"/>
      <c r="AA1827" s="498"/>
      <c r="AB1827" s="498"/>
      <c r="AC1827" s="498"/>
      <c r="AD1827" s="498"/>
      <c r="AE1827" s="498"/>
      <c r="AF1827" s="498"/>
      <c r="AG1827" s="498"/>
      <c r="AH1827" s="498"/>
      <c r="AI1827" s="498"/>
    </row>
    <row r="1828" spans="6:35" ht="24" customHeight="1">
      <c r="F1828" s="263"/>
      <c r="Z1828" s="498"/>
      <c r="AA1828" s="498"/>
      <c r="AB1828" s="498"/>
      <c r="AC1828" s="498"/>
      <c r="AD1828" s="498"/>
      <c r="AE1828" s="498"/>
      <c r="AF1828" s="498"/>
      <c r="AG1828" s="498"/>
      <c r="AH1828" s="498"/>
      <c r="AI1828" s="498"/>
    </row>
    <row r="1829" spans="6:35" ht="24" customHeight="1">
      <c r="F1829" s="263"/>
      <c r="Z1829" s="498"/>
      <c r="AA1829" s="498"/>
      <c r="AB1829" s="498"/>
      <c r="AC1829" s="498"/>
      <c r="AD1829" s="498"/>
      <c r="AE1829" s="498"/>
      <c r="AF1829" s="498"/>
      <c r="AG1829" s="498"/>
      <c r="AH1829" s="498"/>
      <c r="AI1829" s="498"/>
    </row>
    <row r="1830" spans="6:35" ht="24" customHeight="1">
      <c r="F1830" s="263"/>
      <c r="Z1830" s="498"/>
      <c r="AA1830" s="498"/>
      <c r="AB1830" s="498"/>
      <c r="AC1830" s="498"/>
      <c r="AD1830" s="498"/>
      <c r="AE1830" s="498"/>
      <c r="AF1830" s="498"/>
      <c r="AG1830" s="498"/>
      <c r="AH1830" s="498"/>
      <c r="AI1830" s="498"/>
    </row>
    <row r="1831" spans="6:35" ht="24" customHeight="1">
      <c r="F1831" s="263"/>
      <c r="Z1831" s="498"/>
      <c r="AA1831" s="498"/>
      <c r="AB1831" s="498"/>
      <c r="AC1831" s="498"/>
      <c r="AD1831" s="498"/>
      <c r="AE1831" s="498"/>
      <c r="AF1831" s="498"/>
      <c r="AG1831" s="498"/>
      <c r="AH1831" s="498"/>
      <c r="AI1831" s="498"/>
    </row>
    <row r="1832" spans="6:35" ht="24" customHeight="1">
      <c r="F1832" s="263"/>
      <c r="Z1832" s="498"/>
      <c r="AA1832" s="498"/>
      <c r="AB1832" s="498"/>
      <c r="AC1832" s="498"/>
      <c r="AD1832" s="498"/>
      <c r="AE1832" s="498"/>
      <c r="AF1832" s="498"/>
      <c r="AG1832" s="498"/>
      <c r="AH1832" s="498"/>
      <c r="AI1832" s="498"/>
    </row>
    <row r="1833" spans="6:35" ht="24" customHeight="1">
      <c r="F1833" s="263"/>
      <c r="Z1833" s="498"/>
      <c r="AA1833" s="498"/>
      <c r="AB1833" s="498"/>
      <c r="AC1833" s="498"/>
      <c r="AD1833" s="498"/>
      <c r="AE1833" s="498"/>
      <c r="AF1833" s="498"/>
      <c r="AG1833" s="498"/>
      <c r="AH1833" s="498"/>
      <c r="AI1833" s="498"/>
    </row>
    <row r="1834" spans="6:35" ht="24" customHeight="1">
      <c r="F1834" s="263"/>
      <c r="Z1834" s="498"/>
      <c r="AA1834" s="498"/>
      <c r="AB1834" s="498"/>
      <c r="AC1834" s="498"/>
      <c r="AD1834" s="498"/>
      <c r="AE1834" s="498"/>
      <c r="AF1834" s="498"/>
      <c r="AG1834" s="498"/>
      <c r="AH1834" s="498"/>
      <c r="AI1834" s="498"/>
    </row>
    <row r="1835" spans="6:35" ht="24" customHeight="1">
      <c r="F1835" s="263"/>
      <c r="Z1835" s="498"/>
      <c r="AA1835" s="498"/>
      <c r="AB1835" s="498"/>
      <c r="AC1835" s="498"/>
      <c r="AD1835" s="498"/>
      <c r="AE1835" s="498"/>
      <c r="AF1835" s="498"/>
      <c r="AG1835" s="498"/>
      <c r="AH1835" s="498"/>
      <c r="AI1835" s="498"/>
    </row>
    <row r="1836" spans="6:35" ht="24" customHeight="1">
      <c r="F1836" s="263"/>
      <c r="Z1836" s="498"/>
      <c r="AA1836" s="498"/>
      <c r="AB1836" s="498"/>
      <c r="AC1836" s="498"/>
      <c r="AD1836" s="498"/>
      <c r="AE1836" s="498"/>
      <c r="AF1836" s="498"/>
      <c r="AG1836" s="498"/>
      <c r="AH1836" s="498"/>
      <c r="AI1836" s="498"/>
    </row>
    <row r="1837" spans="6:35" ht="24" customHeight="1">
      <c r="F1837" s="263"/>
      <c r="Z1837" s="498"/>
      <c r="AA1837" s="498"/>
      <c r="AB1837" s="498"/>
      <c r="AC1837" s="498"/>
      <c r="AD1837" s="498"/>
      <c r="AE1837" s="498"/>
      <c r="AF1837" s="498"/>
      <c r="AG1837" s="498"/>
      <c r="AH1837" s="498"/>
      <c r="AI1837" s="498"/>
    </row>
    <row r="1838" spans="6:35" ht="24" customHeight="1">
      <c r="F1838" s="263"/>
      <c r="Z1838" s="498"/>
      <c r="AA1838" s="498"/>
      <c r="AB1838" s="498"/>
      <c r="AC1838" s="498"/>
      <c r="AD1838" s="498"/>
      <c r="AE1838" s="498"/>
      <c r="AF1838" s="498"/>
      <c r="AG1838" s="498"/>
      <c r="AH1838" s="498"/>
      <c r="AI1838" s="498"/>
    </row>
    <row r="1839" spans="6:35" ht="24" customHeight="1">
      <c r="F1839" s="263"/>
      <c r="Z1839" s="498"/>
      <c r="AA1839" s="498"/>
      <c r="AB1839" s="498"/>
      <c r="AC1839" s="498"/>
      <c r="AD1839" s="498"/>
      <c r="AE1839" s="498"/>
      <c r="AF1839" s="498"/>
      <c r="AG1839" s="498"/>
      <c r="AH1839" s="498"/>
      <c r="AI1839" s="498"/>
    </row>
    <row r="1840" spans="6:35" ht="24" customHeight="1">
      <c r="F1840" s="263"/>
      <c r="Z1840" s="498"/>
      <c r="AA1840" s="498"/>
      <c r="AB1840" s="498"/>
      <c r="AC1840" s="498"/>
      <c r="AD1840" s="498"/>
      <c r="AE1840" s="498"/>
      <c r="AF1840" s="498"/>
      <c r="AG1840" s="498"/>
      <c r="AH1840" s="498"/>
      <c r="AI1840" s="498"/>
    </row>
    <row r="1841" spans="6:35" ht="24" customHeight="1">
      <c r="F1841" s="263"/>
      <c r="Z1841" s="498"/>
      <c r="AA1841" s="498"/>
      <c r="AB1841" s="498"/>
      <c r="AC1841" s="498"/>
      <c r="AD1841" s="498"/>
      <c r="AE1841" s="498"/>
      <c r="AF1841" s="498"/>
      <c r="AG1841" s="498"/>
      <c r="AH1841" s="498"/>
      <c r="AI1841" s="498"/>
    </row>
    <row r="1842" spans="6:35" ht="24" customHeight="1">
      <c r="F1842" s="263"/>
      <c r="Z1842" s="498"/>
      <c r="AA1842" s="498"/>
      <c r="AB1842" s="498"/>
      <c r="AC1842" s="498"/>
      <c r="AD1842" s="498"/>
      <c r="AE1842" s="498"/>
      <c r="AF1842" s="498"/>
      <c r="AG1842" s="498"/>
      <c r="AH1842" s="498"/>
      <c r="AI1842" s="498"/>
    </row>
    <row r="1843" spans="6:35" ht="24" customHeight="1">
      <c r="F1843" s="263"/>
      <c r="Z1843" s="498"/>
      <c r="AA1843" s="498"/>
      <c r="AB1843" s="498"/>
      <c r="AC1843" s="498"/>
      <c r="AD1843" s="498"/>
      <c r="AE1843" s="498"/>
      <c r="AF1843" s="498"/>
      <c r="AG1843" s="498"/>
      <c r="AH1843" s="498"/>
      <c r="AI1843" s="498"/>
    </row>
    <row r="1844" spans="6:35" ht="24" customHeight="1">
      <c r="F1844" s="263"/>
      <c r="Z1844" s="498"/>
      <c r="AA1844" s="498"/>
      <c r="AB1844" s="498"/>
      <c r="AC1844" s="498"/>
      <c r="AD1844" s="498"/>
      <c r="AE1844" s="498"/>
      <c r="AF1844" s="498"/>
      <c r="AG1844" s="498"/>
      <c r="AH1844" s="498"/>
      <c r="AI1844" s="498"/>
    </row>
    <row r="1845" spans="6:35" ht="24" customHeight="1">
      <c r="F1845" s="263"/>
      <c r="Z1845" s="498"/>
      <c r="AA1845" s="498"/>
      <c r="AB1845" s="498"/>
      <c r="AC1845" s="498"/>
      <c r="AD1845" s="498"/>
      <c r="AE1845" s="498"/>
      <c r="AF1845" s="498"/>
      <c r="AG1845" s="498"/>
      <c r="AH1845" s="498"/>
      <c r="AI1845" s="498"/>
    </row>
    <row r="1846" spans="6:35" ht="24" customHeight="1">
      <c r="F1846" s="263"/>
      <c r="Z1846" s="498"/>
      <c r="AA1846" s="498"/>
      <c r="AB1846" s="498"/>
      <c r="AC1846" s="498"/>
      <c r="AD1846" s="498"/>
      <c r="AE1846" s="498"/>
      <c r="AF1846" s="498"/>
      <c r="AG1846" s="498"/>
      <c r="AH1846" s="498"/>
      <c r="AI1846" s="498"/>
    </row>
    <row r="1847" spans="6:35" ht="24" customHeight="1">
      <c r="F1847" s="263"/>
      <c r="Z1847" s="498"/>
      <c r="AA1847" s="498"/>
      <c r="AB1847" s="498"/>
      <c r="AC1847" s="498"/>
      <c r="AD1847" s="498"/>
      <c r="AE1847" s="498"/>
      <c r="AF1847" s="498"/>
      <c r="AG1847" s="498"/>
      <c r="AH1847" s="498"/>
      <c r="AI1847" s="498"/>
    </row>
    <row r="1848" spans="6:35" ht="24" customHeight="1">
      <c r="F1848" s="263"/>
      <c r="Z1848" s="498"/>
      <c r="AA1848" s="498"/>
      <c r="AB1848" s="498"/>
      <c r="AC1848" s="498"/>
      <c r="AD1848" s="498"/>
      <c r="AE1848" s="498"/>
      <c r="AF1848" s="498"/>
      <c r="AG1848" s="498"/>
      <c r="AH1848" s="498"/>
      <c r="AI1848" s="498"/>
    </row>
    <row r="1849" spans="6:35" ht="24" customHeight="1">
      <c r="F1849" s="263"/>
      <c r="Z1849" s="498"/>
      <c r="AA1849" s="498"/>
      <c r="AB1849" s="498"/>
      <c r="AC1849" s="498"/>
      <c r="AD1849" s="498"/>
      <c r="AE1849" s="498"/>
      <c r="AF1849" s="498"/>
      <c r="AG1849" s="498"/>
      <c r="AH1849" s="498"/>
      <c r="AI1849" s="498"/>
    </row>
    <row r="1850" spans="6:35" ht="24" customHeight="1">
      <c r="F1850" s="263"/>
      <c r="Z1850" s="498"/>
      <c r="AA1850" s="498"/>
      <c r="AB1850" s="498"/>
      <c r="AC1850" s="498"/>
      <c r="AD1850" s="498"/>
      <c r="AE1850" s="498"/>
      <c r="AF1850" s="498"/>
      <c r="AG1850" s="498"/>
      <c r="AH1850" s="498"/>
      <c r="AI1850" s="498"/>
    </row>
    <row r="1851" spans="6:35" ht="24" customHeight="1">
      <c r="F1851" s="263"/>
      <c r="Z1851" s="498"/>
      <c r="AA1851" s="498"/>
      <c r="AB1851" s="498"/>
      <c r="AC1851" s="498"/>
      <c r="AD1851" s="498"/>
      <c r="AE1851" s="498"/>
      <c r="AF1851" s="498"/>
      <c r="AG1851" s="498"/>
      <c r="AH1851" s="498"/>
      <c r="AI1851" s="498"/>
    </row>
    <row r="1852" spans="6:35" ht="24" customHeight="1">
      <c r="F1852" s="263"/>
      <c r="Z1852" s="498"/>
      <c r="AA1852" s="498"/>
      <c r="AB1852" s="498"/>
      <c r="AC1852" s="498"/>
      <c r="AD1852" s="498"/>
      <c r="AE1852" s="498"/>
      <c r="AF1852" s="498"/>
      <c r="AG1852" s="498"/>
      <c r="AH1852" s="498"/>
      <c r="AI1852" s="498"/>
    </row>
    <row r="1853" spans="6:35" ht="24" customHeight="1">
      <c r="F1853" s="263"/>
      <c r="Z1853" s="498"/>
      <c r="AA1853" s="498"/>
      <c r="AB1853" s="498"/>
      <c r="AC1853" s="498"/>
      <c r="AD1853" s="498"/>
      <c r="AE1853" s="498"/>
      <c r="AF1853" s="498"/>
      <c r="AG1853" s="498"/>
      <c r="AH1853" s="498"/>
      <c r="AI1853" s="498"/>
    </row>
    <row r="1854" spans="6:35" ht="24" customHeight="1">
      <c r="F1854" s="263"/>
      <c r="Z1854" s="498"/>
      <c r="AA1854" s="498"/>
      <c r="AB1854" s="498"/>
      <c r="AC1854" s="498"/>
      <c r="AD1854" s="498"/>
      <c r="AE1854" s="498"/>
      <c r="AF1854" s="498"/>
      <c r="AG1854" s="498"/>
      <c r="AH1854" s="498"/>
      <c r="AI1854" s="498"/>
    </row>
    <row r="1855" spans="6:35" ht="24" customHeight="1">
      <c r="F1855" s="263"/>
      <c r="Z1855" s="498"/>
      <c r="AA1855" s="498"/>
      <c r="AB1855" s="498"/>
      <c r="AC1855" s="498"/>
      <c r="AD1855" s="498"/>
      <c r="AE1855" s="498"/>
      <c r="AF1855" s="498"/>
      <c r="AG1855" s="498"/>
      <c r="AH1855" s="498"/>
      <c r="AI1855" s="498"/>
    </row>
    <row r="1856" spans="6:35" ht="24" customHeight="1">
      <c r="F1856" s="263"/>
      <c r="Z1856" s="498"/>
      <c r="AA1856" s="498"/>
      <c r="AB1856" s="498"/>
      <c r="AC1856" s="498"/>
      <c r="AD1856" s="498"/>
      <c r="AE1856" s="498"/>
      <c r="AF1856" s="498"/>
      <c r="AG1856" s="498"/>
      <c r="AH1856" s="498"/>
      <c r="AI1856" s="498"/>
    </row>
    <row r="1857" spans="6:35" ht="24" customHeight="1">
      <c r="F1857" s="263"/>
      <c r="Z1857" s="498"/>
      <c r="AA1857" s="498"/>
      <c r="AB1857" s="498"/>
      <c r="AC1857" s="498"/>
      <c r="AD1857" s="498"/>
      <c r="AE1857" s="498"/>
      <c r="AF1857" s="498"/>
      <c r="AG1857" s="498"/>
      <c r="AH1857" s="498"/>
      <c r="AI1857" s="498"/>
    </row>
    <row r="1858" spans="6:35" ht="24" customHeight="1">
      <c r="F1858" s="263"/>
      <c r="Z1858" s="498"/>
      <c r="AA1858" s="498"/>
      <c r="AB1858" s="498"/>
      <c r="AC1858" s="498"/>
      <c r="AD1858" s="498"/>
      <c r="AE1858" s="498"/>
      <c r="AF1858" s="498"/>
      <c r="AG1858" s="498"/>
      <c r="AH1858" s="498"/>
      <c r="AI1858" s="498"/>
    </row>
    <row r="1859" spans="6:35" ht="24" customHeight="1">
      <c r="F1859" s="263"/>
      <c r="Z1859" s="498"/>
      <c r="AA1859" s="498"/>
      <c r="AB1859" s="498"/>
      <c r="AC1859" s="498"/>
      <c r="AD1859" s="498"/>
      <c r="AE1859" s="498"/>
      <c r="AF1859" s="498"/>
      <c r="AG1859" s="498"/>
      <c r="AH1859" s="498"/>
      <c r="AI1859" s="498"/>
    </row>
    <row r="1860" spans="6:35" ht="24" customHeight="1">
      <c r="F1860" s="263"/>
      <c r="Z1860" s="498"/>
      <c r="AA1860" s="498"/>
      <c r="AB1860" s="498"/>
      <c r="AC1860" s="498"/>
      <c r="AD1860" s="498"/>
      <c r="AE1860" s="498"/>
      <c r="AF1860" s="498"/>
      <c r="AG1860" s="498"/>
      <c r="AH1860" s="498"/>
      <c r="AI1860" s="498"/>
    </row>
    <row r="1861" spans="6:35" ht="24" customHeight="1">
      <c r="F1861" s="263"/>
      <c r="Z1861" s="498"/>
      <c r="AA1861" s="498"/>
      <c r="AB1861" s="498"/>
      <c r="AC1861" s="498"/>
      <c r="AD1861" s="498"/>
      <c r="AE1861" s="498"/>
      <c r="AF1861" s="498"/>
      <c r="AG1861" s="498"/>
      <c r="AH1861" s="498"/>
      <c r="AI1861" s="498"/>
    </row>
    <row r="1862" spans="6:35" ht="24" customHeight="1">
      <c r="F1862" s="263"/>
      <c r="Z1862" s="498"/>
      <c r="AA1862" s="498"/>
      <c r="AB1862" s="498"/>
      <c r="AC1862" s="498"/>
      <c r="AD1862" s="498"/>
      <c r="AE1862" s="498"/>
      <c r="AF1862" s="498"/>
      <c r="AG1862" s="498"/>
      <c r="AH1862" s="498"/>
      <c r="AI1862" s="498"/>
    </row>
    <row r="1863" spans="6:35" ht="24" customHeight="1">
      <c r="F1863" s="263"/>
      <c r="Z1863" s="498"/>
      <c r="AA1863" s="498"/>
      <c r="AB1863" s="498"/>
      <c r="AC1863" s="498"/>
      <c r="AD1863" s="498"/>
      <c r="AE1863" s="498"/>
      <c r="AF1863" s="498"/>
      <c r="AG1863" s="498"/>
      <c r="AH1863" s="498"/>
      <c r="AI1863" s="498"/>
    </row>
    <row r="1864" spans="6:35" ht="24" customHeight="1">
      <c r="F1864" s="263"/>
      <c r="Z1864" s="498"/>
      <c r="AA1864" s="498"/>
      <c r="AB1864" s="498"/>
      <c r="AC1864" s="498"/>
      <c r="AD1864" s="498"/>
      <c r="AE1864" s="498"/>
      <c r="AF1864" s="498"/>
      <c r="AG1864" s="498"/>
      <c r="AH1864" s="498"/>
      <c r="AI1864" s="498"/>
    </row>
    <row r="1865" spans="6:35" ht="24" customHeight="1">
      <c r="F1865" s="263"/>
      <c r="Z1865" s="498"/>
      <c r="AA1865" s="498"/>
      <c r="AB1865" s="498"/>
      <c r="AC1865" s="498"/>
      <c r="AD1865" s="498"/>
      <c r="AE1865" s="498"/>
      <c r="AF1865" s="498"/>
      <c r="AG1865" s="498"/>
      <c r="AH1865" s="498"/>
      <c r="AI1865" s="498"/>
    </row>
    <row r="1866" spans="6:35" ht="24" customHeight="1">
      <c r="F1866" s="263"/>
      <c r="Z1866" s="498"/>
      <c r="AA1866" s="498"/>
      <c r="AB1866" s="498"/>
      <c r="AC1866" s="498"/>
      <c r="AD1866" s="498"/>
      <c r="AE1866" s="498"/>
      <c r="AF1866" s="498"/>
      <c r="AG1866" s="498"/>
      <c r="AH1866" s="498"/>
      <c r="AI1866" s="498"/>
    </row>
    <row r="1867" spans="6:35" ht="24" customHeight="1">
      <c r="F1867" s="263"/>
      <c r="Z1867" s="498"/>
      <c r="AA1867" s="498"/>
      <c r="AB1867" s="498"/>
      <c r="AC1867" s="498"/>
      <c r="AD1867" s="498"/>
      <c r="AE1867" s="498"/>
      <c r="AF1867" s="498"/>
      <c r="AG1867" s="498"/>
      <c r="AH1867" s="498"/>
      <c r="AI1867" s="498"/>
    </row>
    <row r="1868" spans="6:35" ht="24" customHeight="1">
      <c r="F1868" s="263"/>
      <c r="Z1868" s="498"/>
      <c r="AA1868" s="498"/>
      <c r="AB1868" s="498"/>
      <c r="AC1868" s="498"/>
      <c r="AD1868" s="498"/>
      <c r="AE1868" s="498"/>
      <c r="AF1868" s="498"/>
      <c r="AG1868" s="498"/>
      <c r="AH1868" s="498"/>
      <c r="AI1868" s="498"/>
    </row>
    <row r="1869" spans="6:35" ht="24" customHeight="1">
      <c r="F1869" s="263"/>
      <c r="Z1869" s="498"/>
      <c r="AA1869" s="498"/>
      <c r="AB1869" s="498"/>
      <c r="AC1869" s="498"/>
      <c r="AD1869" s="498"/>
      <c r="AE1869" s="498"/>
      <c r="AF1869" s="498"/>
      <c r="AG1869" s="498"/>
      <c r="AH1869" s="498"/>
      <c r="AI1869" s="498"/>
    </row>
    <row r="1870" spans="6:35" ht="24" customHeight="1">
      <c r="F1870" s="263"/>
      <c r="Z1870" s="498"/>
      <c r="AA1870" s="498"/>
      <c r="AB1870" s="498"/>
      <c r="AC1870" s="498"/>
      <c r="AD1870" s="498"/>
      <c r="AE1870" s="498"/>
      <c r="AF1870" s="498"/>
      <c r="AG1870" s="498"/>
      <c r="AH1870" s="498"/>
      <c r="AI1870" s="498"/>
    </row>
    <row r="1871" spans="6:35" ht="24" customHeight="1">
      <c r="F1871" s="263"/>
      <c r="Z1871" s="498"/>
      <c r="AA1871" s="498"/>
      <c r="AB1871" s="498"/>
      <c r="AC1871" s="498"/>
      <c r="AD1871" s="498"/>
      <c r="AE1871" s="498"/>
      <c r="AF1871" s="498"/>
      <c r="AG1871" s="498"/>
      <c r="AH1871" s="498"/>
      <c r="AI1871" s="498"/>
    </row>
    <row r="1872" spans="6:35" ht="24" customHeight="1">
      <c r="F1872" s="263"/>
      <c r="Z1872" s="498"/>
      <c r="AA1872" s="498"/>
      <c r="AB1872" s="498"/>
      <c r="AC1872" s="498"/>
      <c r="AD1872" s="498"/>
      <c r="AE1872" s="498"/>
      <c r="AF1872" s="498"/>
      <c r="AG1872" s="498"/>
      <c r="AH1872" s="498"/>
      <c r="AI1872" s="498"/>
    </row>
    <row r="1873" spans="6:35" ht="24" customHeight="1">
      <c r="F1873" s="263"/>
      <c r="Z1873" s="498"/>
      <c r="AA1873" s="498"/>
      <c r="AB1873" s="498"/>
      <c r="AC1873" s="498"/>
      <c r="AD1873" s="498"/>
      <c r="AE1873" s="498"/>
      <c r="AF1873" s="498"/>
      <c r="AG1873" s="498"/>
      <c r="AH1873" s="498"/>
      <c r="AI1873" s="498"/>
    </row>
    <row r="1874" spans="6:35" ht="24" customHeight="1">
      <c r="F1874" s="263"/>
      <c r="Z1874" s="498"/>
      <c r="AA1874" s="498"/>
      <c r="AB1874" s="498"/>
      <c r="AC1874" s="498"/>
      <c r="AD1874" s="498"/>
      <c r="AE1874" s="498"/>
      <c r="AF1874" s="498"/>
      <c r="AG1874" s="498"/>
      <c r="AH1874" s="498"/>
      <c r="AI1874" s="498"/>
    </row>
    <row r="1875" spans="6:35" ht="24" customHeight="1">
      <c r="F1875" s="263"/>
      <c r="Z1875" s="498"/>
      <c r="AA1875" s="498"/>
      <c r="AB1875" s="498"/>
      <c r="AC1875" s="498"/>
      <c r="AD1875" s="498"/>
      <c r="AE1875" s="498"/>
      <c r="AF1875" s="498"/>
      <c r="AG1875" s="498"/>
      <c r="AH1875" s="498"/>
      <c r="AI1875" s="498"/>
    </row>
    <row r="1876" spans="6:35" ht="24" customHeight="1">
      <c r="F1876" s="263"/>
      <c r="Z1876" s="498"/>
      <c r="AA1876" s="498"/>
      <c r="AB1876" s="498"/>
      <c r="AC1876" s="498"/>
      <c r="AD1876" s="498"/>
      <c r="AE1876" s="498"/>
      <c r="AF1876" s="498"/>
      <c r="AG1876" s="498"/>
      <c r="AH1876" s="498"/>
      <c r="AI1876" s="498"/>
    </row>
    <row r="1877" spans="6:35" ht="24" customHeight="1">
      <c r="F1877" s="263"/>
      <c r="Z1877" s="498"/>
      <c r="AA1877" s="498"/>
      <c r="AB1877" s="498"/>
      <c r="AC1877" s="498"/>
      <c r="AD1877" s="498"/>
      <c r="AE1877" s="498"/>
      <c r="AF1877" s="498"/>
      <c r="AG1877" s="498"/>
      <c r="AH1877" s="498"/>
      <c r="AI1877" s="498"/>
    </row>
    <row r="1878" spans="6:35" ht="24" customHeight="1">
      <c r="F1878" s="263"/>
      <c r="Z1878" s="498"/>
      <c r="AA1878" s="498"/>
      <c r="AB1878" s="498"/>
      <c r="AC1878" s="498"/>
      <c r="AD1878" s="498"/>
      <c r="AE1878" s="498"/>
      <c r="AF1878" s="498"/>
      <c r="AG1878" s="498"/>
      <c r="AH1878" s="498"/>
      <c r="AI1878" s="498"/>
    </row>
    <row r="1879" spans="6:35" ht="24" customHeight="1">
      <c r="F1879" s="263"/>
      <c r="Z1879" s="498"/>
      <c r="AA1879" s="498"/>
      <c r="AB1879" s="498"/>
      <c r="AC1879" s="498"/>
      <c r="AD1879" s="498"/>
      <c r="AE1879" s="498"/>
      <c r="AF1879" s="498"/>
      <c r="AG1879" s="498"/>
      <c r="AH1879" s="498"/>
      <c r="AI1879" s="498"/>
    </row>
    <row r="1880" spans="6:35" ht="24" customHeight="1">
      <c r="F1880" s="263"/>
      <c r="Z1880" s="498"/>
      <c r="AA1880" s="498"/>
      <c r="AB1880" s="498"/>
      <c r="AC1880" s="498"/>
      <c r="AD1880" s="498"/>
      <c r="AE1880" s="498"/>
      <c r="AF1880" s="498"/>
      <c r="AG1880" s="498"/>
      <c r="AH1880" s="498"/>
      <c r="AI1880" s="498"/>
    </row>
    <row r="1881" spans="6:35" ht="24" customHeight="1">
      <c r="F1881" s="263"/>
      <c r="Z1881" s="498"/>
      <c r="AA1881" s="498"/>
      <c r="AB1881" s="498"/>
      <c r="AC1881" s="498"/>
      <c r="AD1881" s="498"/>
      <c r="AE1881" s="498"/>
      <c r="AF1881" s="498"/>
      <c r="AG1881" s="498"/>
      <c r="AH1881" s="498"/>
      <c r="AI1881" s="498"/>
    </row>
    <row r="1882" spans="6:35" ht="24" customHeight="1">
      <c r="F1882" s="263"/>
      <c r="Z1882" s="498"/>
      <c r="AA1882" s="498"/>
      <c r="AB1882" s="498"/>
      <c r="AC1882" s="498"/>
      <c r="AD1882" s="498"/>
      <c r="AE1882" s="498"/>
      <c r="AF1882" s="498"/>
      <c r="AG1882" s="498"/>
      <c r="AH1882" s="498"/>
      <c r="AI1882" s="498"/>
    </row>
    <row r="1883" spans="6:35" ht="24" customHeight="1">
      <c r="F1883" s="263"/>
      <c r="Z1883" s="498"/>
      <c r="AA1883" s="498"/>
      <c r="AB1883" s="498"/>
      <c r="AC1883" s="498"/>
      <c r="AD1883" s="498"/>
      <c r="AE1883" s="498"/>
      <c r="AF1883" s="498"/>
      <c r="AG1883" s="498"/>
      <c r="AH1883" s="498"/>
      <c r="AI1883" s="498"/>
    </row>
    <row r="1884" spans="6:35" ht="24" customHeight="1">
      <c r="F1884" s="263"/>
      <c r="Z1884" s="498"/>
      <c r="AA1884" s="498"/>
      <c r="AB1884" s="498"/>
      <c r="AC1884" s="498"/>
      <c r="AD1884" s="498"/>
      <c r="AE1884" s="498"/>
      <c r="AF1884" s="498"/>
      <c r="AG1884" s="498"/>
      <c r="AH1884" s="498"/>
      <c r="AI1884" s="498"/>
    </row>
    <row r="1885" spans="6:35" ht="24" customHeight="1">
      <c r="F1885" s="263"/>
      <c r="Z1885" s="498"/>
      <c r="AA1885" s="498"/>
      <c r="AB1885" s="498"/>
      <c r="AC1885" s="498"/>
      <c r="AD1885" s="498"/>
      <c r="AE1885" s="498"/>
      <c r="AF1885" s="498"/>
      <c r="AG1885" s="498"/>
      <c r="AH1885" s="498"/>
      <c r="AI1885" s="498"/>
    </row>
    <row r="1886" spans="6:35" ht="24" customHeight="1">
      <c r="F1886" s="263"/>
      <c r="Z1886" s="498"/>
      <c r="AA1886" s="498"/>
      <c r="AB1886" s="498"/>
      <c r="AC1886" s="498"/>
      <c r="AD1886" s="498"/>
      <c r="AE1886" s="498"/>
      <c r="AF1886" s="498"/>
      <c r="AG1886" s="498"/>
      <c r="AH1886" s="498"/>
      <c r="AI1886" s="498"/>
    </row>
    <row r="1887" spans="6:35" ht="24" customHeight="1">
      <c r="F1887" s="263"/>
      <c r="Z1887" s="498"/>
      <c r="AA1887" s="498"/>
      <c r="AB1887" s="498"/>
      <c r="AC1887" s="498"/>
      <c r="AD1887" s="498"/>
      <c r="AE1887" s="498"/>
      <c r="AF1887" s="498"/>
      <c r="AG1887" s="498"/>
      <c r="AH1887" s="498"/>
      <c r="AI1887" s="498"/>
    </row>
    <row r="1888" spans="6:35" ht="24" customHeight="1">
      <c r="F1888" s="263"/>
      <c r="Z1888" s="498"/>
      <c r="AA1888" s="498"/>
      <c r="AB1888" s="498"/>
      <c r="AC1888" s="498"/>
      <c r="AD1888" s="498"/>
      <c r="AE1888" s="498"/>
      <c r="AF1888" s="498"/>
      <c r="AG1888" s="498"/>
      <c r="AH1888" s="498"/>
      <c r="AI1888" s="498"/>
    </row>
    <row r="1889" spans="6:35" ht="24" customHeight="1">
      <c r="F1889" s="263"/>
      <c r="Z1889" s="498"/>
      <c r="AA1889" s="498"/>
      <c r="AB1889" s="498"/>
      <c r="AC1889" s="498"/>
      <c r="AD1889" s="498"/>
      <c r="AE1889" s="498"/>
      <c r="AF1889" s="498"/>
      <c r="AG1889" s="498"/>
      <c r="AH1889" s="498"/>
      <c r="AI1889" s="498"/>
    </row>
    <row r="1890" spans="6:35" ht="24" customHeight="1">
      <c r="F1890" s="263"/>
      <c r="Z1890" s="498"/>
      <c r="AA1890" s="498"/>
      <c r="AB1890" s="498"/>
      <c r="AC1890" s="498"/>
      <c r="AD1890" s="498"/>
      <c r="AE1890" s="498"/>
      <c r="AF1890" s="498"/>
      <c r="AG1890" s="498"/>
      <c r="AH1890" s="498"/>
      <c r="AI1890" s="498"/>
    </row>
    <row r="1891" spans="6:35" ht="24" customHeight="1">
      <c r="F1891" s="263"/>
      <c r="Z1891" s="498"/>
      <c r="AA1891" s="498"/>
      <c r="AB1891" s="498"/>
      <c r="AC1891" s="498"/>
      <c r="AD1891" s="498"/>
      <c r="AE1891" s="498"/>
      <c r="AF1891" s="498"/>
      <c r="AG1891" s="498"/>
      <c r="AH1891" s="498"/>
      <c r="AI1891" s="498"/>
    </row>
    <row r="1892" spans="6:35" ht="24" customHeight="1">
      <c r="F1892" s="263"/>
      <c r="Z1892" s="498"/>
      <c r="AA1892" s="498"/>
      <c r="AB1892" s="498"/>
      <c r="AC1892" s="498"/>
      <c r="AD1892" s="498"/>
      <c r="AE1892" s="498"/>
      <c r="AF1892" s="498"/>
      <c r="AG1892" s="498"/>
      <c r="AH1892" s="498"/>
      <c r="AI1892" s="498"/>
    </row>
    <row r="1893" spans="6:35" ht="24" customHeight="1">
      <c r="F1893" s="263"/>
      <c r="Z1893" s="498"/>
      <c r="AA1893" s="498"/>
      <c r="AB1893" s="498"/>
      <c r="AC1893" s="498"/>
      <c r="AD1893" s="498"/>
      <c r="AE1893" s="498"/>
      <c r="AF1893" s="498"/>
      <c r="AG1893" s="498"/>
      <c r="AH1893" s="498"/>
      <c r="AI1893" s="498"/>
    </row>
    <row r="1894" spans="6:35" ht="24" customHeight="1">
      <c r="F1894" s="263"/>
      <c r="Z1894" s="498"/>
      <c r="AA1894" s="498"/>
      <c r="AB1894" s="498"/>
      <c r="AC1894" s="498"/>
      <c r="AD1894" s="498"/>
      <c r="AE1894" s="498"/>
      <c r="AF1894" s="498"/>
      <c r="AG1894" s="498"/>
      <c r="AH1894" s="498"/>
      <c r="AI1894" s="498"/>
    </row>
    <row r="1895" spans="6:35" ht="24" customHeight="1">
      <c r="F1895" s="263"/>
      <c r="Z1895" s="498"/>
      <c r="AA1895" s="498"/>
      <c r="AB1895" s="498"/>
      <c r="AC1895" s="498"/>
      <c r="AD1895" s="498"/>
      <c r="AE1895" s="498"/>
      <c r="AF1895" s="498"/>
      <c r="AG1895" s="498"/>
      <c r="AH1895" s="498"/>
      <c r="AI1895" s="498"/>
    </row>
    <row r="1896" spans="6:35" ht="24" customHeight="1">
      <c r="F1896" s="263"/>
      <c r="Z1896" s="498"/>
      <c r="AA1896" s="498"/>
      <c r="AB1896" s="498"/>
      <c r="AC1896" s="498"/>
      <c r="AD1896" s="498"/>
      <c r="AE1896" s="498"/>
      <c r="AF1896" s="498"/>
      <c r="AG1896" s="498"/>
      <c r="AH1896" s="498"/>
      <c r="AI1896" s="498"/>
    </row>
    <row r="1897" spans="6:35" ht="24" customHeight="1">
      <c r="F1897" s="263"/>
      <c r="Z1897" s="498"/>
      <c r="AA1897" s="498"/>
      <c r="AB1897" s="498"/>
      <c r="AC1897" s="498"/>
      <c r="AD1897" s="498"/>
      <c r="AE1897" s="498"/>
      <c r="AF1897" s="498"/>
      <c r="AG1897" s="498"/>
      <c r="AH1897" s="498"/>
      <c r="AI1897" s="498"/>
    </row>
    <row r="1898" spans="6:35" ht="24" customHeight="1">
      <c r="F1898" s="263"/>
      <c r="Z1898" s="498"/>
      <c r="AA1898" s="498"/>
      <c r="AB1898" s="498"/>
      <c r="AC1898" s="498"/>
      <c r="AD1898" s="498"/>
      <c r="AE1898" s="498"/>
      <c r="AF1898" s="498"/>
      <c r="AG1898" s="498"/>
      <c r="AH1898" s="498"/>
      <c r="AI1898" s="498"/>
    </row>
    <row r="1899" spans="6:35" ht="24" customHeight="1">
      <c r="F1899" s="263"/>
      <c r="Z1899" s="498"/>
      <c r="AA1899" s="498"/>
      <c r="AB1899" s="498"/>
      <c r="AC1899" s="498"/>
      <c r="AD1899" s="498"/>
      <c r="AE1899" s="498"/>
      <c r="AF1899" s="498"/>
      <c r="AG1899" s="498"/>
      <c r="AH1899" s="498"/>
      <c r="AI1899" s="498"/>
    </row>
    <row r="1900" spans="6:35" ht="24" customHeight="1">
      <c r="F1900" s="263"/>
      <c r="Z1900" s="498"/>
      <c r="AA1900" s="498"/>
      <c r="AB1900" s="498"/>
      <c r="AC1900" s="498"/>
      <c r="AD1900" s="498"/>
      <c r="AE1900" s="498"/>
      <c r="AF1900" s="498"/>
      <c r="AG1900" s="498"/>
      <c r="AH1900" s="498"/>
      <c r="AI1900" s="498"/>
    </row>
    <row r="1901" spans="6:35" ht="24" customHeight="1">
      <c r="F1901" s="263"/>
      <c r="Z1901" s="498"/>
      <c r="AA1901" s="498"/>
      <c r="AB1901" s="498"/>
      <c r="AC1901" s="498"/>
      <c r="AD1901" s="498"/>
      <c r="AE1901" s="498"/>
      <c r="AF1901" s="498"/>
      <c r="AG1901" s="498"/>
      <c r="AH1901" s="498"/>
      <c r="AI1901" s="498"/>
    </row>
    <row r="1902" spans="6:35" ht="24" customHeight="1">
      <c r="F1902" s="263"/>
      <c r="Z1902" s="498"/>
      <c r="AA1902" s="498"/>
      <c r="AB1902" s="498"/>
      <c r="AC1902" s="498"/>
      <c r="AD1902" s="498"/>
      <c r="AE1902" s="498"/>
      <c r="AF1902" s="498"/>
      <c r="AG1902" s="498"/>
      <c r="AH1902" s="498"/>
      <c r="AI1902" s="498"/>
    </row>
    <row r="1903" spans="6:35" ht="24" customHeight="1">
      <c r="F1903" s="263"/>
      <c r="Z1903" s="498"/>
      <c r="AA1903" s="498"/>
      <c r="AB1903" s="498"/>
      <c r="AC1903" s="498"/>
      <c r="AD1903" s="498"/>
      <c r="AE1903" s="498"/>
      <c r="AF1903" s="498"/>
      <c r="AG1903" s="498"/>
      <c r="AH1903" s="498"/>
      <c r="AI1903" s="498"/>
    </row>
    <row r="1904" spans="6:35" ht="24" customHeight="1">
      <c r="F1904" s="263"/>
      <c r="Z1904" s="498"/>
      <c r="AA1904" s="498"/>
      <c r="AB1904" s="498"/>
      <c r="AC1904" s="498"/>
      <c r="AD1904" s="498"/>
      <c r="AE1904" s="498"/>
      <c r="AF1904" s="498"/>
      <c r="AG1904" s="498"/>
      <c r="AH1904" s="498"/>
      <c r="AI1904" s="498"/>
    </row>
    <row r="1905" spans="6:35" ht="24" customHeight="1">
      <c r="F1905" s="263"/>
      <c r="Z1905" s="498"/>
      <c r="AA1905" s="498"/>
      <c r="AB1905" s="498"/>
      <c r="AC1905" s="498"/>
      <c r="AD1905" s="498"/>
      <c r="AE1905" s="498"/>
      <c r="AF1905" s="498"/>
      <c r="AG1905" s="498"/>
      <c r="AH1905" s="498"/>
      <c r="AI1905" s="498"/>
    </row>
    <row r="1906" spans="6:35" ht="24" customHeight="1">
      <c r="F1906" s="263"/>
      <c r="Z1906" s="498"/>
      <c r="AA1906" s="498"/>
      <c r="AB1906" s="498"/>
      <c r="AC1906" s="498"/>
      <c r="AD1906" s="498"/>
      <c r="AE1906" s="498"/>
      <c r="AF1906" s="498"/>
      <c r="AG1906" s="498"/>
      <c r="AH1906" s="498"/>
      <c r="AI1906" s="498"/>
    </row>
    <row r="1907" spans="6:35" ht="24" customHeight="1">
      <c r="F1907" s="263"/>
      <c r="Z1907" s="498"/>
      <c r="AA1907" s="498"/>
      <c r="AB1907" s="498"/>
      <c r="AC1907" s="498"/>
      <c r="AD1907" s="498"/>
      <c r="AE1907" s="498"/>
      <c r="AF1907" s="498"/>
      <c r="AG1907" s="498"/>
      <c r="AH1907" s="498"/>
      <c r="AI1907" s="498"/>
    </row>
    <row r="1908" spans="6:35" ht="24" customHeight="1">
      <c r="F1908" s="263"/>
      <c r="Z1908" s="498"/>
      <c r="AA1908" s="498"/>
      <c r="AB1908" s="498"/>
      <c r="AC1908" s="498"/>
      <c r="AD1908" s="498"/>
      <c r="AE1908" s="498"/>
      <c r="AF1908" s="498"/>
      <c r="AG1908" s="498"/>
      <c r="AH1908" s="498"/>
      <c r="AI1908" s="498"/>
    </row>
    <row r="1909" spans="6:35" ht="24" customHeight="1">
      <c r="F1909" s="263"/>
      <c r="Z1909" s="498"/>
      <c r="AA1909" s="498"/>
      <c r="AB1909" s="498"/>
      <c r="AC1909" s="498"/>
      <c r="AD1909" s="498"/>
      <c r="AE1909" s="498"/>
      <c r="AF1909" s="498"/>
      <c r="AG1909" s="498"/>
      <c r="AH1909" s="498"/>
      <c r="AI1909" s="498"/>
    </row>
    <row r="1910" spans="6:35" ht="24" customHeight="1">
      <c r="F1910" s="263"/>
      <c r="Z1910" s="498"/>
      <c r="AA1910" s="498"/>
      <c r="AB1910" s="498"/>
      <c r="AC1910" s="498"/>
      <c r="AD1910" s="498"/>
      <c r="AE1910" s="498"/>
      <c r="AF1910" s="498"/>
      <c r="AG1910" s="498"/>
      <c r="AH1910" s="498"/>
      <c r="AI1910" s="498"/>
    </row>
    <row r="1911" spans="6:35" ht="24" customHeight="1">
      <c r="F1911" s="263"/>
      <c r="Z1911" s="498"/>
      <c r="AA1911" s="498"/>
      <c r="AB1911" s="498"/>
      <c r="AC1911" s="498"/>
      <c r="AD1911" s="498"/>
      <c r="AE1911" s="498"/>
      <c r="AF1911" s="498"/>
      <c r="AG1911" s="498"/>
      <c r="AH1911" s="498"/>
      <c r="AI1911" s="498"/>
    </row>
    <row r="1912" spans="6:35" ht="24" customHeight="1">
      <c r="F1912" s="263"/>
      <c r="Z1912" s="498"/>
      <c r="AA1912" s="498"/>
      <c r="AB1912" s="498"/>
      <c r="AC1912" s="498"/>
      <c r="AD1912" s="498"/>
      <c r="AE1912" s="498"/>
      <c r="AF1912" s="498"/>
      <c r="AG1912" s="498"/>
      <c r="AH1912" s="498"/>
      <c r="AI1912" s="498"/>
    </row>
    <row r="1913" spans="6:35" ht="24" customHeight="1">
      <c r="F1913" s="263"/>
      <c r="Z1913" s="498"/>
      <c r="AA1913" s="498"/>
      <c r="AB1913" s="498"/>
      <c r="AC1913" s="498"/>
      <c r="AD1913" s="498"/>
      <c r="AE1913" s="498"/>
      <c r="AF1913" s="498"/>
      <c r="AG1913" s="498"/>
      <c r="AH1913" s="498"/>
      <c r="AI1913" s="498"/>
    </row>
    <row r="1914" spans="6:35" ht="24" customHeight="1">
      <c r="F1914" s="263"/>
      <c r="Z1914" s="498"/>
      <c r="AA1914" s="498"/>
      <c r="AB1914" s="498"/>
      <c r="AC1914" s="498"/>
      <c r="AD1914" s="498"/>
      <c r="AE1914" s="498"/>
      <c r="AF1914" s="498"/>
      <c r="AG1914" s="498"/>
      <c r="AH1914" s="498"/>
      <c r="AI1914" s="498"/>
    </row>
    <row r="1915" spans="6:35" ht="24" customHeight="1">
      <c r="F1915" s="263"/>
      <c r="Z1915" s="498"/>
      <c r="AA1915" s="498"/>
      <c r="AB1915" s="498"/>
      <c r="AC1915" s="498"/>
      <c r="AD1915" s="498"/>
      <c r="AE1915" s="498"/>
      <c r="AF1915" s="498"/>
      <c r="AG1915" s="498"/>
      <c r="AH1915" s="498"/>
      <c r="AI1915" s="498"/>
    </row>
    <row r="1916" spans="6:35" ht="24" customHeight="1">
      <c r="F1916" s="263"/>
      <c r="Z1916" s="498"/>
      <c r="AA1916" s="498"/>
      <c r="AB1916" s="498"/>
      <c r="AC1916" s="498"/>
      <c r="AD1916" s="498"/>
      <c r="AE1916" s="498"/>
      <c r="AF1916" s="498"/>
      <c r="AG1916" s="498"/>
      <c r="AH1916" s="498"/>
      <c r="AI1916" s="498"/>
    </row>
    <row r="1917" spans="6:35" ht="24" customHeight="1">
      <c r="F1917" s="263"/>
      <c r="Z1917" s="498"/>
      <c r="AA1917" s="498"/>
      <c r="AB1917" s="498"/>
      <c r="AC1917" s="498"/>
      <c r="AD1917" s="498"/>
      <c r="AE1917" s="498"/>
      <c r="AF1917" s="498"/>
      <c r="AG1917" s="498"/>
      <c r="AH1917" s="498"/>
      <c r="AI1917" s="498"/>
    </row>
    <row r="1918" spans="6:35" ht="24" customHeight="1">
      <c r="F1918" s="263"/>
      <c r="Z1918" s="498"/>
      <c r="AA1918" s="498"/>
      <c r="AB1918" s="498"/>
      <c r="AC1918" s="498"/>
      <c r="AD1918" s="498"/>
      <c r="AE1918" s="498"/>
      <c r="AF1918" s="498"/>
      <c r="AG1918" s="498"/>
      <c r="AH1918" s="498"/>
      <c r="AI1918" s="498"/>
    </row>
    <row r="1919" spans="6:35" ht="24" customHeight="1">
      <c r="F1919" s="263"/>
      <c r="Z1919" s="498"/>
      <c r="AA1919" s="498"/>
      <c r="AB1919" s="498"/>
      <c r="AC1919" s="498"/>
      <c r="AD1919" s="498"/>
      <c r="AE1919" s="498"/>
      <c r="AF1919" s="498"/>
      <c r="AG1919" s="498"/>
      <c r="AH1919" s="498"/>
      <c r="AI1919" s="498"/>
    </row>
    <row r="1920" spans="6:35" ht="24" customHeight="1">
      <c r="F1920" s="263"/>
      <c r="Z1920" s="498"/>
      <c r="AA1920" s="498"/>
      <c r="AB1920" s="498"/>
      <c r="AC1920" s="498"/>
      <c r="AD1920" s="498"/>
      <c r="AE1920" s="498"/>
      <c r="AF1920" s="498"/>
      <c r="AG1920" s="498"/>
      <c r="AH1920" s="498"/>
      <c r="AI1920" s="498"/>
    </row>
    <row r="1921" spans="6:35" ht="24" customHeight="1">
      <c r="F1921" s="263"/>
      <c r="Z1921" s="498"/>
      <c r="AA1921" s="498"/>
      <c r="AB1921" s="498"/>
      <c r="AC1921" s="498"/>
      <c r="AD1921" s="498"/>
      <c r="AE1921" s="498"/>
      <c r="AF1921" s="498"/>
      <c r="AG1921" s="498"/>
      <c r="AH1921" s="498"/>
      <c r="AI1921" s="498"/>
    </row>
    <row r="1922" spans="6:35" ht="24" customHeight="1">
      <c r="F1922" s="263"/>
      <c r="Z1922" s="498"/>
      <c r="AA1922" s="498"/>
      <c r="AB1922" s="498"/>
      <c r="AC1922" s="498"/>
      <c r="AD1922" s="498"/>
      <c r="AE1922" s="498"/>
      <c r="AF1922" s="498"/>
      <c r="AG1922" s="498"/>
      <c r="AH1922" s="498"/>
      <c r="AI1922" s="498"/>
    </row>
    <row r="1923" spans="6:35" ht="24" customHeight="1">
      <c r="F1923" s="263"/>
      <c r="Z1923" s="498"/>
      <c r="AA1923" s="498"/>
      <c r="AB1923" s="498"/>
      <c r="AC1923" s="498"/>
      <c r="AD1923" s="498"/>
      <c r="AE1923" s="498"/>
      <c r="AF1923" s="498"/>
      <c r="AG1923" s="498"/>
      <c r="AH1923" s="498"/>
      <c r="AI1923" s="498"/>
    </row>
    <row r="1924" spans="6:35" ht="24" customHeight="1">
      <c r="F1924" s="263"/>
      <c r="Z1924" s="498"/>
      <c r="AA1924" s="498"/>
      <c r="AB1924" s="498"/>
      <c r="AC1924" s="498"/>
      <c r="AD1924" s="498"/>
      <c r="AE1924" s="498"/>
      <c r="AF1924" s="498"/>
      <c r="AG1924" s="498"/>
      <c r="AH1924" s="498"/>
      <c r="AI1924" s="498"/>
    </row>
    <row r="1925" spans="6:35" ht="24" customHeight="1">
      <c r="F1925" s="263"/>
      <c r="Z1925" s="498"/>
      <c r="AA1925" s="498"/>
      <c r="AB1925" s="498"/>
      <c r="AC1925" s="498"/>
      <c r="AD1925" s="498"/>
      <c r="AE1925" s="498"/>
      <c r="AF1925" s="498"/>
      <c r="AG1925" s="498"/>
      <c r="AH1925" s="498"/>
      <c r="AI1925" s="498"/>
    </row>
    <row r="1926" spans="6:35" ht="24" customHeight="1">
      <c r="F1926" s="263"/>
      <c r="Z1926" s="498"/>
      <c r="AA1926" s="498"/>
      <c r="AB1926" s="498"/>
      <c r="AC1926" s="498"/>
      <c r="AD1926" s="498"/>
      <c r="AE1926" s="498"/>
      <c r="AF1926" s="498"/>
      <c r="AG1926" s="498"/>
      <c r="AH1926" s="498"/>
      <c r="AI1926" s="498"/>
    </row>
    <row r="1927" spans="6:35" ht="24" customHeight="1">
      <c r="F1927" s="263"/>
      <c r="Z1927" s="498"/>
      <c r="AA1927" s="498"/>
      <c r="AB1927" s="498"/>
      <c r="AC1927" s="498"/>
      <c r="AD1927" s="498"/>
      <c r="AE1927" s="498"/>
      <c r="AF1927" s="498"/>
      <c r="AG1927" s="498"/>
      <c r="AH1927" s="498"/>
      <c r="AI1927" s="498"/>
    </row>
    <row r="1928" spans="6:35" ht="24" customHeight="1">
      <c r="F1928" s="263"/>
      <c r="Z1928" s="498"/>
      <c r="AA1928" s="498"/>
      <c r="AB1928" s="498"/>
      <c r="AC1928" s="498"/>
      <c r="AD1928" s="498"/>
      <c r="AE1928" s="498"/>
      <c r="AF1928" s="498"/>
      <c r="AG1928" s="498"/>
      <c r="AH1928" s="498"/>
      <c r="AI1928" s="498"/>
    </row>
    <row r="1929" spans="6:35" ht="24" customHeight="1">
      <c r="F1929" s="263"/>
      <c r="Z1929" s="498"/>
      <c r="AA1929" s="498"/>
      <c r="AB1929" s="498"/>
      <c r="AC1929" s="498"/>
      <c r="AD1929" s="498"/>
      <c r="AE1929" s="498"/>
      <c r="AF1929" s="498"/>
      <c r="AG1929" s="498"/>
      <c r="AH1929" s="498"/>
      <c r="AI1929" s="498"/>
    </row>
    <row r="1930" spans="6:35" ht="24" customHeight="1">
      <c r="F1930" s="263"/>
      <c r="Z1930" s="498"/>
      <c r="AA1930" s="498"/>
      <c r="AB1930" s="498"/>
      <c r="AC1930" s="498"/>
      <c r="AD1930" s="498"/>
      <c r="AE1930" s="498"/>
      <c r="AF1930" s="498"/>
      <c r="AG1930" s="498"/>
      <c r="AH1930" s="498"/>
      <c r="AI1930" s="498"/>
    </row>
    <row r="1931" spans="6:35" ht="24" customHeight="1">
      <c r="F1931" s="263"/>
      <c r="Z1931" s="498"/>
      <c r="AA1931" s="498"/>
      <c r="AB1931" s="498"/>
      <c r="AC1931" s="498"/>
      <c r="AD1931" s="498"/>
      <c r="AE1931" s="498"/>
      <c r="AF1931" s="498"/>
      <c r="AG1931" s="498"/>
      <c r="AH1931" s="498"/>
      <c r="AI1931" s="498"/>
    </row>
    <row r="1932" spans="6:35" ht="24" customHeight="1">
      <c r="F1932" s="263"/>
      <c r="Z1932" s="498"/>
      <c r="AA1932" s="498"/>
      <c r="AB1932" s="498"/>
      <c r="AC1932" s="498"/>
      <c r="AD1932" s="498"/>
      <c r="AE1932" s="498"/>
      <c r="AF1932" s="498"/>
      <c r="AG1932" s="498"/>
      <c r="AH1932" s="498"/>
      <c r="AI1932" s="498"/>
    </row>
    <row r="1933" spans="6:35" ht="24" customHeight="1">
      <c r="F1933" s="263"/>
      <c r="Z1933" s="498"/>
      <c r="AA1933" s="498"/>
      <c r="AB1933" s="498"/>
      <c r="AC1933" s="498"/>
      <c r="AD1933" s="498"/>
      <c r="AE1933" s="498"/>
      <c r="AF1933" s="498"/>
      <c r="AG1933" s="498"/>
      <c r="AH1933" s="498"/>
      <c r="AI1933" s="498"/>
    </row>
    <row r="1934" spans="6:35" ht="24" customHeight="1">
      <c r="F1934" s="263"/>
      <c r="Z1934" s="498"/>
      <c r="AA1934" s="498"/>
      <c r="AB1934" s="498"/>
      <c r="AC1934" s="498"/>
      <c r="AD1934" s="498"/>
      <c r="AE1934" s="498"/>
      <c r="AF1934" s="498"/>
      <c r="AG1934" s="498"/>
      <c r="AH1934" s="498"/>
      <c r="AI1934" s="498"/>
    </row>
    <row r="1935" spans="6:35" ht="24" customHeight="1">
      <c r="F1935" s="263"/>
      <c r="Z1935" s="498"/>
      <c r="AA1935" s="498"/>
      <c r="AB1935" s="498"/>
      <c r="AC1935" s="498"/>
      <c r="AD1935" s="498"/>
      <c r="AE1935" s="498"/>
      <c r="AF1935" s="498"/>
      <c r="AG1935" s="498"/>
      <c r="AH1935" s="498"/>
      <c r="AI1935" s="498"/>
    </row>
    <row r="1936" spans="6:35" ht="24" customHeight="1">
      <c r="F1936" s="263"/>
      <c r="Z1936" s="498"/>
      <c r="AA1936" s="498"/>
      <c r="AB1936" s="498"/>
      <c r="AC1936" s="498"/>
      <c r="AD1936" s="498"/>
      <c r="AE1936" s="498"/>
      <c r="AF1936" s="498"/>
      <c r="AG1936" s="498"/>
      <c r="AH1936" s="498"/>
      <c r="AI1936" s="498"/>
    </row>
    <row r="1937" spans="6:35" ht="24" customHeight="1">
      <c r="F1937" s="263"/>
      <c r="Z1937" s="498"/>
      <c r="AA1937" s="498"/>
      <c r="AB1937" s="498"/>
      <c r="AC1937" s="498"/>
      <c r="AD1937" s="498"/>
      <c r="AE1937" s="498"/>
      <c r="AF1937" s="498"/>
      <c r="AG1937" s="498"/>
      <c r="AH1937" s="498"/>
      <c r="AI1937" s="498"/>
    </row>
    <row r="1938" spans="6:35" ht="24" customHeight="1">
      <c r="F1938" s="263"/>
      <c r="Z1938" s="498"/>
      <c r="AA1938" s="498"/>
      <c r="AB1938" s="498"/>
      <c r="AC1938" s="498"/>
      <c r="AD1938" s="498"/>
      <c r="AE1938" s="498"/>
      <c r="AF1938" s="498"/>
      <c r="AG1938" s="498"/>
      <c r="AH1938" s="498"/>
      <c r="AI1938" s="498"/>
    </row>
    <row r="1939" spans="6:35" ht="24" customHeight="1">
      <c r="F1939" s="263"/>
      <c r="Z1939" s="498"/>
      <c r="AA1939" s="498"/>
      <c r="AB1939" s="498"/>
      <c r="AC1939" s="498"/>
      <c r="AD1939" s="498"/>
      <c r="AE1939" s="498"/>
      <c r="AF1939" s="498"/>
      <c r="AG1939" s="498"/>
      <c r="AH1939" s="498"/>
      <c r="AI1939" s="498"/>
    </row>
    <row r="1940" spans="6:35" ht="24" customHeight="1">
      <c r="F1940" s="263"/>
      <c r="Z1940" s="498"/>
      <c r="AA1940" s="498"/>
      <c r="AB1940" s="498"/>
      <c r="AC1940" s="498"/>
      <c r="AD1940" s="498"/>
      <c r="AE1940" s="498"/>
      <c r="AF1940" s="498"/>
      <c r="AG1940" s="498"/>
      <c r="AH1940" s="498"/>
      <c r="AI1940" s="498"/>
    </row>
    <row r="1941" spans="6:35" ht="24" customHeight="1">
      <c r="F1941" s="263"/>
      <c r="Z1941" s="498"/>
      <c r="AA1941" s="498"/>
      <c r="AB1941" s="498"/>
      <c r="AC1941" s="498"/>
      <c r="AD1941" s="498"/>
      <c r="AE1941" s="498"/>
      <c r="AF1941" s="498"/>
      <c r="AG1941" s="498"/>
      <c r="AH1941" s="498"/>
      <c r="AI1941" s="498"/>
    </row>
    <row r="1942" spans="6:35" ht="24" customHeight="1">
      <c r="F1942" s="263"/>
      <c r="Z1942" s="498"/>
      <c r="AA1942" s="498"/>
      <c r="AB1942" s="498"/>
      <c r="AC1942" s="498"/>
      <c r="AD1942" s="498"/>
      <c r="AE1942" s="498"/>
      <c r="AF1942" s="498"/>
      <c r="AG1942" s="498"/>
      <c r="AH1942" s="498"/>
      <c r="AI1942" s="498"/>
    </row>
    <row r="1943" spans="6:35" ht="24" customHeight="1">
      <c r="F1943" s="263"/>
      <c r="Z1943" s="498"/>
      <c r="AA1943" s="498"/>
      <c r="AB1943" s="498"/>
      <c r="AC1943" s="498"/>
      <c r="AD1943" s="498"/>
      <c r="AE1943" s="498"/>
      <c r="AF1943" s="498"/>
      <c r="AG1943" s="498"/>
      <c r="AH1943" s="498"/>
      <c r="AI1943" s="498"/>
    </row>
    <row r="1944" spans="6:35" ht="24" customHeight="1">
      <c r="F1944" s="263"/>
      <c r="Z1944" s="498"/>
      <c r="AA1944" s="498"/>
      <c r="AB1944" s="498"/>
      <c r="AC1944" s="498"/>
      <c r="AD1944" s="498"/>
      <c r="AE1944" s="498"/>
      <c r="AF1944" s="498"/>
      <c r="AG1944" s="498"/>
      <c r="AH1944" s="498"/>
      <c r="AI1944" s="498"/>
    </row>
    <row r="1945" spans="6:35" ht="24" customHeight="1">
      <c r="F1945" s="263"/>
      <c r="Z1945" s="498"/>
      <c r="AA1945" s="498"/>
      <c r="AB1945" s="498"/>
      <c r="AC1945" s="498"/>
      <c r="AD1945" s="498"/>
      <c r="AE1945" s="498"/>
      <c r="AF1945" s="498"/>
      <c r="AG1945" s="498"/>
      <c r="AH1945" s="498"/>
      <c r="AI1945" s="498"/>
    </row>
    <row r="1946" spans="6:35" ht="24" customHeight="1">
      <c r="F1946" s="263"/>
      <c r="Z1946" s="498"/>
      <c r="AA1946" s="498"/>
      <c r="AB1946" s="498"/>
      <c r="AC1946" s="498"/>
      <c r="AD1946" s="498"/>
      <c r="AE1946" s="498"/>
      <c r="AF1946" s="498"/>
      <c r="AG1946" s="498"/>
      <c r="AH1946" s="498"/>
      <c r="AI1946" s="498"/>
    </row>
    <row r="1947" spans="6:35" ht="24" customHeight="1">
      <c r="F1947" s="263"/>
      <c r="Z1947" s="498"/>
      <c r="AA1947" s="498"/>
      <c r="AB1947" s="498"/>
      <c r="AC1947" s="498"/>
      <c r="AD1947" s="498"/>
      <c r="AE1947" s="498"/>
      <c r="AF1947" s="498"/>
      <c r="AG1947" s="498"/>
      <c r="AH1947" s="498"/>
      <c r="AI1947" s="498"/>
    </row>
    <row r="1948" spans="6:35" ht="24" customHeight="1">
      <c r="F1948" s="263"/>
      <c r="Z1948" s="498"/>
      <c r="AA1948" s="498"/>
      <c r="AB1948" s="498"/>
      <c r="AC1948" s="498"/>
      <c r="AD1948" s="498"/>
      <c r="AE1948" s="498"/>
      <c r="AF1948" s="498"/>
      <c r="AG1948" s="498"/>
      <c r="AH1948" s="498"/>
      <c r="AI1948" s="498"/>
    </row>
    <row r="1949" spans="6:35" ht="24" customHeight="1">
      <c r="F1949" s="263"/>
      <c r="Z1949" s="498"/>
      <c r="AA1949" s="498"/>
      <c r="AB1949" s="498"/>
      <c r="AC1949" s="498"/>
      <c r="AD1949" s="498"/>
      <c r="AE1949" s="498"/>
      <c r="AF1949" s="498"/>
      <c r="AG1949" s="498"/>
      <c r="AH1949" s="498"/>
      <c r="AI1949" s="498"/>
    </row>
    <row r="1950" spans="6:35" ht="24" customHeight="1">
      <c r="F1950" s="263"/>
      <c r="Z1950" s="498"/>
      <c r="AA1950" s="498"/>
      <c r="AB1950" s="498"/>
      <c r="AC1950" s="498"/>
      <c r="AD1950" s="498"/>
      <c r="AE1950" s="498"/>
      <c r="AF1950" s="498"/>
      <c r="AG1950" s="498"/>
      <c r="AH1950" s="498"/>
      <c r="AI1950" s="498"/>
    </row>
    <row r="1951" spans="6:35" ht="24" customHeight="1">
      <c r="F1951" s="263"/>
      <c r="Z1951" s="498"/>
      <c r="AA1951" s="498"/>
      <c r="AB1951" s="498"/>
      <c r="AC1951" s="498"/>
      <c r="AD1951" s="498"/>
      <c r="AE1951" s="498"/>
      <c r="AF1951" s="498"/>
      <c r="AG1951" s="498"/>
      <c r="AH1951" s="498"/>
      <c r="AI1951" s="498"/>
    </row>
    <row r="1952" spans="6:35" ht="24" customHeight="1">
      <c r="F1952" s="263"/>
      <c r="Z1952" s="498"/>
      <c r="AA1952" s="498"/>
      <c r="AB1952" s="498"/>
      <c r="AC1952" s="498"/>
      <c r="AD1952" s="498"/>
      <c r="AE1952" s="498"/>
      <c r="AF1952" s="498"/>
      <c r="AG1952" s="498"/>
      <c r="AH1952" s="498"/>
      <c r="AI1952" s="498"/>
    </row>
    <row r="1953" spans="6:35" ht="24" customHeight="1">
      <c r="F1953" s="263"/>
      <c r="Z1953" s="498"/>
      <c r="AA1953" s="498"/>
      <c r="AB1953" s="498"/>
      <c r="AC1953" s="498"/>
      <c r="AD1953" s="498"/>
      <c r="AE1953" s="498"/>
      <c r="AF1953" s="498"/>
      <c r="AG1953" s="498"/>
      <c r="AH1953" s="498"/>
      <c r="AI1953" s="498"/>
    </row>
    <row r="1954" spans="6:35" ht="24" customHeight="1">
      <c r="F1954" s="263"/>
      <c r="Z1954" s="498"/>
      <c r="AA1954" s="498"/>
      <c r="AB1954" s="498"/>
      <c r="AC1954" s="498"/>
      <c r="AD1954" s="498"/>
      <c r="AE1954" s="498"/>
      <c r="AF1954" s="498"/>
      <c r="AG1954" s="498"/>
      <c r="AH1954" s="498"/>
      <c r="AI1954" s="498"/>
    </row>
    <row r="1955" spans="6:35" ht="24" customHeight="1">
      <c r="F1955" s="263"/>
      <c r="Z1955" s="498"/>
      <c r="AA1955" s="498"/>
      <c r="AB1955" s="498"/>
      <c r="AC1955" s="498"/>
      <c r="AD1955" s="498"/>
      <c r="AE1955" s="498"/>
      <c r="AF1955" s="498"/>
      <c r="AG1955" s="498"/>
      <c r="AH1955" s="498"/>
      <c r="AI1955" s="498"/>
    </row>
    <row r="1956" spans="6:35" ht="24" customHeight="1">
      <c r="F1956" s="263"/>
      <c r="Z1956" s="498"/>
      <c r="AA1956" s="498"/>
      <c r="AB1956" s="498"/>
      <c r="AC1956" s="498"/>
      <c r="AD1956" s="498"/>
      <c r="AE1956" s="498"/>
      <c r="AF1956" s="498"/>
      <c r="AG1956" s="498"/>
      <c r="AH1956" s="498"/>
      <c r="AI1956" s="498"/>
    </row>
    <row r="1957" spans="6:35" ht="24" customHeight="1">
      <c r="F1957" s="263"/>
      <c r="Z1957" s="498"/>
      <c r="AA1957" s="498"/>
      <c r="AB1957" s="498"/>
      <c r="AC1957" s="498"/>
      <c r="AD1957" s="498"/>
      <c r="AE1957" s="498"/>
      <c r="AF1957" s="498"/>
      <c r="AG1957" s="498"/>
      <c r="AH1957" s="498"/>
      <c r="AI1957" s="498"/>
    </row>
    <row r="1958" spans="6:35" ht="24" customHeight="1">
      <c r="F1958" s="263"/>
      <c r="Z1958" s="498"/>
      <c r="AA1958" s="498"/>
      <c r="AB1958" s="498"/>
      <c r="AC1958" s="498"/>
      <c r="AD1958" s="498"/>
      <c r="AE1958" s="498"/>
      <c r="AF1958" s="498"/>
      <c r="AG1958" s="498"/>
      <c r="AH1958" s="498"/>
      <c r="AI1958" s="498"/>
    </row>
    <row r="1959" spans="6:35" ht="24" customHeight="1">
      <c r="F1959" s="263"/>
      <c r="Z1959" s="498"/>
      <c r="AA1959" s="498"/>
      <c r="AB1959" s="498"/>
      <c r="AC1959" s="498"/>
      <c r="AD1959" s="498"/>
      <c r="AE1959" s="498"/>
      <c r="AF1959" s="498"/>
      <c r="AG1959" s="498"/>
      <c r="AH1959" s="498"/>
      <c r="AI1959" s="498"/>
    </row>
    <row r="1960" spans="6:35" ht="24" customHeight="1">
      <c r="F1960" s="263"/>
      <c r="Z1960" s="498"/>
      <c r="AA1960" s="498"/>
      <c r="AB1960" s="498"/>
      <c r="AC1960" s="498"/>
      <c r="AD1960" s="498"/>
      <c r="AE1960" s="498"/>
      <c r="AF1960" s="498"/>
      <c r="AG1960" s="498"/>
      <c r="AH1960" s="498"/>
      <c r="AI1960" s="498"/>
    </row>
    <row r="1961" spans="6:35" ht="24" customHeight="1">
      <c r="F1961" s="263"/>
      <c r="Z1961" s="498"/>
      <c r="AA1961" s="498"/>
      <c r="AB1961" s="498"/>
      <c r="AC1961" s="498"/>
      <c r="AD1961" s="498"/>
      <c r="AE1961" s="498"/>
      <c r="AF1961" s="498"/>
      <c r="AG1961" s="498"/>
      <c r="AH1961" s="498"/>
      <c r="AI1961" s="498"/>
    </row>
    <row r="1962" spans="6:35" ht="24" customHeight="1">
      <c r="F1962" s="263"/>
      <c r="Z1962" s="498"/>
      <c r="AA1962" s="498"/>
      <c r="AB1962" s="498"/>
      <c r="AC1962" s="498"/>
      <c r="AD1962" s="498"/>
      <c r="AE1962" s="498"/>
      <c r="AF1962" s="498"/>
      <c r="AG1962" s="498"/>
      <c r="AH1962" s="498"/>
      <c r="AI1962" s="498"/>
    </row>
    <row r="1963" spans="6:35" ht="24" customHeight="1">
      <c r="F1963" s="263"/>
      <c r="Z1963" s="498"/>
      <c r="AA1963" s="498"/>
      <c r="AB1963" s="498"/>
      <c r="AC1963" s="498"/>
      <c r="AD1963" s="498"/>
      <c r="AE1963" s="498"/>
      <c r="AF1963" s="498"/>
      <c r="AG1963" s="498"/>
      <c r="AH1963" s="498"/>
      <c r="AI1963" s="498"/>
    </row>
    <row r="1964" spans="6:35" ht="24" customHeight="1">
      <c r="F1964" s="263"/>
      <c r="Z1964" s="498"/>
      <c r="AA1964" s="498"/>
      <c r="AB1964" s="498"/>
      <c r="AC1964" s="498"/>
      <c r="AD1964" s="498"/>
      <c r="AE1964" s="498"/>
      <c r="AF1964" s="498"/>
      <c r="AG1964" s="498"/>
      <c r="AH1964" s="498"/>
      <c r="AI1964" s="498"/>
    </row>
    <row r="1965" spans="6:35" ht="24" customHeight="1">
      <c r="F1965" s="263"/>
      <c r="Z1965" s="498"/>
      <c r="AA1965" s="498"/>
      <c r="AB1965" s="498"/>
      <c r="AC1965" s="498"/>
      <c r="AD1965" s="498"/>
      <c r="AE1965" s="498"/>
      <c r="AF1965" s="498"/>
      <c r="AG1965" s="498"/>
      <c r="AH1965" s="498"/>
      <c r="AI1965" s="498"/>
    </row>
    <row r="1966" spans="6:35" ht="24" customHeight="1">
      <c r="F1966" s="263"/>
      <c r="Z1966" s="498"/>
      <c r="AA1966" s="498"/>
      <c r="AB1966" s="498"/>
      <c r="AC1966" s="498"/>
      <c r="AD1966" s="498"/>
      <c r="AE1966" s="498"/>
      <c r="AF1966" s="498"/>
      <c r="AG1966" s="498"/>
      <c r="AH1966" s="498"/>
      <c r="AI1966" s="498"/>
    </row>
    <row r="1967" spans="6:35" ht="24" customHeight="1">
      <c r="F1967" s="263"/>
      <c r="Z1967" s="498"/>
      <c r="AA1967" s="498"/>
      <c r="AB1967" s="498"/>
      <c r="AC1967" s="498"/>
      <c r="AD1967" s="498"/>
      <c r="AE1967" s="498"/>
      <c r="AF1967" s="498"/>
      <c r="AG1967" s="498"/>
      <c r="AH1967" s="498"/>
      <c r="AI1967" s="498"/>
    </row>
    <row r="1968" spans="6:35" ht="24" customHeight="1">
      <c r="F1968" s="263"/>
      <c r="Z1968" s="498"/>
      <c r="AA1968" s="498"/>
      <c r="AB1968" s="498"/>
      <c r="AC1968" s="498"/>
      <c r="AD1968" s="498"/>
      <c r="AE1968" s="498"/>
      <c r="AF1968" s="498"/>
      <c r="AG1968" s="498"/>
      <c r="AH1968" s="498"/>
      <c r="AI1968" s="498"/>
    </row>
    <row r="1969" spans="6:35" ht="24" customHeight="1">
      <c r="F1969" s="263"/>
      <c r="Z1969" s="498"/>
      <c r="AA1969" s="498"/>
      <c r="AB1969" s="498"/>
      <c r="AC1969" s="498"/>
      <c r="AD1969" s="498"/>
      <c r="AE1969" s="498"/>
      <c r="AF1969" s="498"/>
      <c r="AG1969" s="498"/>
      <c r="AH1969" s="498"/>
      <c r="AI1969" s="498"/>
    </row>
    <row r="1970" spans="6:35" ht="24" customHeight="1">
      <c r="F1970" s="263"/>
      <c r="Z1970" s="498"/>
      <c r="AA1970" s="498"/>
      <c r="AB1970" s="498"/>
      <c r="AC1970" s="498"/>
      <c r="AD1970" s="498"/>
      <c r="AE1970" s="498"/>
      <c r="AF1970" s="498"/>
      <c r="AG1970" s="498"/>
      <c r="AH1970" s="498"/>
      <c r="AI1970" s="498"/>
    </row>
    <row r="1971" spans="6:35" ht="24" customHeight="1">
      <c r="F1971" s="263"/>
      <c r="Z1971" s="498"/>
      <c r="AA1971" s="498"/>
      <c r="AB1971" s="498"/>
      <c r="AC1971" s="498"/>
      <c r="AD1971" s="498"/>
      <c r="AE1971" s="498"/>
      <c r="AF1971" s="498"/>
      <c r="AG1971" s="498"/>
      <c r="AH1971" s="498"/>
      <c r="AI1971" s="498"/>
    </row>
    <row r="1972" spans="6:35" ht="24" customHeight="1">
      <c r="F1972" s="263"/>
      <c r="Z1972" s="498"/>
      <c r="AA1972" s="498"/>
      <c r="AB1972" s="498"/>
      <c r="AC1972" s="498"/>
      <c r="AD1972" s="498"/>
      <c r="AE1972" s="498"/>
      <c r="AF1972" s="498"/>
      <c r="AG1972" s="498"/>
      <c r="AH1972" s="498"/>
      <c r="AI1972" s="498"/>
    </row>
    <row r="1973" spans="6:35" ht="24" customHeight="1">
      <c r="F1973" s="263"/>
      <c r="Z1973" s="498"/>
      <c r="AA1973" s="498"/>
      <c r="AB1973" s="498"/>
      <c r="AC1973" s="498"/>
      <c r="AD1973" s="498"/>
      <c r="AE1973" s="498"/>
      <c r="AF1973" s="498"/>
      <c r="AG1973" s="498"/>
      <c r="AH1973" s="498"/>
      <c r="AI1973" s="498"/>
    </row>
    <row r="1974" spans="6:35" ht="24" customHeight="1">
      <c r="F1974" s="263"/>
      <c r="Z1974" s="498"/>
      <c r="AA1974" s="498"/>
      <c r="AB1974" s="498"/>
      <c r="AC1974" s="498"/>
      <c r="AD1974" s="498"/>
      <c r="AE1974" s="498"/>
      <c r="AF1974" s="498"/>
      <c r="AG1974" s="498"/>
      <c r="AH1974" s="498"/>
      <c r="AI1974" s="498"/>
    </row>
    <row r="1975" spans="6:35" ht="24" customHeight="1">
      <c r="F1975" s="263"/>
      <c r="Z1975" s="498"/>
      <c r="AA1975" s="498"/>
      <c r="AB1975" s="498"/>
      <c r="AC1975" s="498"/>
      <c r="AD1975" s="498"/>
      <c r="AE1975" s="498"/>
      <c r="AF1975" s="498"/>
      <c r="AG1975" s="498"/>
      <c r="AH1975" s="498"/>
      <c r="AI1975" s="498"/>
    </row>
    <row r="1976" spans="6:35" ht="24" customHeight="1">
      <c r="F1976" s="263"/>
      <c r="Z1976" s="498"/>
      <c r="AA1976" s="498"/>
      <c r="AB1976" s="498"/>
      <c r="AC1976" s="498"/>
      <c r="AD1976" s="498"/>
      <c r="AE1976" s="498"/>
      <c r="AF1976" s="498"/>
      <c r="AG1976" s="498"/>
      <c r="AH1976" s="498"/>
      <c r="AI1976" s="498"/>
    </row>
    <row r="1977" spans="6:35" ht="24" customHeight="1">
      <c r="F1977" s="263"/>
      <c r="Z1977" s="498"/>
      <c r="AA1977" s="498"/>
      <c r="AB1977" s="498"/>
      <c r="AC1977" s="498"/>
      <c r="AD1977" s="498"/>
      <c r="AE1977" s="498"/>
      <c r="AF1977" s="498"/>
      <c r="AG1977" s="498"/>
      <c r="AH1977" s="498"/>
      <c r="AI1977" s="498"/>
    </row>
    <row r="1978" spans="6:35" ht="24" customHeight="1">
      <c r="F1978" s="263"/>
      <c r="Z1978" s="498"/>
      <c r="AA1978" s="498"/>
      <c r="AB1978" s="498"/>
      <c r="AC1978" s="498"/>
      <c r="AD1978" s="498"/>
      <c r="AE1978" s="498"/>
      <c r="AF1978" s="498"/>
      <c r="AG1978" s="498"/>
      <c r="AH1978" s="498"/>
      <c r="AI1978" s="498"/>
    </row>
    <row r="1979" spans="6:35" ht="24" customHeight="1">
      <c r="F1979" s="263"/>
      <c r="Z1979" s="498"/>
      <c r="AA1979" s="498"/>
      <c r="AB1979" s="498"/>
      <c r="AC1979" s="498"/>
      <c r="AD1979" s="498"/>
      <c r="AE1979" s="498"/>
      <c r="AF1979" s="498"/>
      <c r="AG1979" s="498"/>
      <c r="AH1979" s="498"/>
      <c r="AI1979" s="498"/>
    </row>
    <row r="1980" spans="6:35" ht="24" customHeight="1">
      <c r="F1980" s="263"/>
      <c r="Z1980" s="498"/>
      <c r="AA1980" s="498"/>
      <c r="AB1980" s="498"/>
      <c r="AC1980" s="498"/>
      <c r="AD1980" s="498"/>
      <c r="AE1980" s="498"/>
      <c r="AF1980" s="498"/>
      <c r="AG1980" s="498"/>
      <c r="AH1980" s="498"/>
      <c r="AI1980" s="498"/>
    </row>
    <row r="1981" spans="6:35" ht="24" customHeight="1">
      <c r="F1981" s="263"/>
      <c r="Z1981" s="498"/>
      <c r="AA1981" s="498"/>
      <c r="AB1981" s="498"/>
      <c r="AC1981" s="498"/>
      <c r="AD1981" s="498"/>
      <c r="AE1981" s="498"/>
      <c r="AF1981" s="498"/>
      <c r="AG1981" s="498"/>
      <c r="AH1981" s="498"/>
      <c r="AI1981" s="498"/>
    </row>
    <row r="1982" spans="6:35" ht="24" customHeight="1">
      <c r="F1982" s="263"/>
      <c r="Z1982" s="498"/>
      <c r="AA1982" s="498"/>
      <c r="AB1982" s="498"/>
      <c r="AC1982" s="498"/>
      <c r="AD1982" s="498"/>
      <c r="AE1982" s="498"/>
      <c r="AF1982" s="498"/>
      <c r="AG1982" s="498"/>
      <c r="AH1982" s="498"/>
      <c r="AI1982" s="498"/>
    </row>
    <row r="1983" spans="6:35" ht="24" customHeight="1">
      <c r="F1983" s="263"/>
      <c r="Z1983" s="498"/>
      <c r="AA1983" s="498"/>
      <c r="AB1983" s="498"/>
      <c r="AC1983" s="498"/>
      <c r="AD1983" s="498"/>
      <c r="AE1983" s="498"/>
      <c r="AF1983" s="498"/>
      <c r="AG1983" s="498"/>
      <c r="AH1983" s="498"/>
      <c r="AI1983" s="498"/>
    </row>
    <row r="1984" spans="6:35" ht="24" customHeight="1">
      <c r="F1984" s="263"/>
      <c r="Z1984" s="498"/>
      <c r="AA1984" s="498"/>
      <c r="AB1984" s="498"/>
      <c r="AC1984" s="498"/>
      <c r="AD1984" s="498"/>
      <c r="AE1984" s="498"/>
      <c r="AF1984" s="498"/>
      <c r="AG1984" s="498"/>
      <c r="AH1984" s="498"/>
      <c r="AI1984" s="498"/>
    </row>
    <row r="1985" spans="6:35" ht="24" customHeight="1">
      <c r="F1985" s="263"/>
      <c r="Z1985" s="498"/>
      <c r="AA1985" s="498"/>
      <c r="AB1985" s="498"/>
      <c r="AC1985" s="498"/>
      <c r="AD1985" s="498"/>
      <c r="AE1985" s="498"/>
      <c r="AF1985" s="498"/>
      <c r="AG1985" s="498"/>
      <c r="AH1985" s="498"/>
      <c r="AI1985" s="498"/>
    </row>
    <row r="1986" spans="6:35" ht="24" customHeight="1">
      <c r="F1986" s="263"/>
      <c r="Z1986" s="498"/>
      <c r="AA1986" s="498"/>
      <c r="AB1986" s="498"/>
      <c r="AC1986" s="498"/>
      <c r="AD1986" s="498"/>
      <c r="AE1986" s="498"/>
      <c r="AF1986" s="498"/>
      <c r="AG1986" s="498"/>
      <c r="AH1986" s="498"/>
      <c r="AI1986" s="498"/>
    </row>
    <row r="1987" spans="6:35" ht="24" customHeight="1">
      <c r="F1987" s="263"/>
      <c r="Z1987" s="498"/>
      <c r="AA1987" s="498"/>
      <c r="AB1987" s="498"/>
      <c r="AC1987" s="498"/>
      <c r="AD1987" s="498"/>
      <c r="AE1987" s="498"/>
      <c r="AF1987" s="498"/>
      <c r="AG1987" s="498"/>
      <c r="AH1987" s="498"/>
      <c r="AI1987" s="498"/>
    </row>
    <row r="1988" spans="6:35" ht="24" customHeight="1">
      <c r="F1988" s="263"/>
      <c r="Z1988" s="498"/>
      <c r="AA1988" s="498"/>
      <c r="AB1988" s="498"/>
      <c r="AC1988" s="498"/>
      <c r="AD1988" s="498"/>
      <c r="AE1988" s="498"/>
      <c r="AF1988" s="498"/>
      <c r="AG1988" s="498"/>
      <c r="AH1988" s="498"/>
      <c r="AI1988" s="498"/>
    </row>
    <row r="1989" spans="6:35" ht="24" customHeight="1">
      <c r="F1989" s="263"/>
      <c r="Z1989" s="498"/>
      <c r="AA1989" s="498"/>
      <c r="AB1989" s="498"/>
      <c r="AC1989" s="498"/>
      <c r="AD1989" s="498"/>
      <c r="AE1989" s="498"/>
      <c r="AF1989" s="498"/>
      <c r="AG1989" s="498"/>
      <c r="AH1989" s="498"/>
      <c r="AI1989" s="498"/>
    </row>
    <row r="1990" spans="6:35" ht="24" customHeight="1">
      <c r="F1990" s="263"/>
      <c r="Z1990" s="498"/>
      <c r="AA1990" s="498"/>
      <c r="AB1990" s="498"/>
      <c r="AC1990" s="498"/>
      <c r="AD1990" s="498"/>
      <c r="AE1990" s="498"/>
      <c r="AF1990" s="498"/>
      <c r="AG1990" s="498"/>
      <c r="AH1990" s="498"/>
      <c r="AI1990" s="498"/>
    </row>
    <row r="1991" spans="6:35" ht="24" customHeight="1">
      <c r="F1991" s="263"/>
      <c r="Z1991" s="498"/>
      <c r="AA1991" s="498"/>
      <c r="AB1991" s="498"/>
      <c r="AC1991" s="498"/>
      <c r="AD1991" s="498"/>
      <c r="AE1991" s="498"/>
      <c r="AF1991" s="498"/>
      <c r="AG1991" s="498"/>
      <c r="AH1991" s="498"/>
      <c r="AI1991" s="498"/>
    </row>
    <row r="1992" spans="6:35" ht="24" customHeight="1">
      <c r="F1992" s="263"/>
      <c r="Z1992" s="498"/>
      <c r="AA1992" s="498"/>
      <c r="AB1992" s="498"/>
      <c r="AC1992" s="498"/>
      <c r="AD1992" s="498"/>
      <c r="AE1992" s="498"/>
      <c r="AF1992" s="498"/>
      <c r="AG1992" s="498"/>
      <c r="AH1992" s="498"/>
      <c r="AI1992" s="498"/>
    </row>
    <row r="1993" spans="6:35" ht="24" customHeight="1">
      <c r="F1993" s="263"/>
      <c r="Z1993" s="498"/>
      <c r="AA1993" s="498"/>
      <c r="AB1993" s="498"/>
      <c r="AC1993" s="498"/>
      <c r="AD1993" s="498"/>
      <c r="AE1993" s="498"/>
      <c r="AF1993" s="498"/>
      <c r="AG1993" s="498"/>
      <c r="AH1993" s="498"/>
      <c r="AI1993" s="498"/>
    </row>
    <row r="1994" spans="6:35" ht="24" customHeight="1">
      <c r="F1994" s="263"/>
      <c r="Z1994" s="498"/>
      <c r="AA1994" s="498"/>
      <c r="AB1994" s="498"/>
      <c r="AC1994" s="498"/>
      <c r="AD1994" s="498"/>
      <c r="AE1994" s="498"/>
      <c r="AF1994" s="498"/>
      <c r="AG1994" s="498"/>
      <c r="AH1994" s="498"/>
      <c r="AI1994" s="498"/>
    </row>
    <row r="1995" spans="6:35" ht="24" customHeight="1">
      <c r="F1995" s="263"/>
      <c r="Z1995" s="498"/>
      <c r="AA1995" s="498"/>
      <c r="AB1995" s="498"/>
      <c r="AC1995" s="498"/>
      <c r="AD1995" s="498"/>
      <c r="AE1995" s="498"/>
      <c r="AF1995" s="498"/>
      <c r="AG1995" s="498"/>
      <c r="AH1995" s="498"/>
      <c r="AI1995" s="498"/>
    </row>
    <row r="1996" spans="6:35" ht="24" customHeight="1">
      <c r="F1996" s="263"/>
      <c r="Z1996" s="498"/>
      <c r="AA1996" s="498"/>
      <c r="AB1996" s="498"/>
      <c r="AC1996" s="498"/>
      <c r="AD1996" s="498"/>
      <c r="AE1996" s="498"/>
      <c r="AF1996" s="498"/>
      <c r="AG1996" s="498"/>
      <c r="AH1996" s="498"/>
      <c r="AI1996" s="498"/>
    </row>
    <row r="1997" spans="6:35" ht="24" customHeight="1">
      <c r="F1997" s="263"/>
      <c r="Z1997" s="498"/>
      <c r="AA1997" s="498"/>
      <c r="AB1997" s="498"/>
      <c r="AC1997" s="498"/>
      <c r="AD1997" s="498"/>
      <c r="AE1997" s="498"/>
      <c r="AF1997" s="498"/>
      <c r="AG1997" s="498"/>
      <c r="AH1997" s="498"/>
      <c r="AI1997" s="498"/>
    </row>
    <row r="1998" spans="6:35" ht="24" customHeight="1">
      <c r="F1998" s="263"/>
      <c r="Z1998" s="498"/>
      <c r="AA1998" s="498"/>
      <c r="AB1998" s="498"/>
      <c r="AC1998" s="498"/>
      <c r="AD1998" s="498"/>
      <c r="AE1998" s="498"/>
      <c r="AF1998" s="498"/>
      <c r="AG1998" s="498"/>
      <c r="AH1998" s="498"/>
      <c r="AI1998" s="498"/>
    </row>
    <row r="1999" spans="6:35" ht="24" customHeight="1">
      <c r="F1999" s="263"/>
      <c r="Z1999" s="498"/>
      <c r="AA1999" s="498"/>
      <c r="AB1999" s="498"/>
      <c r="AC1999" s="498"/>
      <c r="AD1999" s="498"/>
      <c r="AE1999" s="498"/>
      <c r="AF1999" s="498"/>
      <c r="AG1999" s="498"/>
      <c r="AH1999" s="498"/>
      <c r="AI1999" s="498"/>
    </row>
    <row r="2000" spans="6:35" ht="24" customHeight="1">
      <c r="F2000" s="263"/>
      <c r="Z2000" s="498"/>
      <c r="AA2000" s="498"/>
      <c r="AB2000" s="498"/>
      <c r="AC2000" s="498"/>
      <c r="AD2000" s="498"/>
      <c r="AE2000" s="498"/>
      <c r="AF2000" s="498"/>
      <c r="AG2000" s="498"/>
      <c r="AH2000" s="498"/>
      <c r="AI2000" s="498"/>
    </row>
    <row r="2001" spans="6:35" ht="24" customHeight="1">
      <c r="F2001" s="263"/>
      <c r="Z2001" s="498"/>
      <c r="AA2001" s="498"/>
      <c r="AB2001" s="498"/>
      <c r="AC2001" s="498"/>
      <c r="AD2001" s="498"/>
      <c r="AE2001" s="498"/>
      <c r="AF2001" s="498"/>
      <c r="AG2001" s="498"/>
      <c r="AH2001" s="498"/>
      <c r="AI2001" s="498"/>
    </row>
    <row r="2002" spans="6:35" ht="24" customHeight="1">
      <c r="F2002" s="263"/>
      <c r="Z2002" s="498"/>
      <c r="AA2002" s="498"/>
      <c r="AB2002" s="498"/>
      <c r="AC2002" s="498"/>
      <c r="AD2002" s="498"/>
      <c r="AE2002" s="498"/>
      <c r="AF2002" s="498"/>
      <c r="AG2002" s="498"/>
      <c r="AH2002" s="498"/>
      <c r="AI2002" s="498"/>
    </row>
    <row r="2003" spans="6:35" ht="24" customHeight="1">
      <c r="F2003" s="263"/>
      <c r="Z2003" s="498"/>
      <c r="AA2003" s="498"/>
      <c r="AB2003" s="498"/>
      <c r="AC2003" s="498"/>
      <c r="AD2003" s="498"/>
      <c r="AE2003" s="498"/>
      <c r="AF2003" s="498"/>
      <c r="AG2003" s="498"/>
      <c r="AH2003" s="498"/>
      <c r="AI2003" s="498"/>
    </row>
    <row r="2004" spans="6:35" ht="24" customHeight="1">
      <c r="F2004" s="263"/>
      <c r="Z2004" s="498"/>
      <c r="AA2004" s="498"/>
      <c r="AB2004" s="498"/>
      <c r="AC2004" s="498"/>
      <c r="AD2004" s="498"/>
      <c r="AE2004" s="498"/>
      <c r="AF2004" s="498"/>
      <c r="AG2004" s="498"/>
      <c r="AH2004" s="498"/>
      <c r="AI2004" s="498"/>
    </row>
    <row r="2005" spans="6:35" ht="24" customHeight="1">
      <c r="F2005" s="263"/>
      <c r="Z2005" s="498"/>
      <c r="AA2005" s="498"/>
      <c r="AB2005" s="498"/>
      <c r="AC2005" s="498"/>
      <c r="AD2005" s="498"/>
      <c r="AE2005" s="498"/>
      <c r="AF2005" s="498"/>
      <c r="AG2005" s="498"/>
      <c r="AH2005" s="498"/>
      <c r="AI2005" s="498"/>
    </row>
    <row r="2006" spans="6:35" ht="24" customHeight="1">
      <c r="F2006" s="263"/>
      <c r="Z2006" s="498"/>
      <c r="AA2006" s="498"/>
      <c r="AB2006" s="498"/>
      <c r="AC2006" s="498"/>
      <c r="AD2006" s="498"/>
      <c r="AE2006" s="498"/>
      <c r="AF2006" s="498"/>
      <c r="AG2006" s="498"/>
      <c r="AH2006" s="498"/>
      <c r="AI2006" s="498"/>
    </row>
    <row r="2007" spans="6:35" ht="24" customHeight="1">
      <c r="F2007" s="263"/>
      <c r="Z2007" s="498"/>
      <c r="AA2007" s="498"/>
      <c r="AB2007" s="498"/>
      <c r="AC2007" s="498"/>
      <c r="AD2007" s="498"/>
      <c r="AE2007" s="498"/>
      <c r="AF2007" s="498"/>
      <c r="AG2007" s="498"/>
      <c r="AH2007" s="498"/>
      <c r="AI2007" s="498"/>
    </row>
    <row r="2008" spans="6:35" ht="24" customHeight="1">
      <c r="F2008" s="263"/>
      <c r="Z2008" s="498"/>
      <c r="AA2008" s="498"/>
      <c r="AB2008" s="498"/>
      <c r="AC2008" s="498"/>
      <c r="AD2008" s="498"/>
      <c r="AE2008" s="498"/>
      <c r="AF2008" s="498"/>
      <c r="AG2008" s="498"/>
      <c r="AH2008" s="498"/>
      <c r="AI2008" s="498"/>
    </row>
    <row r="2009" spans="6:35" ht="24" customHeight="1">
      <c r="F2009" s="263"/>
      <c r="Z2009" s="498"/>
      <c r="AA2009" s="498"/>
      <c r="AB2009" s="498"/>
      <c r="AC2009" s="498"/>
      <c r="AD2009" s="498"/>
      <c r="AE2009" s="498"/>
      <c r="AF2009" s="498"/>
      <c r="AG2009" s="498"/>
      <c r="AH2009" s="498"/>
      <c r="AI2009" s="498"/>
    </row>
    <row r="2010" spans="6:35" ht="24" customHeight="1">
      <c r="F2010" s="263"/>
      <c r="Z2010" s="498"/>
      <c r="AA2010" s="498"/>
      <c r="AB2010" s="498"/>
      <c r="AC2010" s="498"/>
      <c r="AD2010" s="498"/>
      <c r="AE2010" s="498"/>
      <c r="AF2010" s="498"/>
      <c r="AG2010" s="498"/>
      <c r="AH2010" s="498"/>
      <c r="AI2010" s="498"/>
    </row>
    <row r="2011" spans="6:35" ht="24" customHeight="1">
      <c r="F2011" s="263"/>
      <c r="Z2011" s="498"/>
      <c r="AA2011" s="498"/>
      <c r="AB2011" s="498"/>
      <c r="AC2011" s="498"/>
      <c r="AD2011" s="498"/>
      <c r="AE2011" s="498"/>
      <c r="AF2011" s="498"/>
      <c r="AG2011" s="498"/>
      <c r="AH2011" s="498"/>
      <c r="AI2011" s="498"/>
    </row>
    <row r="2012" spans="6:35" ht="24" customHeight="1">
      <c r="F2012" s="263"/>
      <c r="Z2012" s="498"/>
      <c r="AA2012" s="498"/>
      <c r="AB2012" s="498"/>
      <c r="AC2012" s="498"/>
      <c r="AD2012" s="498"/>
      <c r="AE2012" s="498"/>
      <c r="AF2012" s="498"/>
      <c r="AG2012" s="498"/>
      <c r="AH2012" s="498"/>
      <c r="AI2012" s="498"/>
    </row>
    <row r="2013" spans="6:35" ht="24" customHeight="1">
      <c r="F2013" s="263"/>
      <c r="Z2013" s="498"/>
      <c r="AA2013" s="498"/>
      <c r="AB2013" s="498"/>
      <c r="AC2013" s="498"/>
      <c r="AD2013" s="498"/>
      <c r="AE2013" s="498"/>
      <c r="AF2013" s="498"/>
      <c r="AG2013" s="498"/>
      <c r="AH2013" s="498"/>
      <c r="AI2013" s="498"/>
    </row>
    <row r="2014" spans="6:35" ht="24" customHeight="1">
      <c r="F2014" s="263"/>
      <c r="Z2014" s="498"/>
      <c r="AA2014" s="498"/>
      <c r="AB2014" s="498"/>
      <c r="AC2014" s="498"/>
      <c r="AD2014" s="498"/>
      <c r="AE2014" s="498"/>
      <c r="AF2014" s="498"/>
      <c r="AG2014" s="498"/>
      <c r="AH2014" s="498"/>
      <c r="AI2014" s="498"/>
    </row>
    <row r="2015" spans="6:35" ht="24" customHeight="1">
      <c r="F2015" s="263"/>
      <c r="Z2015" s="498"/>
      <c r="AA2015" s="498"/>
      <c r="AB2015" s="498"/>
      <c r="AC2015" s="498"/>
      <c r="AD2015" s="498"/>
      <c r="AE2015" s="498"/>
      <c r="AF2015" s="498"/>
      <c r="AG2015" s="498"/>
      <c r="AH2015" s="498"/>
      <c r="AI2015" s="498"/>
    </row>
    <row r="2016" spans="6:35" ht="24" customHeight="1">
      <c r="F2016" s="263"/>
      <c r="Z2016" s="498"/>
      <c r="AA2016" s="498"/>
      <c r="AB2016" s="498"/>
      <c r="AC2016" s="498"/>
      <c r="AD2016" s="498"/>
      <c r="AE2016" s="498"/>
      <c r="AF2016" s="498"/>
      <c r="AG2016" s="498"/>
      <c r="AH2016" s="498"/>
      <c r="AI2016" s="498"/>
    </row>
    <row r="2017" spans="6:35" ht="24" customHeight="1">
      <c r="F2017" s="263"/>
      <c r="Z2017" s="498"/>
      <c r="AA2017" s="498"/>
      <c r="AB2017" s="498"/>
      <c r="AC2017" s="498"/>
      <c r="AD2017" s="498"/>
      <c r="AE2017" s="498"/>
      <c r="AF2017" s="498"/>
      <c r="AG2017" s="498"/>
      <c r="AH2017" s="498"/>
      <c r="AI2017" s="498"/>
    </row>
    <row r="2018" spans="6:35" ht="24" customHeight="1">
      <c r="F2018" s="263"/>
      <c r="Z2018" s="498"/>
      <c r="AA2018" s="498"/>
      <c r="AB2018" s="498"/>
      <c r="AC2018" s="498"/>
      <c r="AD2018" s="498"/>
      <c r="AE2018" s="498"/>
      <c r="AF2018" s="498"/>
      <c r="AG2018" s="498"/>
      <c r="AH2018" s="498"/>
      <c r="AI2018" s="498"/>
    </row>
    <row r="2019" spans="6:35" ht="24" customHeight="1">
      <c r="F2019" s="263"/>
      <c r="Z2019" s="498"/>
      <c r="AA2019" s="498"/>
      <c r="AB2019" s="498"/>
      <c r="AC2019" s="498"/>
      <c r="AD2019" s="498"/>
      <c r="AE2019" s="498"/>
      <c r="AF2019" s="498"/>
      <c r="AG2019" s="498"/>
      <c r="AH2019" s="498"/>
      <c r="AI2019" s="498"/>
    </row>
    <row r="2020" spans="6:35" ht="24" customHeight="1">
      <c r="F2020" s="263"/>
      <c r="Z2020" s="498"/>
      <c r="AA2020" s="498"/>
      <c r="AB2020" s="498"/>
      <c r="AC2020" s="498"/>
      <c r="AD2020" s="498"/>
      <c r="AE2020" s="498"/>
      <c r="AF2020" s="498"/>
      <c r="AG2020" s="498"/>
      <c r="AH2020" s="498"/>
      <c r="AI2020" s="498"/>
    </row>
    <row r="2021" spans="6:35" ht="24" customHeight="1">
      <c r="F2021" s="263"/>
      <c r="Z2021" s="498"/>
      <c r="AA2021" s="498"/>
      <c r="AB2021" s="498"/>
      <c r="AC2021" s="498"/>
      <c r="AD2021" s="498"/>
      <c r="AE2021" s="498"/>
      <c r="AF2021" s="498"/>
      <c r="AG2021" s="498"/>
      <c r="AH2021" s="498"/>
      <c r="AI2021" s="498"/>
    </row>
    <row r="2022" spans="6:35" ht="24" customHeight="1">
      <c r="F2022" s="263"/>
      <c r="Z2022" s="498"/>
      <c r="AA2022" s="498"/>
      <c r="AB2022" s="498"/>
      <c r="AC2022" s="498"/>
      <c r="AD2022" s="498"/>
      <c r="AE2022" s="498"/>
      <c r="AF2022" s="498"/>
      <c r="AG2022" s="498"/>
      <c r="AH2022" s="498"/>
      <c r="AI2022" s="498"/>
    </row>
    <row r="2023" spans="6:35" ht="24" customHeight="1">
      <c r="F2023" s="263"/>
      <c r="Z2023" s="498"/>
      <c r="AA2023" s="498"/>
      <c r="AB2023" s="498"/>
      <c r="AC2023" s="498"/>
      <c r="AD2023" s="498"/>
      <c r="AE2023" s="498"/>
      <c r="AF2023" s="498"/>
      <c r="AG2023" s="498"/>
      <c r="AH2023" s="498"/>
      <c r="AI2023" s="498"/>
    </row>
    <row r="2024" spans="6:35" ht="24" customHeight="1">
      <c r="F2024" s="263"/>
      <c r="Z2024" s="498"/>
      <c r="AA2024" s="498"/>
      <c r="AB2024" s="498"/>
      <c r="AC2024" s="498"/>
      <c r="AD2024" s="498"/>
      <c r="AE2024" s="498"/>
      <c r="AF2024" s="498"/>
      <c r="AG2024" s="498"/>
      <c r="AH2024" s="498"/>
      <c r="AI2024" s="498"/>
    </row>
    <row r="2025" spans="6:35" ht="24" customHeight="1">
      <c r="F2025" s="263"/>
      <c r="Z2025" s="498"/>
      <c r="AA2025" s="498"/>
      <c r="AB2025" s="498"/>
      <c r="AC2025" s="498"/>
      <c r="AD2025" s="498"/>
      <c r="AE2025" s="498"/>
      <c r="AF2025" s="498"/>
      <c r="AG2025" s="498"/>
      <c r="AH2025" s="498"/>
      <c r="AI2025" s="498"/>
    </row>
    <row r="2026" spans="6:35" ht="24" customHeight="1">
      <c r="F2026" s="263"/>
      <c r="Z2026" s="498"/>
      <c r="AA2026" s="498"/>
      <c r="AB2026" s="498"/>
      <c r="AC2026" s="498"/>
      <c r="AD2026" s="498"/>
      <c r="AE2026" s="498"/>
      <c r="AF2026" s="498"/>
      <c r="AG2026" s="498"/>
      <c r="AH2026" s="498"/>
      <c r="AI2026" s="498"/>
    </row>
    <row r="2027" spans="6:35" ht="24" customHeight="1">
      <c r="F2027" s="263"/>
      <c r="Z2027" s="498"/>
      <c r="AA2027" s="498"/>
      <c r="AB2027" s="498"/>
      <c r="AC2027" s="498"/>
      <c r="AD2027" s="498"/>
      <c r="AE2027" s="498"/>
      <c r="AF2027" s="498"/>
      <c r="AG2027" s="498"/>
      <c r="AH2027" s="498"/>
      <c r="AI2027" s="498"/>
    </row>
    <row r="2028" spans="6:35" ht="24" customHeight="1">
      <c r="F2028" s="263"/>
      <c r="Z2028" s="498"/>
      <c r="AA2028" s="498"/>
      <c r="AB2028" s="498"/>
      <c r="AC2028" s="498"/>
      <c r="AD2028" s="498"/>
      <c r="AE2028" s="498"/>
      <c r="AF2028" s="498"/>
      <c r="AG2028" s="498"/>
      <c r="AH2028" s="498"/>
      <c r="AI2028" s="498"/>
    </row>
    <row r="2029" spans="6:35" ht="24" customHeight="1">
      <c r="F2029" s="263"/>
      <c r="Z2029" s="498"/>
      <c r="AA2029" s="498"/>
      <c r="AB2029" s="498"/>
      <c r="AC2029" s="498"/>
      <c r="AD2029" s="498"/>
      <c r="AE2029" s="498"/>
      <c r="AF2029" s="498"/>
      <c r="AG2029" s="498"/>
      <c r="AH2029" s="498"/>
      <c r="AI2029" s="498"/>
    </row>
    <row r="2030" spans="6:35" ht="24" customHeight="1">
      <c r="F2030" s="263"/>
      <c r="Z2030" s="498"/>
      <c r="AA2030" s="498"/>
      <c r="AB2030" s="498"/>
      <c r="AC2030" s="498"/>
      <c r="AD2030" s="498"/>
      <c r="AE2030" s="498"/>
      <c r="AF2030" s="498"/>
      <c r="AG2030" s="498"/>
      <c r="AH2030" s="498"/>
      <c r="AI2030" s="498"/>
    </row>
    <row r="2031" spans="6:35" ht="24" customHeight="1">
      <c r="F2031" s="263"/>
      <c r="Z2031" s="498"/>
      <c r="AA2031" s="498"/>
      <c r="AB2031" s="498"/>
      <c r="AC2031" s="498"/>
      <c r="AD2031" s="498"/>
      <c r="AE2031" s="498"/>
      <c r="AF2031" s="498"/>
      <c r="AG2031" s="498"/>
      <c r="AH2031" s="498"/>
      <c r="AI2031" s="498"/>
    </row>
    <row r="2032" spans="6:35" ht="24" customHeight="1">
      <c r="F2032" s="263"/>
      <c r="Z2032" s="498"/>
      <c r="AA2032" s="498"/>
      <c r="AB2032" s="498"/>
      <c r="AC2032" s="498"/>
      <c r="AD2032" s="498"/>
      <c r="AE2032" s="498"/>
      <c r="AF2032" s="498"/>
      <c r="AG2032" s="498"/>
      <c r="AH2032" s="498"/>
      <c r="AI2032" s="498"/>
    </row>
    <row r="2033" spans="6:35" ht="24" customHeight="1">
      <c r="F2033" s="263"/>
      <c r="Z2033" s="498"/>
      <c r="AA2033" s="498"/>
      <c r="AB2033" s="498"/>
      <c r="AC2033" s="498"/>
      <c r="AD2033" s="498"/>
      <c r="AE2033" s="498"/>
      <c r="AF2033" s="498"/>
      <c r="AG2033" s="498"/>
      <c r="AH2033" s="498"/>
      <c r="AI2033" s="498"/>
    </row>
    <row r="2034" spans="6:35" ht="24" customHeight="1">
      <c r="F2034" s="263"/>
      <c r="Z2034" s="498"/>
      <c r="AA2034" s="498"/>
      <c r="AB2034" s="498"/>
      <c r="AC2034" s="498"/>
      <c r="AD2034" s="498"/>
      <c r="AE2034" s="498"/>
      <c r="AF2034" s="498"/>
      <c r="AG2034" s="498"/>
      <c r="AH2034" s="498"/>
      <c r="AI2034" s="498"/>
    </row>
    <row r="2035" spans="6:35" ht="24" customHeight="1">
      <c r="F2035" s="263"/>
      <c r="Z2035" s="498"/>
      <c r="AA2035" s="498"/>
      <c r="AB2035" s="498"/>
      <c r="AC2035" s="498"/>
      <c r="AD2035" s="498"/>
      <c r="AE2035" s="498"/>
      <c r="AF2035" s="498"/>
      <c r="AG2035" s="498"/>
      <c r="AH2035" s="498"/>
      <c r="AI2035" s="498"/>
    </row>
    <row r="2036" spans="6:35" ht="24" customHeight="1">
      <c r="F2036" s="263"/>
      <c r="Z2036" s="498"/>
      <c r="AA2036" s="498"/>
      <c r="AB2036" s="498"/>
      <c r="AC2036" s="498"/>
      <c r="AD2036" s="498"/>
      <c r="AE2036" s="498"/>
      <c r="AF2036" s="498"/>
      <c r="AG2036" s="498"/>
      <c r="AH2036" s="498"/>
      <c r="AI2036" s="498"/>
    </row>
    <row r="2037" spans="6:35" ht="24" customHeight="1">
      <c r="F2037" s="263"/>
      <c r="Z2037" s="498"/>
      <c r="AA2037" s="498"/>
      <c r="AB2037" s="498"/>
      <c r="AC2037" s="498"/>
      <c r="AD2037" s="498"/>
      <c r="AE2037" s="498"/>
      <c r="AF2037" s="498"/>
      <c r="AG2037" s="498"/>
      <c r="AH2037" s="498"/>
      <c r="AI2037" s="498"/>
    </row>
    <row r="2038" spans="6:35" ht="24" customHeight="1">
      <c r="F2038" s="263"/>
      <c r="Z2038" s="498"/>
      <c r="AA2038" s="498"/>
      <c r="AB2038" s="498"/>
      <c r="AC2038" s="498"/>
      <c r="AD2038" s="498"/>
      <c r="AE2038" s="498"/>
      <c r="AF2038" s="498"/>
      <c r="AG2038" s="498"/>
      <c r="AH2038" s="498"/>
      <c r="AI2038" s="498"/>
    </row>
    <row r="2039" spans="6:35" ht="24" customHeight="1">
      <c r="F2039" s="263"/>
      <c r="Z2039" s="498"/>
      <c r="AA2039" s="498"/>
      <c r="AB2039" s="498"/>
      <c r="AC2039" s="498"/>
      <c r="AD2039" s="498"/>
      <c r="AE2039" s="498"/>
      <c r="AF2039" s="498"/>
      <c r="AG2039" s="498"/>
      <c r="AH2039" s="498"/>
      <c r="AI2039" s="498"/>
    </row>
    <row r="2040" spans="6:35" ht="24" customHeight="1">
      <c r="F2040" s="263"/>
      <c r="Z2040" s="498"/>
      <c r="AA2040" s="498"/>
      <c r="AB2040" s="498"/>
      <c r="AC2040" s="498"/>
      <c r="AD2040" s="498"/>
      <c r="AE2040" s="498"/>
      <c r="AF2040" s="498"/>
      <c r="AG2040" s="498"/>
      <c r="AH2040" s="498"/>
      <c r="AI2040" s="498"/>
    </row>
    <row r="2041" spans="6:35" ht="24" customHeight="1">
      <c r="F2041" s="263"/>
      <c r="Z2041" s="498"/>
      <c r="AA2041" s="498"/>
      <c r="AB2041" s="498"/>
      <c r="AC2041" s="498"/>
      <c r="AD2041" s="498"/>
      <c r="AE2041" s="498"/>
      <c r="AF2041" s="498"/>
      <c r="AG2041" s="498"/>
      <c r="AH2041" s="498"/>
      <c r="AI2041" s="498"/>
    </row>
    <row r="2042" spans="6:35" ht="24" customHeight="1">
      <c r="F2042" s="263"/>
      <c r="Z2042" s="498"/>
      <c r="AA2042" s="498"/>
      <c r="AB2042" s="498"/>
      <c r="AC2042" s="498"/>
      <c r="AD2042" s="498"/>
      <c r="AE2042" s="498"/>
      <c r="AF2042" s="498"/>
      <c r="AG2042" s="498"/>
      <c r="AH2042" s="498"/>
      <c r="AI2042" s="498"/>
    </row>
    <row r="2043" spans="6:35" ht="24" customHeight="1">
      <c r="F2043" s="263"/>
      <c r="Z2043" s="498"/>
      <c r="AA2043" s="498"/>
      <c r="AB2043" s="498"/>
      <c r="AC2043" s="498"/>
      <c r="AD2043" s="498"/>
      <c r="AE2043" s="498"/>
      <c r="AF2043" s="498"/>
      <c r="AG2043" s="498"/>
      <c r="AH2043" s="498"/>
      <c r="AI2043" s="498"/>
    </row>
    <row r="2044" spans="6:35" ht="24" customHeight="1">
      <c r="F2044" s="263"/>
      <c r="Z2044" s="498"/>
      <c r="AA2044" s="498"/>
      <c r="AB2044" s="498"/>
      <c r="AC2044" s="498"/>
      <c r="AD2044" s="498"/>
      <c r="AE2044" s="498"/>
      <c r="AF2044" s="498"/>
      <c r="AG2044" s="498"/>
      <c r="AH2044" s="498"/>
      <c r="AI2044" s="498"/>
    </row>
    <row r="2045" spans="6:35" ht="24" customHeight="1">
      <c r="F2045" s="263"/>
      <c r="Z2045" s="498"/>
      <c r="AA2045" s="498"/>
      <c r="AB2045" s="498"/>
      <c r="AC2045" s="498"/>
      <c r="AD2045" s="498"/>
      <c r="AE2045" s="498"/>
      <c r="AF2045" s="498"/>
      <c r="AG2045" s="498"/>
      <c r="AH2045" s="498"/>
      <c r="AI2045" s="498"/>
    </row>
    <row r="2046" spans="6:35" ht="24" customHeight="1">
      <c r="F2046" s="263"/>
      <c r="Z2046" s="498"/>
      <c r="AA2046" s="498"/>
      <c r="AB2046" s="498"/>
      <c r="AC2046" s="498"/>
      <c r="AD2046" s="498"/>
      <c r="AE2046" s="498"/>
      <c r="AF2046" s="498"/>
      <c r="AG2046" s="498"/>
      <c r="AH2046" s="498"/>
      <c r="AI2046" s="498"/>
    </row>
    <row r="2047" spans="6:35" ht="24" customHeight="1">
      <c r="F2047" s="263"/>
      <c r="Z2047" s="498"/>
      <c r="AA2047" s="498"/>
      <c r="AB2047" s="498"/>
      <c r="AC2047" s="498"/>
      <c r="AD2047" s="498"/>
      <c r="AE2047" s="498"/>
      <c r="AF2047" s="498"/>
      <c r="AG2047" s="498"/>
      <c r="AH2047" s="498"/>
      <c r="AI2047" s="498"/>
    </row>
    <row r="2048" spans="6:35" ht="24" customHeight="1">
      <c r="F2048" s="263"/>
      <c r="Z2048" s="498"/>
      <c r="AA2048" s="498"/>
      <c r="AB2048" s="498"/>
      <c r="AC2048" s="498"/>
      <c r="AD2048" s="498"/>
      <c r="AE2048" s="498"/>
      <c r="AF2048" s="498"/>
      <c r="AG2048" s="498"/>
      <c r="AH2048" s="498"/>
      <c r="AI2048" s="498"/>
    </row>
    <row r="2049" spans="6:35" ht="24" customHeight="1">
      <c r="F2049" s="263"/>
      <c r="Z2049" s="498"/>
      <c r="AA2049" s="498"/>
      <c r="AB2049" s="498"/>
      <c r="AC2049" s="498"/>
      <c r="AD2049" s="498"/>
      <c r="AE2049" s="498"/>
      <c r="AF2049" s="498"/>
      <c r="AG2049" s="498"/>
      <c r="AH2049" s="498"/>
      <c r="AI2049" s="498"/>
    </row>
    <row r="2050" spans="6:35" ht="24" customHeight="1">
      <c r="F2050" s="263"/>
      <c r="Z2050" s="498"/>
      <c r="AA2050" s="498"/>
      <c r="AB2050" s="498"/>
      <c r="AC2050" s="498"/>
      <c r="AD2050" s="498"/>
      <c r="AE2050" s="498"/>
      <c r="AF2050" s="498"/>
      <c r="AG2050" s="498"/>
      <c r="AH2050" s="498"/>
      <c r="AI2050" s="498"/>
    </row>
    <row r="2051" spans="6:35" ht="24" customHeight="1">
      <c r="F2051" s="263"/>
      <c r="Z2051" s="498"/>
      <c r="AA2051" s="498"/>
      <c r="AB2051" s="498"/>
      <c r="AC2051" s="498"/>
      <c r="AD2051" s="498"/>
      <c r="AE2051" s="498"/>
      <c r="AF2051" s="498"/>
      <c r="AG2051" s="498"/>
      <c r="AH2051" s="498"/>
      <c r="AI2051" s="498"/>
    </row>
    <row r="2052" spans="6:35" ht="24" customHeight="1">
      <c r="F2052" s="263"/>
      <c r="Z2052" s="498"/>
      <c r="AA2052" s="498"/>
      <c r="AB2052" s="498"/>
      <c r="AC2052" s="498"/>
      <c r="AD2052" s="498"/>
      <c r="AE2052" s="498"/>
      <c r="AF2052" s="498"/>
      <c r="AG2052" s="498"/>
      <c r="AH2052" s="498"/>
      <c r="AI2052" s="498"/>
    </row>
    <row r="2053" spans="6:35" ht="24" customHeight="1">
      <c r="F2053" s="263"/>
      <c r="Z2053" s="498"/>
      <c r="AA2053" s="498"/>
      <c r="AB2053" s="498"/>
      <c r="AC2053" s="498"/>
      <c r="AD2053" s="498"/>
      <c r="AE2053" s="498"/>
      <c r="AF2053" s="498"/>
      <c r="AG2053" s="498"/>
      <c r="AH2053" s="498"/>
      <c r="AI2053" s="498"/>
    </row>
    <row r="2054" spans="6:35" ht="24" customHeight="1">
      <c r="F2054" s="263"/>
      <c r="Z2054" s="498"/>
      <c r="AA2054" s="498"/>
      <c r="AB2054" s="498"/>
      <c r="AC2054" s="498"/>
      <c r="AD2054" s="498"/>
      <c r="AE2054" s="498"/>
      <c r="AF2054" s="498"/>
      <c r="AG2054" s="498"/>
      <c r="AH2054" s="498"/>
      <c r="AI2054" s="498"/>
    </row>
    <row r="2055" spans="6:35" ht="24" customHeight="1">
      <c r="F2055" s="263"/>
      <c r="Z2055" s="498"/>
      <c r="AA2055" s="498"/>
      <c r="AB2055" s="498"/>
      <c r="AC2055" s="498"/>
      <c r="AD2055" s="498"/>
      <c r="AE2055" s="498"/>
      <c r="AF2055" s="498"/>
      <c r="AG2055" s="498"/>
      <c r="AH2055" s="498"/>
      <c r="AI2055" s="498"/>
    </row>
    <row r="2056" spans="6:35" ht="24" customHeight="1">
      <c r="F2056" s="263"/>
      <c r="Z2056" s="498"/>
      <c r="AA2056" s="498"/>
      <c r="AB2056" s="498"/>
      <c r="AC2056" s="498"/>
      <c r="AD2056" s="498"/>
      <c r="AE2056" s="498"/>
      <c r="AF2056" s="498"/>
      <c r="AG2056" s="498"/>
      <c r="AH2056" s="498"/>
      <c r="AI2056" s="498"/>
    </row>
    <row r="2057" spans="6:35" ht="24" customHeight="1">
      <c r="F2057" s="263"/>
      <c r="Z2057" s="498"/>
      <c r="AA2057" s="498"/>
      <c r="AB2057" s="498"/>
      <c r="AC2057" s="498"/>
      <c r="AD2057" s="498"/>
      <c r="AE2057" s="498"/>
      <c r="AF2057" s="498"/>
      <c r="AG2057" s="498"/>
      <c r="AH2057" s="498"/>
      <c r="AI2057" s="498"/>
    </row>
    <row r="2058" spans="6:35" ht="24" customHeight="1">
      <c r="F2058" s="263"/>
      <c r="Z2058" s="498"/>
      <c r="AA2058" s="498"/>
      <c r="AB2058" s="498"/>
      <c r="AC2058" s="498"/>
      <c r="AD2058" s="498"/>
      <c r="AE2058" s="498"/>
      <c r="AF2058" s="498"/>
      <c r="AG2058" s="498"/>
      <c r="AH2058" s="498"/>
      <c r="AI2058" s="498"/>
    </row>
    <row r="2059" spans="6:35" ht="24" customHeight="1">
      <c r="F2059" s="263"/>
      <c r="Z2059" s="498"/>
      <c r="AA2059" s="498"/>
      <c r="AB2059" s="498"/>
      <c r="AC2059" s="498"/>
      <c r="AD2059" s="498"/>
      <c r="AE2059" s="498"/>
      <c r="AF2059" s="498"/>
      <c r="AG2059" s="498"/>
      <c r="AH2059" s="498"/>
      <c r="AI2059" s="498"/>
    </row>
    <row r="2060" spans="6:35" ht="24" customHeight="1">
      <c r="F2060" s="263"/>
      <c r="Z2060" s="498"/>
      <c r="AA2060" s="498"/>
      <c r="AB2060" s="498"/>
      <c r="AC2060" s="498"/>
      <c r="AD2060" s="498"/>
      <c r="AE2060" s="498"/>
      <c r="AF2060" s="498"/>
      <c r="AG2060" s="498"/>
      <c r="AH2060" s="498"/>
      <c r="AI2060" s="498"/>
    </row>
    <row r="2061" spans="6:35" ht="24" customHeight="1">
      <c r="F2061" s="263"/>
      <c r="Z2061" s="498"/>
      <c r="AA2061" s="498"/>
      <c r="AB2061" s="498"/>
      <c r="AC2061" s="498"/>
      <c r="AD2061" s="498"/>
      <c r="AE2061" s="498"/>
      <c r="AF2061" s="498"/>
      <c r="AG2061" s="498"/>
      <c r="AH2061" s="498"/>
      <c r="AI2061" s="498"/>
    </row>
    <row r="2062" spans="6:35" ht="24" customHeight="1">
      <c r="F2062" s="263"/>
      <c r="Z2062" s="498"/>
      <c r="AA2062" s="498"/>
      <c r="AB2062" s="498"/>
      <c r="AC2062" s="498"/>
      <c r="AD2062" s="498"/>
      <c r="AE2062" s="498"/>
      <c r="AF2062" s="498"/>
      <c r="AG2062" s="498"/>
      <c r="AH2062" s="498"/>
      <c r="AI2062" s="498"/>
    </row>
    <row r="2063" spans="6:35" ht="24" customHeight="1">
      <c r="F2063" s="263"/>
      <c r="Z2063" s="498"/>
      <c r="AA2063" s="498"/>
      <c r="AB2063" s="498"/>
      <c r="AC2063" s="498"/>
      <c r="AD2063" s="498"/>
      <c r="AE2063" s="498"/>
      <c r="AF2063" s="498"/>
      <c r="AG2063" s="498"/>
      <c r="AH2063" s="498"/>
      <c r="AI2063" s="498"/>
    </row>
    <row r="2064" spans="6:35" ht="24" customHeight="1">
      <c r="F2064" s="263"/>
      <c r="Z2064" s="498"/>
      <c r="AA2064" s="498"/>
      <c r="AB2064" s="498"/>
      <c r="AC2064" s="498"/>
      <c r="AD2064" s="498"/>
      <c r="AE2064" s="498"/>
      <c r="AF2064" s="498"/>
      <c r="AG2064" s="498"/>
      <c r="AH2064" s="498"/>
      <c r="AI2064" s="498"/>
    </row>
    <row r="2065" spans="6:35" ht="24" customHeight="1">
      <c r="F2065" s="263"/>
      <c r="Z2065" s="498"/>
      <c r="AA2065" s="498"/>
      <c r="AB2065" s="498"/>
      <c r="AC2065" s="498"/>
      <c r="AD2065" s="498"/>
      <c r="AE2065" s="498"/>
      <c r="AF2065" s="498"/>
      <c r="AG2065" s="498"/>
      <c r="AH2065" s="498"/>
      <c r="AI2065" s="498"/>
    </row>
    <row r="2066" spans="6:35" ht="24" customHeight="1">
      <c r="F2066" s="263"/>
      <c r="Z2066" s="498"/>
      <c r="AA2066" s="498"/>
      <c r="AB2066" s="498"/>
      <c r="AC2066" s="498"/>
      <c r="AD2066" s="498"/>
      <c r="AE2066" s="498"/>
      <c r="AF2066" s="498"/>
      <c r="AG2066" s="498"/>
      <c r="AH2066" s="498"/>
      <c r="AI2066" s="498"/>
    </row>
    <row r="2067" spans="6:35" ht="24" customHeight="1">
      <c r="F2067" s="263"/>
      <c r="Z2067" s="498"/>
      <c r="AA2067" s="498"/>
      <c r="AB2067" s="498"/>
      <c r="AC2067" s="498"/>
      <c r="AD2067" s="498"/>
      <c r="AE2067" s="498"/>
      <c r="AF2067" s="498"/>
      <c r="AG2067" s="498"/>
      <c r="AH2067" s="498"/>
      <c r="AI2067" s="498"/>
    </row>
    <row r="2068" spans="6:35" ht="24" customHeight="1">
      <c r="F2068" s="263"/>
      <c r="Z2068" s="498"/>
      <c r="AA2068" s="498"/>
      <c r="AB2068" s="498"/>
      <c r="AC2068" s="498"/>
      <c r="AD2068" s="498"/>
      <c r="AE2068" s="498"/>
      <c r="AF2068" s="498"/>
      <c r="AG2068" s="498"/>
      <c r="AH2068" s="498"/>
      <c r="AI2068" s="498"/>
    </row>
    <row r="2069" spans="6:35" ht="24" customHeight="1">
      <c r="F2069" s="263"/>
      <c r="Z2069" s="498"/>
      <c r="AA2069" s="498"/>
      <c r="AB2069" s="498"/>
      <c r="AC2069" s="498"/>
      <c r="AD2069" s="498"/>
      <c r="AE2069" s="498"/>
      <c r="AF2069" s="498"/>
      <c r="AG2069" s="498"/>
      <c r="AH2069" s="498"/>
      <c r="AI2069" s="498"/>
    </row>
    <row r="2070" spans="6:35" ht="24" customHeight="1">
      <c r="F2070" s="263"/>
      <c r="Z2070" s="498"/>
      <c r="AA2070" s="498"/>
      <c r="AB2070" s="498"/>
      <c r="AC2070" s="498"/>
      <c r="AD2070" s="498"/>
      <c r="AE2070" s="498"/>
      <c r="AF2070" s="498"/>
      <c r="AG2070" s="498"/>
      <c r="AH2070" s="498"/>
      <c r="AI2070" s="498"/>
    </row>
    <row r="2071" spans="6:35" ht="24" customHeight="1">
      <c r="F2071" s="263"/>
      <c r="Z2071" s="498"/>
      <c r="AA2071" s="498"/>
      <c r="AB2071" s="498"/>
      <c r="AC2071" s="498"/>
      <c r="AD2071" s="498"/>
      <c r="AE2071" s="498"/>
      <c r="AF2071" s="498"/>
      <c r="AG2071" s="498"/>
      <c r="AH2071" s="498"/>
      <c r="AI2071" s="498"/>
    </row>
    <row r="2072" spans="6:35" ht="24" customHeight="1">
      <c r="F2072" s="263"/>
      <c r="Z2072" s="498"/>
      <c r="AA2072" s="498"/>
      <c r="AB2072" s="498"/>
      <c r="AC2072" s="498"/>
      <c r="AD2072" s="498"/>
      <c r="AE2072" s="498"/>
      <c r="AF2072" s="498"/>
      <c r="AG2072" s="498"/>
      <c r="AH2072" s="498"/>
      <c r="AI2072" s="498"/>
    </row>
    <row r="2073" spans="6:35" ht="24" customHeight="1">
      <c r="F2073" s="263"/>
      <c r="Z2073" s="498"/>
      <c r="AA2073" s="498"/>
      <c r="AB2073" s="498"/>
      <c r="AC2073" s="498"/>
      <c r="AD2073" s="498"/>
      <c r="AE2073" s="498"/>
      <c r="AF2073" s="498"/>
      <c r="AG2073" s="498"/>
      <c r="AH2073" s="498"/>
      <c r="AI2073" s="498"/>
    </row>
    <row r="2074" spans="6:35" ht="24" customHeight="1">
      <c r="F2074" s="263"/>
      <c r="Z2074" s="498"/>
      <c r="AA2074" s="498"/>
      <c r="AB2074" s="498"/>
      <c r="AC2074" s="498"/>
      <c r="AD2074" s="498"/>
      <c r="AE2074" s="498"/>
      <c r="AF2074" s="498"/>
      <c r="AG2074" s="498"/>
      <c r="AH2074" s="498"/>
      <c r="AI2074" s="498"/>
    </row>
    <row r="2075" spans="6:35" ht="24" customHeight="1">
      <c r="F2075" s="263"/>
      <c r="Z2075" s="498"/>
      <c r="AA2075" s="498"/>
      <c r="AB2075" s="498"/>
      <c r="AC2075" s="498"/>
      <c r="AD2075" s="498"/>
      <c r="AE2075" s="498"/>
      <c r="AF2075" s="498"/>
      <c r="AG2075" s="498"/>
      <c r="AH2075" s="498"/>
      <c r="AI2075" s="498"/>
    </row>
    <row r="2076" spans="6:35" ht="24" customHeight="1">
      <c r="F2076" s="263"/>
      <c r="Z2076" s="498"/>
      <c r="AA2076" s="498"/>
      <c r="AB2076" s="498"/>
      <c r="AC2076" s="498"/>
      <c r="AD2076" s="498"/>
      <c r="AE2076" s="498"/>
      <c r="AF2076" s="498"/>
      <c r="AG2076" s="498"/>
      <c r="AH2076" s="498"/>
      <c r="AI2076" s="498"/>
    </row>
    <row r="2077" spans="6:35" ht="24" customHeight="1">
      <c r="F2077" s="263"/>
      <c r="Z2077" s="498"/>
      <c r="AA2077" s="498"/>
      <c r="AB2077" s="498"/>
      <c r="AC2077" s="498"/>
      <c r="AD2077" s="498"/>
      <c r="AE2077" s="498"/>
      <c r="AF2077" s="498"/>
      <c r="AG2077" s="498"/>
      <c r="AH2077" s="498"/>
      <c r="AI2077" s="498"/>
    </row>
    <row r="2078" spans="6:35" ht="24" customHeight="1">
      <c r="F2078" s="263"/>
      <c r="Z2078" s="498"/>
      <c r="AA2078" s="498"/>
      <c r="AB2078" s="498"/>
      <c r="AC2078" s="498"/>
      <c r="AD2078" s="498"/>
      <c r="AE2078" s="498"/>
      <c r="AF2078" s="498"/>
      <c r="AG2078" s="498"/>
      <c r="AH2078" s="498"/>
      <c r="AI2078" s="498"/>
    </row>
    <row r="2079" spans="6:35" ht="24" customHeight="1">
      <c r="F2079" s="263"/>
      <c r="Z2079" s="498"/>
      <c r="AA2079" s="498"/>
      <c r="AB2079" s="498"/>
      <c r="AC2079" s="498"/>
      <c r="AD2079" s="498"/>
      <c r="AE2079" s="498"/>
      <c r="AF2079" s="498"/>
      <c r="AG2079" s="498"/>
      <c r="AH2079" s="498"/>
      <c r="AI2079" s="498"/>
    </row>
    <row r="2080" spans="6:35" ht="24" customHeight="1">
      <c r="F2080" s="263"/>
      <c r="Z2080" s="498"/>
      <c r="AA2080" s="498"/>
      <c r="AB2080" s="498"/>
      <c r="AC2080" s="498"/>
      <c r="AD2080" s="498"/>
      <c r="AE2080" s="498"/>
      <c r="AF2080" s="498"/>
      <c r="AG2080" s="498"/>
      <c r="AH2080" s="498"/>
      <c r="AI2080" s="498"/>
    </row>
    <row r="2081" spans="6:35" ht="24" customHeight="1">
      <c r="F2081" s="263"/>
      <c r="Z2081" s="498"/>
      <c r="AA2081" s="498"/>
      <c r="AB2081" s="498"/>
      <c r="AC2081" s="498"/>
      <c r="AD2081" s="498"/>
      <c r="AE2081" s="498"/>
      <c r="AF2081" s="498"/>
      <c r="AG2081" s="498"/>
      <c r="AH2081" s="498"/>
      <c r="AI2081" s="498"/>
    </row>
    <row r="2082" spans="6:35" ht="24" customHeight="1">
      <c r="F2082" s="263"/>
      <c r="Z2082" s="498"/>
      <c r="AA2082" s="498"/>
      <c r="AB2082" s="498"/>
      <c r="AC2082" s="498"/>
      <c r="AD2082" s="498"/>
      <c r="AE2082" s="498"/>
      <c r="AF2082" s="498"/>
      <c r="AG2082" s="498"/>
      <c r="AH2082" s="498"/>
      <c r="AI2082" s="498"/>
    </row>
    <row r="2083" spans="6:35" ht="24" customHeight="1">
      <c r="F2083" s="263"/>
      <c r="Z2083" s="498"/>
      <c r="AA2083" s="498"/>
      <c r="AB2083" s="498"/>
      <c r="AC2083" s="498"/>
      <c r="AD2083" s="498"/>
      <c r="AE2083" s="498"/>
      <c r="AF2083" s="498"/>
      <c r="AG2083" s="498"/>
      <c r="AH2083" s="498"/>
      <c r="AI2083" s="498"/>
    </row>
    <row r="2084" spans="6:35" ht="24" customHeight="1">
      <c r="F2084" s="263"/>
      <c r="Z2084" s="498"/>
      <c r="AA2084" s="498"/>
      <c r="AB2084" s="498"/>
      <c r="AC2084" s="498"/>
      <c r="AD2084" s="498"/>
      <c r="AE2084" s="498"/>
      <c r="AF2084" s="498"/>
      <c r="AG2084" s="498"/>
      <c r="AH2084" s="498"/>
      <c r="AI2084" s="498"/>
    </row>
    <row r="2085" spans="6:35" ht="24" customHeight="1">
      <c r="F2085" s="263"/>
      <c r="Z2085" s="498"/>
      <c r="AA2085" s="498"/>
      <c r="AB2085" s="498"/>
      <c r="AC2085" s="498"/>
      <c r="AD2085" s="498"/>
      <c r="AE2085" s="498"/>
      <c r="AF2085" s="498"/>
      <c r="AG2085" s="498"/>
      <c r="AH2085" s="498"/>
      <c r="AI2085" s="498"/>
    </row>
    <row r="2086" spans="6:35" ht="24" customHeight="1">
      <c r="F2086" s="263"/>
      <c r="Z2086" s="498"/>
      <c r="AA2086" s="498"/>
      <c r="AB2086" s="498"/>
      <c r="AC2086" s="498"/>
      <c r="AD2086" s="498"/>
      <c r="AE2086" s="498"/>
      <c r="AF2086" s="498"/>
      <c r="AG2086" s="498"/>
      <c r="AH2086" s="498"/>
      <c r="AI2086" s="498"/>
    </row>
    <row r="2087" spans="6:35" ht="24" customHeight="1">
      <c r="F2087" s="263"/>
      <c r="Z2087" s="498"/>
      <c r="AA2087" s="498"/>
      <c r="AB2087" s="498"/>
      <c r="AC2087" s="498"/>
      <c r="AD2087" s="498"/>
      <c r="AE2087" s="498"/>
      <c r="AF2087" s="498"/>
      <c r="AG2087" s="498"/>
      <c r="AH2087" s="498"/>
      <c r="AI2087" s="498"/>
    </row>
    <row r="2088" spans="6:35" ht="24" customHeight="1">
      <c r="F2088" s="263"/>
      <c r="Z2088" s="498"/>
      <c r="AA2088" s="498"/>
      <c r="AB2088" s="498"/>
      <c r="AC2088" s="498"/>
      <c r="AD2088" s="498"/>
      <c r="AE2088" s="498"/>
      <c r="AF2088" s="498"/>
      <c r="AG2088" s="498"/>
      <c r="AH2088" s="498"/>
      <c r="AI2088" s="498"/>
    </row>
    <row r="2089" spans="6:35" ht="24" customHeight="1">
      <c r="F2089" s="263"/>
      <c r="Z2089" s="498"/>
      <c r="AA2089" s="498"/>
      <c r="AB2089" s="498"/>
      <c r="AC2089" s="498"/>
      <c r="AD2089" s="498"/>
      <c r="AE2089" s="498"/>
      <c r="AF2089" s="498"/>
      <c r="AG2089" s="498"/>
      <c r="AH2089" s="498"/>
      <c r="AI2089" s="498"/>
    </row>
    <row r="2090" spans="6:35" ht="24" customHeight="1">
      <c r="F2090" s="263"/>
      <c r="Z2090" s="498"/>
      <c r="AA2090" s="498"/>
      <c r="AB2090" s="498"/>
      <c r="AC2090" s="498"/>
      <c r="AD2090" s="498"/>
      <c r="AE2090" s="498"/>
      <c r="AF2090" s="498"/>
      <c r="AG2090" s="498"/>
      <c r="AH2090" s="498"/>
      <c r="AI2090" s="498"/>
    </row>
    <row r="2091" spans="6:35" ht="24" customHeight="1">
      <c r="F2091" s="263"/>
      <c r="Z2091" s="498"/>
      <c r="AA2091" s="498"/>
      <c r="AB2091" s="498"/>
      <c r="AC2091" s="498"/>
      <c r="AD2091" s="498"/>
      <c r="AE2091" s="498"/>
      <c r="AF2091" s="498"/>
      <c r="AG2091" s="498"/>
      <c r="AH2091" s="498"/>
      <c r="AI2091" s="498"/>
    </row>
    <row r="2092" spans="6:35" ht="24" customHeight="1">
      <c r="F2092" s="263"/>
      <c r="Z2092" s="498"/>
      <c r="AA2092" s="498"/>
      <c r="AB2092" s="498"/>
      <c r="AC2092" s="498"/>
      <c r="AD2092" s="498"/>
      <c r="AE2092" s="498"/>
      <c r="AF2092" s="498"/>
      <c r="AG2092" s="498"/>
      <c r="AH2092" s="498"/>
      <c r="AI2092" s="498"/>
    </row>
    <row r="2093" spans="6:35" ht="24" customHeight="1">
      <c r="F2093" s="263"/>
      <c r="Z2093" s="498"/>
      <c r="AA2093" s="498"/>
      <c r="AB2093" s="498"/>
      <c r="AC2093" s="498"/>
      <c r="AD2093" s="498"/>
      <c r="AE2093" s="498"/>
      <c r="AF2093" s="498"/>
      <c r="AG2093" s="498"/>
      <c r="AH2093" s="498"/>
      <c r="AI2093" s="498"/>
    </row>
    <row r="2094" spans="6:35" ht="24" customHeight="1">
      <c r="F2094" s="263"/>
      <c r="Z2094" s="498"/>
      <c r="AA2094" s="498"/>
      <c r="AB2094" s="498"/>
      <c r="AC2094" s="498"/>
      <c r="AD2094" s="498"/>
      <c r="AE2094" s="498"/>
      <c r="AF2094" s="498"/>
      <c r="AG2094" s="498"/>
      <c r="AH2094" s="498"/>
      <c r="AI2094" s="498"/>
    </row>
    <row r="2095" spans="6:35" ht="24" customHeight="1">
      <c r="F2095" s="263"/>
      <c r="Z2095" s="498"/>
      <c r="AA2095" s="498"/>
      <c r="AB2095" s="498"/>
      <c r="AC2095" s="498"/>
      <c r="AD2095" s="498"/>
      <c r="AE2095" s="498"/>
      <c r="AF2095" s="498"/>
      <c r="AG2095" s="498"/>
      <c r="AH2095" s="498"/>
      <c r="AI2095" s="498"/>
    </row>
    <row r="2096" spans="6:35" ht="24" customHeight="1">
      <c r="F2096" s="263"/>
      <c r="Z2096" s="498"/>
      <c r="AA2096" s="498"/>
      <c r="AB2096" s="498"/>
      <c r="AC2096" s="498"/>
      <c r="AD2096" s="498"/>
      <c r="AE2096" s="498"/>
      <c r="AF2096" s="498"/>
      <c r="AG2096" s="498"/>
      <c r="AH2096" s="498"/>
      <c r="AI2096" s="498"/>
    </row>
    <row r="2097" spans="6:35" ht="24" customHeight="1">
      <c r="F2097" s="263"/>
      <c r="Z2097" s="498"/>
      <c r="AA2097" s="498"/>
      <c r="AB2097" s="498"/>
      <c r="AC2097" s="498"/>
      <c r="AD2097" s="498"/>
      <c r="AE2097" s="498"/>
      <c r="AF2097" s="498"/>
      <c r="AG2097" s="498"/>
      <c r="AH2097" s="498"/>
      <c r="AI2097" s="498"/>
    </row>
    <row r="2098" spans="6:35" ht="24" customHeight="1">
      <c r="F2098" s="263"/>
      <c r="Z2098" s="498"/>
      <c r="AA2098" s="498"/>
      <c r="AB2098" s="498"/>
      <c r="AC2098" s="498"/>
      <c r="AD2098" s="498"/>
      <c r="AE2098" s="498"/>
      <c r="AF2098" s="498"/>
      <c r="AG2098" s="498"/>
      <c r="AH2098" s="498"/>
      <c r="AI2098" s="498"/>
    </row>
    <row r="2099" spans="6:35" ht="24" customHeight="1">
      <c r="F2099" s="263"/>
      <c r="Z2099" s="498"/>
      <c r="AA2099" s="498"/>
      <c r="AB2099" s="498"/>
      <c r="AC2099" s="498"/>
      <c r="AD2099" s="498"/>
      <c r="AE2099" s="498"/>
      <c r="AF2099" s="498"/>
      <c r="AG2099" s="498"/>
      <c r="AH2099" s="498"/>
      <c r="AI2099" s="498"/>
    </row>
    <row r="2100" spans="6:35" ht="24" customHeight="1">
      <c r="F2100" s="263"/>
      <c r="Z2100" s="498"/>
      <c r="AA2100" s="498"/>
      <c r="AB2100" s="498"/>
      <c r="AC2100" s="498"/>
      <c r="AD2100" s="498"/>
      <c r="AE2100" s="498"/>
      <c r="AF2100" s="498"/>
      <c r="AG2100" s="498"/>
      <c r="AH2100" s="498"/>
      <c r="AI2100" s="498"/>
    </row>
    <row r="2101" spans="6:35" ht="24" customHeight="1">
      <c r="F2101" s="263"/>
      <c r="Z2101" s="498"/>
      <c r="AA2101" s="498"/>
      <c r="AB2101" s="498"/>
      <c r="AC2101" s="498"/>
      <c r="AD2101" s="498"/>
      <c r="AE2101" s="498"/>
      <c r="AF2101" s="498"/>
      <c r="AG2101" s="498"/>
      <c r="AH2101" s="498"/>
      <c r="AI2101" s="498"/>
    </row>
    <row r="2102" spans="6:35" ht="24" customHeight="1">
      <c r="F2102" s="263"/>
      <c r="Z2102" s="498"/>
      <c r="AA2102" s="498"/>
      <c r="AB2102" s="498"/>
      <c r="AC2102" s="498"/>
      <c r="AD2102" s="498"/>
      <c r="AE2102" s="498"/>
      <c r="AF2102" s="498"/>
      <c r="AG2102" s="498"/>
      <c r="AH2102" s="498"/>
      <c r="AI2102" s="498"/>
    </row>
    <row r="2103" spans="6:35" ht="24" customHeight="1">
      <c r="F2103" s="263"/>
      <c r="Z2103" s="498"/>
      <c r="AA2103" s="498"/>
      <c r="AB2103" s="498"/>
      <c r="AC2103" s="498"/>
      <c r="AD2103" s="498"/>
      <c r="AE2103" s="498"/>
      <c r="AF2103" s="498"/>
      <c r="AG2103" s="498"/>
      <c r="AH2103" s="498"/>
      <c r="AI2103" s="498"/>
    </row>
    <row r="2104" spans="6:35" ht="24" customHeight="1">
      <c r="F2104" s="263"/>
      <c r="Z2104" s="498"/>
      <c r="AA2104" s="498"/>
      <c r="AB2104" s="498"/>
      <c r="AC2104" s="498"/>
      <c r="AD2104" s="498"/>
      <c r="AE2104" s="498"/>
      <c r="AF2104" s="498"/>
      <c r="AG2104" s="498"/>
      <c r="AH2104" s="498"/>
      <c r="AI2104" s="498"/>
    </row>
    <row r="2105" spans="6:35" ht="24" customHeight="1">
      <c r="F2105" s="263"/>
      <c r="Z2105" s="498"/>
      <c r="AA2105" s="498"/>
      <c r="AB2105" s="498"/>
      <c r="AC2105" s="498"/>
      <c r="AD2105" s="498"/>
      <c r="AE2105" s="498"/>
      <c r="AF2105" s="498"/>
      <c r="AG2105" s="498"/>
      <c r="AH2105" s="498"/>
      <c r="AI2105" s="498"/>
    </row>
    <row r="2106" spans="6:35" ht="24" customHeight="1">
      <c r="F2106" s="263"/>
      <c r="Z2106" s="498"/>
      <c r="AA2106" s="498"/>
      <c r="AB2106" s="498"/>
      <c r="AC2106" s="498"/>
      <c r="AD2106" s="498"/>
      <c r="AE2106" s="498"/>
      <c r="AF2106" s="498"/>
      <c r="AG2106" s="498"/>
      <c r="AH2106" s="498"/>
      <c r="AI2106" s="498"/>
    </row>
    <row r="2107" spans="6:35" ht="24" customHeight="1">
      <c r="F2107" s="263"/>
      <c r="Z2107" s="498"/>
      <c r="AA2107" s="498"/>
      <c r="AB2107" s="498"/>
      <c r="AC2107" s="498"/>
      <c r="AD2107" s="498"/>
      <c r="AE2107" s="498"/>
      <c r="AF2107" s="498"/>
      <c r="AG2107" s="498"/>
      <c r="AH2107" s="498"/>
      <c r="AI2107" s="498"/>
    </row>
    <row r="2108" spans="6:35" ht="24" customHeight="1">
      <c r="F2108" s="263"/>
      <c r="Z2108" s="498"/>
      <c r="AA2108" s="498"/>
      <c r="AB2108" s="498"/>
      <c r="AC2108" s="498"/>
      <c r="AD2108" s="498"/>
      <c r="AE2108" s="498"/>
      <c r="AF2108" s="498"/>
      <c r="AG2108" s="498"/>
      <c r="AH2108" s="498"/>
      <c r="AI2108" s="498"/>
    </row>
    <row r="2109" spans="6:35" ht="24" customHeight="1">
      <c r="F2109" s="263"/>
      <c r="Z2109" s="498"/>
      <c r="AA2109" s="498"/>
      <c r="AB2109" s="498"/>
      <c r="AC2109" s="498"/>
      <c r="AD2109" s="498"/>
      <c r="AE2109" s="498"/>
      <c r="AF2109" s="498"/>
      <c r="AG2109" s="498"/>
      <c r="AH2109" s="498"/>
      <c r="AI2109" s="498"/>
    </row>
    <row r="2110" spans="6:35" ht="24" customHeight="1">
      <c r="F2110" s="263"/>
      <c r="Z2110" s="498"/>
      <c r="AA2110" s="498"/>
      <c r="AB2110" s="498"/>
      <c r="AC2110" s="498"/>
      <c r="AD2110" s="498"/>
      <c r="AE2110" s="498"/>
      <c r="AF2110" s="498"/>
      <c r="AG2110" s="498"/>
      <c r="AH2110" s="498"/>
      <c r="AI2110" s="498"/>
    </row>
    <row r="2111" spans="6:35" ht="24" customHeight="1">
      <c r="F2111" s="263"/>
      <c r="Z2111" s="498"/>
      <c r="AA2111" s="498"/>
      <c r="AB2111" s="498"/>
      <c r="AC2111" s="498"/>
      <c r="AD2111" s="498"/>
      <c r="AE2111" s="498"/>
      <c r="AF2111" s="498"/>
      <c r="AG2111" s="498"/>
      <c r="AH2111" s="498"/>
      <c r="AI2111" s="498"/>
    </row>
    <row r="2112" spans="6:35" ht="24" customHeight="1">
      <c r="F2112" s="263"/>
      <c r="Z2112" s="498"/>
      <c r="AA2112" s="498"/>
      <c r="AB2112" s="498"/>
      <c r="AC2112" s="498"/>
      <c r="AD2112" s="498"/>
      <c r="AE2112" s="498"/>
      <c r="AF2112" s="498"/>
      <c r="AG2112" s="498"/>
      <c r="AH2112" s="498"/>
      <c r="AI2112" s="498"/>
    </row>
    <row r="2113" spans="6:35" ht="24" customHeight="1">
      <c r="F2113" s="263"/>
      <c r="Z2113" s="498"/>
      <c r="AA2113" s="498"/>
      <c r="AB2113" s="498"/>
      <c r="AC2113" s="498"/>
      <c r="AD2113" s="498"/>
      <c r="AE2113" s="498"/>
      <c r="AF2113" s="498"/>
      <c r="AG2113" s="498"/>
      <c r="AH2113" s="498"/>
      <c r="AI2113" s="498"/>
    </row>
    <row r="2114" spans="6:35" ht="24" customHeight="1">
      <c r="F2114" s="263"/>
      <c r="Z2114" s="498"/>
      <c r="AA2114" s="498"/>
      <c r="AB2114" s="498"/>
      <c r="AC2114" s="498"/>
      <c r="AD2114" s="498"/>
      <c r="AE2114" s="498"/>
      <c r="AF2114" s="498"/>
      <c r="AG2114" s="498"/>
      <c r="AH2114" s="498"/>
      <c r="AI2114" s="498"/>
    </row>
    <row r="2115" spans="6:35" ht="24" customHeight="1">
      <c r="F2115" s="263"/>
      <c r="Z2115" s="498"/>
      <c r="AA2115" s="498"/>
      <c r="AB2115" s="498"/>
      <c r="AC2115" s="498"/>
      <c r="AD2115" s="498"/>
      <c r="AE2115" s="498"/>
      <c r="AF2115" s="498"/>
      <c r="AG2115" s="498"/>
      <c r="AH2115" s="498"/>
      <c r="AI2115" s="498"/>
    </row>
    <row r="2116" spans="6:35" ht="24" customHeight="1">
      <c r="F2116" s="263"/>
      <c r="Z2116" s="498"/>
      <c r="AA2116" s="498"/>
      <c r="AB2116" s="498"/>
      <c r="AC2116" s="498"/>
      <c r="AD2116" s="498"/>
      <c r="AE2116" s="498"/>
      <c r="AF2116" s="498"/>
      <c r="AG2116" s="498"/>
      <c r="AH2116" s="498"/>
      <c r="AI2116" s="498"/>
    </row>
    <row r="2117" spans="6:35" ht="24" customHeight="1">
      <c r="F2117" s="263"/>
      <c r="Z2117" s="498"/>
      <c r="AA2117" s="498"/>
      <c r="AB2117" s="498"/>
      <c r="AC2117" s="498"/>
      <c r="AD2117" s="498"/>
      <c r="AE2117" s="498"/>
      <c r="AF2117" s="498"/>
      <c r="AG2117" s="498"/>
      <c r="AH2117" s="498"/>
      <c r="AI2117" s="498"/>
    </row>
    <row r="2118" spans="6:35" ht="24" customHeight="1">
      <c r="F2118" s="263"/>
      <c r="Z2118" s="498"/>
      <c r="AA2118" s="498"/>
      <c r="AB2118" s="498"/>
      <c r="AC2118" s="498"/>
      <c r="AD2118" s="498"/>
      <c r="AE2118" s="498"/>
      <c r="AF2118" s="498"/>
      <c r="AG2118" s="498"/>
      <c r="AH2118" s="498"/>
      <c r="AI2118" s="498"/>
    </row>
    <row r="2119" spans="6:35" ht="24" customHeight="1">
      <c r="F2119" s="263"/>
      <c r="Z2119" s="498"/>
      <c r="AA2119" s="498"/>
      <c r="AB2119" s="498"/>
      <c r="AC2119" s="498"/>
      <c r="AD2119" s="498"/>
      <c r="AE2119" s="498"/>
      <c r="AF2119" s="498"/>
      <c r="AG2119" s="498"/>
      <c r="AH2119" s="498"/>
      <c r="AI2119" s="498"/>
    </row>
    <row r="2120" spans="6:35" ht="24" customHeight="1">
      <c r="F2120" s="263"/>
      <c r="Z2120" s="498"/>
      <c r="AA2120" s="498"/>
      <c r="AB2120" s="498"/>
      <c r="AC2120" s="498"/>
      <c r="AD2120" s="498"/>
      <c r="AE2120" s="498"/>
      <c r="AF2120" s="498"/>
      <c r="AG2120" s="498"/>
      <c r="AH2120" s="498"/>
      <c r="AI2120" s="498"/>
    </row>
    <row r="2121" spans="6:35" ht="24" customHeight="1">
      <c r="F2121" s="263"/>
      <c r="Z2121" s="498"/>
      <c r="AA2121" s="498"/>
      <c r="AB2121" s="498"/>
      <c r="AC2121" s="498"/>
      <c r="AD2121" s="498"/>
      <c r="AE2121" s="498"/>
      <c r="AF2121" s="498"/>
      <c r="AG2121" s="498"/>
      <c r="AH2121" s="498"/>
      <c r="AI2121" s="498"/>
    </row>
    <row r="2122" spans="6:35" ht="24" customHeight="1">
      <c r="F2122" s="263"/>
      <c r="Z2122" s="498"/>
      <c r="AA2122" s="498"/>
      <c r="AB2122" s="498"/>
      <c r="AC2122" s="498"/>
      <c r="AD2122" s="498"/>
      <c r="AE2122" s="498"/>
      <c r="AF2122" s="498"/>
      <c r="AG2122" s="498"/>
      <c r="AH2122" s="498"/>
      <c r="AI2122" s="498"/>
    </row>
    <row r="2123" spans="6:35" ht="24" customHeight="1">
      <c r="F2123" s="263"/>
      <c r="Z2123" s="498"/>
      <c r="AA2123" s="498"/>
      <c r="AB2123" s="498"/>
      <c r="AC2123" s="498"/>
      <c r="AD2123" s="498"/>
      <c r="AE2123" s="498"/>
      <c r="AF2123" s="498"/>
      <c r="AG2123" s="498"/>
      <c r="AH2123" s="498"/>
      <c r="AI2123" s="498"/>
    </row>
    <row r="2124" spans="6:35" ht="24" customHeight="1">
      <c r="F2124" s="263"/>
      <c r="Z2124" s="498"/>
      <c r="AA2124" s="498"/>
      <c r="AB2124" s="498"/>
      <c r="AC2124" s="498"/>
      <c r="AD2124" s="498"/>
      <c r="AE2124" s="498"/>
      <c r="AF2124" s="498"/>
      <c r="AG2124" s="498"/>
      <c r="AH2124" s="498"/>
      <c r="AI2124" s="498"/>
    </row>
    <row r="2125" spans="6:35" ht="24" customHeight="1">
      <c r="F2125" s="263"/>
      <c r="Z2125" s="498"/>
      <c r="AA2125" s="498"/>
      <c r="AB2125" s="498"/>
      <c r="AC2125" s="498"/>
      <c r="AD2125" s="498"/>
      <c r="AE2125" s="498"/>
      <c r="AF2125" s="498"/>
      <c r="AG2125" s="498"/>
      <c r="AH2125" s="498"/>
      <c r="AI2125" s="498"/>
    </row>
    <row r="2126" spans="6:35" ht="24" customHeight="1">
      <c r="F2126" s="263"/>
      <c r="Z2126" s="498"/>
      <c r="AA2126" s="498"/>
      <c r="AB2126" s="498"/>
      <c r="AC2126" s="498"/>
      <c r="AD2126" s="498"/>
      <c r="AE2126" s="498"/>
      <c r="AF2126" s="498"/>
      <c r="AG2126" s="498"/>
      <c r="AH2126" s="498"/>
      <c r="AI2126" s="498"/>
    </row>
    <row r="2127" spans="6:35" ht="24" customHeight="1">
      <c r="F2127" s="263"/>
      <c r="Z2127" s="498"/>
      <c r="AA2127" s="498"/>
      <c r="AB2127" s="498"/>
      <c r="AC2127" s="498"/>
      <c r="AD2127" s="498"/>
      <c r="AE2127" s="498"/>
      <c r="AF2127" s="498"/>
      <c r="AG2127" s="498"/>
      <c r="AH2127" s="498"/>
      <c r="AI2127" s="498"/>
    </row>
    <row r="2128" spans="6:35" ht="24" customHeight="1">
      <c r="F2128" s="263"/>
      <c r="Z2128" s="498"/>
      <c r="AA2128" s="498"/>
      <c r="AB2128" s="498"/>
      <c r="AC2128" s="498"/>
      <c r="AD2128" s="498"/>
      <c r="AE2128" s="498"/>
      <c r="AF2128" s="498"/>
      <c r="AG2128" s="498"/>
      <c r="AH2128" s="498"/>
      <c r="AI2128" s="498"/>
    </row>
    <row r="2129" spans="6:35" ht="24" customHeight="1">
      <c r="F2129" s="263"/>
      <c r="Z2129" s="498"/>
      <c r="AA2129" s="498"/>
      <c r="AB2129" s="498"/>
      <c r="AC2129" s="498"/>
      <c r="AD2129" s="498"/>
      <c r="AE2129" s="498"/>
      <c r="AF2129" s="498"/>
      <c r="AG2129" s="498"/>
      <c r="AH2129" s="498"/>
      <c r="AI2129" s="498"/>
    </row>
    <row r="2130" spans="6:35" ht="24" customHeight="1">
      <c r="F2130" s="263"/>
      <c r="Z2130" s="498"/>
      <c r="AA2130" s="498"/>
      <c r="AB2130" s="498"/>
      <c r="AC2130" s="498"/>
      <c r="AD2130" s="498"/>
      <c r="AE2130" s="498"/>
      <c r="AF2130" s="498"/>
      <c r="AG2130" s="498"/>
      <c r="AH2130" s="498"/>
      <c r="AI2130" s="498"/>
    </row>
    <row r="2131" spans="6:35" ht="24" customHeight="1">
      <c r="F2131" s="263"/>
      <c r="Z2131" s="498"/>
      <c r="AA2131" s="498"/>
      <c r="AB2131" s="498"/>
      <c r="AC2131" s="498"/>
      <c r="AD2131" s="498"/>
      <c r="AE2131" s="498"/>
      <c r="AF2131" s="498"/>
      <c r="AG2131" s="498"/>
      <c r="AH2131" s="498"/>
      <c r="AI2131" s="498"/>
    </row>
    <row r="2132" spans="6:35" ht="24" customHeight="1">
      <c r="F2132" s="263"/>
      <c r="Z2132" s="498"/>
      <c r="AA2132" s="498"/>
      <c r="AB2132" s="498"/>
      <c r="AC2132" s="498"/>
      <c r="AD2132" s="498"/>
      <c r="AE2132" s="498"/>
      <c r="AF2132" s="498"/>
      <c r="AG2132" s="498"/>
      <c r="AH2132" s="498"/>
      <c r="AI2132" s="498"/>
    </row>
    <row r="2133" spans="6:35" ht="24" customHeight="1">
      <c r="F2133" s="263"/>
      <c r="Z2133" s="498"/>
      <c r="AA2133" s="498"/>
      <c r="AB2133" s="498"/>
      <c r="AC2133" s="498"/>
      <c r="AD2133" s="498"/>
      <c r="AE2133" s="498"/>
      <c r="AF2133" s="498"/>
      <c r="AG2133" s="498"/>
      <c r="AH2133" s="498"/>
      <c r="AI2133" s="498"/>
    </row>
    <row r="2134" spans="6:35" ht="24" customHeight="1">
      <c r="F2134" s="263"/>
      <c r="Z2134" s="498"/>
      <c r="AA2134" s="498"/>
      <c r="AB2134" s="498"/>
      <c r="AC2134" s="498"/>
      <c r="AD2134" s="498"/>
      <c r="AE2134" s="498"/>
      <c r="AF2134" s="498"/>
      <c r="AG2134" s="498"/>
      <c r="AH2134" s="498"/>
      <c r="AI2134" s="498"/>
    </row>
    <row r="2135" spans="6:35" ht="24" customHeight="1">
      <c r="F2135" s="263"/>
      <c r="Z2135" s="498"/>
      <c r="AA2135" s="498"/>
      <c r="AB2135" s="498"/>
      <c r="AC2135" s="498"/>
      <c r="AD2135" s="498"/>
      <c r="AE2135" s="498"/>
      <c r="AF2135" s="498"/>
      <c r="AG2135" s="498"/>
      <c r="AH2135" s="498"/>
      <c r="AI2135" s="498"/>
    </row>
    <row r="2136" spans="6:35" ht="24" customHeight="1">
      <c r="F2136" s="263"/>
      <c r="Z2136" s="498"/>
      <c r="AA2136" s="498"/>
      <c r="AB2136" s="498"/>
      <c r="AC2136" s="498"/>
      <c r="AD2136" s="498"/>
      <c r="AE2136" s="498"/>
      <c r="AF2136" s="498"/>
      <c r="AG2136" s="498"/>
      <c r="AH2136" s="498"/>
      <c r="AI2136" s="498"/>
    </row>
    <row r="2137" spans="6:35" ht="24" customHeight="1">
      <c r="F2137" s="263"/>
      <c r="Z2137" s="498"/>
      <c r="AA2137" s="498"/>
      <c r="AB2137" s="498"/>
      <c r="AC2137" s="498"/>
      <c r="AD2137" s="498"/>
      <c r="AE2137" s="498"/>
      <c r="AF2137" s="498"/>
      <c r="AG2137" s="498"/>
      <c r="AH2137" s="498"/>
      <c r="AI2137" s="498"/>
    </row>
    <row r="2138" spans="6:35" ht="24" customHeight="1">
      <c r="F2138" s="263"/>
      <c r="Z2138" s="498"/>
      <c r="AA2138" s="498"/>
      <c r="AB2138" s="498"/>
      <c r="AC2138" s="498"/>
      <c r="AD2138" s="498"/>
      <c r="AE2138" s="498"/>
      <c r="AF2138" s="498"/>
      <c r="AG2138" s="498"/>
      <c r="AH2138" s="498"/>
      <c r="AI2138" s="498"/>
    </row>
    <row r="2139" spans="6:35" ht="24" customHeight="1">
      <c r="F2139" s="263"/>
      <c r="Z2139" s="498"/>
      <c r="AA2139" s="498"/>
      <c r="AB2139" s="498"/>
      <c r="AC2139" s="498"/>
      <c r="AD2139" s="498"/>
      <c r="AE2139" s="498"/>
      <c r="AF2139" s="498"/>
      <c r="AG2139" s="498"/>
      <c r="AH2139" s="498"/>
      <c r="AI2139" s="498"/>
    </row>
    <row r="2140" spans="6:35" ht="24" customHeight="1">
      <c r="F2140" s="263"/>
      <c r="Z2140" s="498"/>
      <c r="AA2140" s="498"/>
      <c r="AB2140" s="498"/>
      <c r="AC2140" s="498"/>
      <c r="AD2140" s="498"/>
      <c r="AE2140" s="498"/>
      <c r="AF2140" s="498"/>
      <c r="AG2140" s="498"/>
      <c r="AH2140" s="498"/>
      <c r="AI2140" s="498"/>
    </row>
    <row r="2141" spans="6:35" ht="24" customHeight="1">
      <c r="F2141" s="263"/>
      <c r="Z2141" s="498"/>
      <c r="AA2141" s="498"/>
      <c r="AB2141" s="498"/>
      <c r="AC2141" s="498"/>
      <c r="AD2141" s="498"/>
      <c r="AE2141" s="498"/>
      <c r="AF2141" s="498"/>
      <c r="AG2141" s="498"/>
      <c r="AH2141" s="498"/>
      <c r="AI2141" s="498"/>
    </row>
    <row r="2142" spans="6:35" ht="24" customHeight="1">
      <c r="F2142" s="263"/>
      <c r="Z2142" s="498"/>
      <c r="AA2142" s="498"/>
      <c r="AB2142" s="498"/>
      <c r="AC2142" s="498"/>
      <c r="AD2142" s="498"/>
      <c r="AE2142" s="498"/>
      <c r="AF2142" s="498"/>
      <c r="AG2142" s="498"/>
      <c r="AH2142" s="498"/>
      <c r="AI2142" s="498"/>
    </row>
    <row r="2143" spans="6:35" ht="24" customHeight="1">
      <c r="F2143" s="263"/>
      <c r="Z2143" s="498"/>
      <c r="AA2143" s="498"/>
      <c r="AB2143" s="498"/>
      <c r="AC2143" s="498"/>
      <c r="AD2143" s="498"/>
      <c r="AE2143" s="498"/>
      <c r="AF2143" s="498"/>
      <c r="AG2143" s="498"/>
      <c r="AH2143" s="498"/>
      <c r="AI2143" s="498"/>
    </row>
    <row r="2144" spans="6:35" ht="24" customHeight="1">
      <c r="F2144" s="263"/>
      <c r="Z2144" s="498"/>
      <c r="AA2144" s="498"/>
      <c r="AB2144" s="498"/>
      <c r="AC2144" s="498"/>
      <c r="AD2144" s="498"/>
      <c r="AE2144" s="498"/>
      <c r="AF2144" s="498"/>
      <c r="AG2144" s="498"/>
      <c r="AH2144" s="498"/>
      <c r="AI2144" s="498"/>
    </row>
    <row r="2145" spans="6:35" ht="24" customHeight="1">
      <c r="F2145" s="263"/>
      <c r="Z2145" s="498"/>
      <c r="AA2145" s="498"/>
      <c r="AB2145" s="498"/>
      <c r="AC2145" s="498"/>
      <c r="AD2145" s="498"/>
      <c r="AE2145" s="498"/>
      <c r="AF2145" s="498"/>
      <c r="AG2145" s="498"/>
      <c r="AH2145" s="498"/>
      <c r="AI2145" s="498"/>
    </row>
    <row r="2146" spans="6:35" ht="24" customHeight="1">
      <c r="F2146" s="263"/>
      <c r="Z2146" s="498"/>
      <c r="AA2146" s="498"/>
      <c r="AB2146" s="498"/>
      <c r="AC2146" s="498"/>
      <c r="AD2146" s="498"/>
      <c r="AE2146" s="498"/>
      <c r="AF2146" s="498"/>
      <c r="AG2146" s="498"/>
      <c r="AH2146" s="498"/>
      <c r="AI2146" s="498"/>
    </row>
    <row r="2147" spans="6:35" ht="24" customHeight="1">
      <c r="F2147" s="263"/>
      <c r="Z2147" s="498"/>
      <c r="AA2147" s="498"/>
      <c r="AB2147" s="498"/>
      <c r="AC2147" s="498"/>
      <c r="AD2147" s="498"/>
      <c r="AE2147" s="498"/>
      <c r="AF2147" s="498"/>
      <c r="AG2147" s="498"/>
      <c r="AH2147" s="498"/>
      <c r="AI2147" s="498"/>
    </row>
    <row r="2148" spans="6:35" ht="24" customHeight="1">
      <c r="F2148" s="263"/>
      <c r="Z2148" s="498"/>
      <c r="AA2148" s="498"/>
      <c r="AB2148" s="498"/>
      <c r="AC2148" s="498"/>
      <c r="AD2148" s="498"/>
      <c r="AE2148" s="498"/>
      <c r="AF2148" s="498"/>
      <c r="AG2148" s="498"/>
      <c r="AH2148" s="498"/>
      <c r="AI2148" s="498"/>
    </row>
    <row r="2149" spans="6:35" ht="24" customHeight="1">
      <c r="F2149" s="263"/>
      <c r="Z2149" s="498"/>
      <c r="AA2149" s="498"/>
      <c r="AB2149" s="498"/>
      <c r="AC2149" s="498"/>
      <c r="AD2149" s="498"/>
      <c r="AE2149" s="498"/>
      <c r="AF2149" s="498"/>
      <c r="AG2149" s="498"/>
      <c r="AH2149" s="498"/>
      <c r="AI2149" s="498"/>
    </row>
    <row r="2150" spans="6:35" ht="24" customHeight="1">
      <c r="F2150" s="263"/>
      <c r="Z2150" s="498"/>
      <c r="AA2150" s="498"/>
      <c r="AB2150" s="498"/>
      <c r="AC2150" s="498"/>
      <c r="AD2150" s="498"/>
      <c r="AE2150" s="498"/>
      <c r="AF2150" s="498"/>
      <c r="AG2150" s="498"/>
      <c r="AH2150" s="498"/>
      <c r="AI2150" s="498"/>
    </row>
    <row r="2151" spans="6:35" ht="24" customHeight="1">
      <c r="F2151" s="263"/>
      <c r="Z2151" s="498"/>
      <c r="AA2151" s="498"/>
      <c r="AB2151" s="498"/>
      <c r="AC2151" s="498"/>
      <c r="AD2151" s="498"/>
      <c r="AE2151" s="498"/>
      <c r="AF2151" s="498"/>
      <c r="AG2151" s="498"/>
      <c r="AH2151" s="498"/>
      <c r="AI2151" s="498"/>
    </row>
    <row r="2152" spans="6:35" ht="24" customHeight="1">
      <c r="F2152" s="263"/>
      <c r="Z2152" s="498"/>
      <c r="AA2152" s="498"/>
      <c r="AB2152" s="498"/>
      <c r="AC2152" s="498"/>
      <c r="AD2152" s="498"/>
      <c r="AE2152" s="498"/>
      <c r="AF2152" s="498"/>
      <c r="AG2152" s="498"/>
      <c r="AH2152" s="498"/>
      <c r="AI2152" s="498"/>
    </row>
    <row r="2153" spans="6:35" ht="24" customHeight="1">
      <c r="F2153" s="263"/>
      <c r="Z2153" s="498"/>
      <c r="AA2153" s="498"/>
      <c r="AB2153" s="498"/>
      <c r="AC2153" s="498"/>
      <c r="AD2153" s="498"/>
      <c r="AE2153" s="498"/>
      <c r="AF2153" s="498"/>
      <c r="AG2153" s="498"/>
      <c r="AH2153" s="498"/>
      <c r="AI2153" s="498"/>
    </row>
    <row r="2154" spans="6:35" ht="24" customHeight="1">
      <c r="F2154" s="263"/>
      <c r="Z2154" s="498"/>
      <c r="AA2154" s="498"/>
      <c r="AB2154" s="498"/>
      <c r="AC2154" s="498"/>
      <c r="AD2154" s="498"/>
      <c r="AE2154" s="498"/>
      <c r="AF2154" s="498"/>
      <c r="AG2154" s="498"/>
      <c r="AH2154" s="498"/>
      <c r="AI2154" s="498"/>
    </row>
    <row r="2155" spans="6:35" ht="24" customHeight="1">
      <c r="F2155" s="263"/>
      <c r="Z2155" s="498"/>
      <c r="AA2155" s="498"/>
      <c r="AB2155" s="498"/>
      <c r="AC2155" s="498"/>
      <c r="AD2155" s="498"/>
      <c r="AE2155" s="498"/>
      <c r="AF2155" s="498"/>
      <c r="AG2155" s="498"/>
      <c r="AH2155" s="498"/>
      <c r="AI2155" s="498"/>
    </row>
    <row r="2156" spans="6:35" ht="24" customHeight="1">
      <c r="F2156" s="263"/>
      <c r="Z2156" s="498"/>
      <c r="AA2156" s="498"/>
      <c r="AB2156" s="498"/>
      <c r="AC2156" s="498"/>
      <c r="AD2156" s="498"/>
      <c r="AE2156" s="498"/>
      <c r="AF2156" s="498"/>
      <c r="AG2156" s="498"/>
      <c r="AH2156" s="498"/>
      <c r="AI2156" s="498"/>
    </row>
    <row r="2157" spans="6:35" ht="24" customHeight="1">
      <c r="F2157" s="263"/>
      <c r="Z2157" s="498"/>
      <c r="AA2157" s="498"/>
      <c r="AB2157" s="498"/>
      <c r="AC2157" s="498"/>
      <c r="AD2157" s="498"/>
      <c r="AE2157" s="498"/>
      <c r="AF2157" s="498"/>
      <c r="AG2157" s="498"/>
      <c r="AH2157" s="498"/>
      <c r="AI2157" s="498"/>
    </row>
    <row r="2158" spans="6:35" ht="24" customHeight="1">
      <c r="F2158" s="263"/>
      <c r="Z2158" s="498"/>
      <c r="AA2158" s="498"/>
      <c r="AB2158" s="498"/>
      <c r="AC2158" s="498"/>
      <c r="AD2158" s="498"/>
      <c r="AE2158" s="498"/>
      <c r="AF2158" s="498"/>
      <c r="AG2158" s="498"/>
      <c r="AH2158" s="498"/>
      <c r="AI2158" s="498"/>
    </row>
    <row r="2159" spans="6:35" ht="24" customHeight="1">
      <c r="F2159" s="263"/>
      <c r="Z2159" s="498"/>
      <c r="AA2159" s="498"/>
      <c r="AB2159" s="498"/>
      <c r="AC2159" s="498"/>
      <c r="AD2159" s="498"/>
      <c r="AE2159" s="498"/>
      <c r="AF2159" s="498"/>
      <c r="AG2159" s="498"/>
      <c r="AH2159" s="498"/>
      <c r="AI2159" s="498"/>
    </row>
    <row r="2160" spans="6:35" ht="24" customHeight="1">
      <c r="F2160" s="263"/>
      <c r="Z2160" s="498"/>
      <c r="AA2160" s="498"/>
      <c r="AB2160" s="498"/>
      <c r="AC2160" s="498"/>
      <c r="AD2160" s="498"/>
      <c r="AE2160" s="498"/>
      <c r="AF2160" s="498"/>
      <c r="AG2160" s="498"/>
      <c r="AH2160" s="498"/>
      <c r="AI2160" s="498"/>
    </row>
    <row r="2161" spans="6:35" ht="24" customHeight="1">
      <c r="F2161" s="263"/>
      <c r="Z2161" s="498"/>
      <c r="AA2161" s="498"/>
      <c r="AB2161" s="498"/>
      <c r="AC2161" s="498"/>
      <c r="AD2161" s="498"/>
      <c r="AE2161" s="498"/>
      <c r="AF2161" s="498"/>
      <c r="AG2161" s="498"/>
      <c r="AH2161" s="498"/>
      <c r="AI2161" s="498"/>
    </row>
    <row r="2162" spans="6:35" ht="24" customHeight="1">
      <c r="F2162" s="263"/>
      <c r="Z2162" s="498"/>
      <c r="AA2162" s="498"/>
      <c r="AB2162" s="498"/>
      <c r="AC2162" s="498"/>
      <c r="AD2162" s="498"/>
      <c r="AE2162" s="498"/>
      <c r="AF2162" s="498"/>
      <c r="AG2162" s="498"/>
      <c r="AH2162" s="498"/>
      <c r="AI2162" s="498"/>
    </row>
    <row r="2163" spans="6:35" ht="24" customHeight="1">
      <c r="F2163" s="263"/>
      <c r="Z2163" s="498"/>
      <c r="AA2163" s="498"/>
      <c r="AB2163" s="498"/>
      <c r="AC2163" s="498"/>
      <c r="AD2163" s="498"/>
      <c r="AE2163" s="498"/>
      <c r="AF2163" s="498"/>
      <c r="AG2163" s="498"/>
      <c r="AH2163" s="498"/>
      <c r="AI2163" s="498"/>
    </row>
    <row r="2164" spans="6:35" ht="24" customHeight="1">
      <c r="F2164" s="263"/>
      <c r="Z2164" s="498"/>
      <c r="AA2164" s="498"/>
      <c r="AB2164" s="498"/>
      <c r="AC2164" s="498"/>
      <c r="AD2164" s="498"/>
      <c r="AE2164" s="498"/>
      <c r="AF2164" s="498"/>
      <c r="AG2164" s="498"/>
      <c r="AH2164" s="498"/>
      <c r="AI2164" s="498"/>
    </row>
    <row r="2165" spans="6:35" ht="24" customHeight="1">
      <c r="F2165" s="263"/>
      <c r="Z2165" s="498"/>
      <c r="AA2165" s="498"/>
      <c r="AB2165" s="498"/>
      <c r="AC2165" s="498"/>
      <c r="AD2165" s="498"/>
      <c r="AE2165" s="498"/>
      <c r="AF2165" s="498"/>
      <c r="AG2165" s="498"/>
      <c r="AH2165" s="498"/>
      <c r="AI2165" s="498"/>
    </row>
    <row r="2166" spans="6:35" ht="24" customHeight="1">
      <c r="F2166" s="263"/>
      <c r="Z2166" s="498"/>
      <c r="AA2166" s="498"/>
      <c r="AB2166" s="498"/>
      <c r="AC2166" s="498"/>
      <c r="AD2166" s="498"/>
      <c r="AE2166" s="498"/>
      <c r="AF2166" s="498"/>
      <c r="AG2166" s="498"/>
      <c r="AH2166" s="498"/>
      <c r="AI2166" s="498"/>
    </row>
    <row r="2167" spans="6:35" ht="24" customHeight="1">
      <c r="F2167" s="263"/>
      <c r="Z2167" s="498"/>
      <c r="AA2167" s="498"/>
      <c r="AB2167" s="498"/>
      <c r="AC2167" s="498"/>
      <c r="AD2167" s="498"/>
      <c r="AE2167" s="498"/>
      <c r="AF2167" s="498"/>
      <c r="AG2167" s="498"/>
      <c r="AH2167" s="498"/>
      <c r="AI2167" s="498"/>
    </row>
    <row r="2168" spans="6:35" ht="24" customHeight="1">
      <c r="F2168" s="263"/>
      <c r="Z2168" s="498"/>
      <c r="AA2168" s="498"/>
      <c r="AB2168" s="498"/>
      <c r="AC2168" s="498"/>
      <c r="AD2168" s="498"/>
      <c r="AE2168" s="498"/>
      <c r="AF2168" s="498"/>
      <c r="AG2168" s="498"/>
      <c r="AH2168" s="498"/>
      <c r="AI2168" s="498"/>
    </row>
    <row r="2169" spans="6:35" ht="24" customHeight="1">
      <c r="F2169" s="263"/>
      <c r="Z2169" s="498"/>
      <c r="AA2169" s="498"/>
      <c r="AB2169" s="498"/>
      <c r="AC2169" s="498"/>
      <c r="AD2169" s="498"/>
      <c r="AE2169" s="498"/>
      <c r="AF2169" s="498"/>
      <c r="AG2169" s="498"/>
      <c r="AH2169" s="498"/>
      <c r="AI2169" s="498"/>
    </row>
    <row r="2170" spans="6:35" ht="24" customHeight="1">
      <c r="F2170" s="263"/>
      <c r="Z2170" s="498"/>
      <c r="AA2170" s="498"/>
      <c r="AB2170" s="498"/>
      <c r="AC2170" s="498"/>
      <c r="AD2170" s="498"/>
      <c r="AE2170" s="498"/>
      <c r="AF2170" s="498"/>
      <c r="AG2170" s="498"/>
      <c r="AH2170" s="498"/>
      <c r="AI2170" s="498"/>
    </row>
    <row r="2171" spans="6:35" ht="24" customHeight="1">
      <c r="F2171" s="263"/>
      <c r="Z2171" s="498"/>
      <c r="AA2171" s="498"/>
      <c r="AB2171" s="498"/>
      <c r="AC2171" s="498"/>
      <c r="AD2171" s="498"/>
      <c r="AE2171" s="498"/>
      <c r="AF2171" s="498"/>
      <c r="AG2171" s="498"/>
      <c r="AH2171" s="498"/>
      <c r="AI2171" s="498"/>
    </row>
    <row r="2172" spans="6:35" ht="24" customHeight="1">
      <c r="F2172" s="263"/>
      <c r="Z2172" s="498"/>
      <c r="AA2172" s="498"/>
      <c r="AB2172" s="498"/>
      <c r="AC2172" s="498"/>
      <c r="AD2172" s="498"/>
      <c r="AE2172" s="498"/>
      <c r="AF2172" s="498"/>
      <c r="AG2172" s="498"/>
      <c r="AH2172" s="498"/>
      <c r="AI2172" s="498"/>
    </row>
    <row r="2173" spans="6:35" ht="24" customHeight="1">
      <c r="F2173" s="263"/>
      <c r="Z2173" s="498"/>
      <c r="AA2173" s="498"/>
      <c r="AB2173" s="498"/>
      <c r="AC2173" s="498"/>
      <c r="AD2173" s="498"/>
      <c r="AE2173" s="498"/>
      <c r="AF2173" s="498"/>
      <c r="AG2173" s="498"/>
      <c r="AH2173" s="498"/>
      <c r="AI2173" s="498"/>
    </row>
    <row r="2174" spans="6:35" ht="24" customHeight="1">
      <c r="F2174" s="263"/>
      <c r="Z2174" s="498"/>
      <c r="AA2174" s="498"/>
      <c r="AB2174" s="498"/>
      <c r="AC2174" s="498"/>
      <c r="AD2174" s="498"/>
      <c r="AE2174" s="498"/>
      <c r="AF2174" s="498"/>
      <c r="AG2174" s="498"/>
      <c r="AH2174" s="498"/>
      <c r="AI2174" s="498"/>
    </row>
    <row r="2175" spans="6:35" ht="24" customHeight="1">
      <c r="F2175" s="263"/>
      <c r="Z2175" s="498"/>
      <c r="AA2175" s="498"/>
      <c r="AB2175" s="498"/>
      <c r="AC2175" s="498"/>
      <c r="AD2175" s="498"/>
      <c r="AE2175" s="498"/>
      <c r="AF2175" s="498"/>
      <c r="AG2175" s="498"/>
      <c r="AH2175" s="498"/>
      <c r="AI2175" s="498"/>
    </row>
    <row r="2176" spans="6:35" ht="24" customHeight="1">
      <c r="F2176" s="263"/>
      <c r="Z2176" s="498"/>
      <c r="AA2176" s="498"/>
      <c r="AB2176" s="498"/>
      <c r="AC2176" s="498"/>
      <c r="AD2176" s="498"/>
      <c r="AE2176" s="498"/>
      <c r="AF2176" s="498"/>
      <c r="AG2176" s="498"/>
      <c r="AH2176" s="498"/>
      <c r="AI2176" s="498"/>
    </row>
    <row r="2177" spans="6:35" ht="24" customHeight="1">
      <c r="F2177" s="263"/>
      <c r="Z2177" s="498"/>
      <c r="AA2177" s="498"/>
      <c r="AB2177" s="498"/>
      <c r="AC2177" s="498"/>
      <c r="AD2177" s="498"/>
      <c r="AE2177" s="498"/>
      <c r="AF2177" s="498"/>
      <c r="AG2177" s="498"/>
      <c r="AH2177" s="498"/>
      <c r="AI2177" s="498"/>
    </row>
    <row r="2178" spans="6:35" ht="24" customHeight="1">
      <c r="F2178" s="263"/>
      <c r="Z2178" s="498"/>
      <c r="AA2178" s="498"/>
      <c r="AB2178" s="498"/>
      <c r="AC2178" s="498"/>
      <c r="AD2178" s="498"/>
      <c r="AE2178" s="498"/>
      <c r="AF2178" s="498"/>
      <c r="AG2178" s="498"/>
      <c r="AH2178" s="498"/>
      <c r="AI2178" s="498"/>
    </row>
    <row r="2179" spans="6:35" ht="24" customHeight="1">
      <c r="F2179" s="263"/>
      <c r="Z2179" s="498"/>
      <c r="AA2179" s="498"/>
      <c r="AB2179" s="498"/>
      <c r="AC2179" s="498"/>
      <c r="AD2179" s="498"/>
      <c r="AE2179" s="498"/>
      <c r="AF2179" s="498"/>
      <c r="AG2179" s="498"/>
      <c r="AH2179" s="498"/>
      <c r="AI2179" s="498"/>
    </row>
    <row r="2180" spans="6:35" ht="24" customHeight="1">
      <c r="F2180" s="263"/>
      <c r="Z2180" s="498"/>
      <c r="AA2180" s="498"/>
      <c r="AB2180" s="498"/>
      <c r="AC2180" s="498"/>
      <c r="AD2180" s="498"/>
      <c r="AE2180" s="498"/>
      <c r="AF2180" s="498"/>
      <c r="AG2180" s="498"/>
      <c r="AH2180" s="498"/>
      <c r="AI2180" s="498"/>
    </row>
    <row r="2181" spans="6:35" ht="24" customHeight="1">
      <c r="F2181" s="263"/>
      <c r="Z2181" s="498"/>
      <c r="AA2181" s="498"/>
      <c r="AB2181" s="498"/>
      <c r="AC2181" s="498"/>
      <c r="AD2181" s="498"/>
      <c r="AE2181" s="498"/>
      <c r="AF2181" s="498"/>
      <c r="AG2181" s="498"/>
      <c r="AH2181" s="498"/>
      <c r="AI2181" s="498"/>
    </row>
    <row r="2182" spans="6:35" ht="24" customHeight="1">
      <c r="F2182" s="263"/>
      <c r="Z2182" s="498"/>
      <c r="AA2182" s="498"/>
      <c r="AB2182" s="498"/>
      <c r="AC2182" s="498"/>
      <c r="AD2182" s="498"/>
      <c r="AE2182" s="498"/>
      <c r="AF2182" s="498"/>
      <c r="AG2182" s="498"/>
      <c r="AH2182" s="498"/>
      <c r="AI2182" s="498"/>
    </row>
    <row r="2183" spans="6:35" ht="24" customHeight="1">
      <c r="F2183" s="263"/>
      <c r="Z2183" s="498"/>
      <c r="AA2183" s="498"/>
      <c r="AB2183" s="498"/>
      <c r="AC2183" s="498"/>
      <c r="AD2183" s="498"/>
      <c r="AE2183" s="498"/>
      <c r="AF2183" s="498"/>
      <c r="AG2183" s="498"/>
      <c r="AH2183" s="498"/>
      <c r="AI2183" s="498"/>
    </row>
    <row r="2184" spans="6:35" ht="24" customHeight="1">
      <c r="F2184" s="263"/>
      <c r="Z2184" s="498"/>
      <c r="AA2184" s="498"/>
      <c r="AB2184" s="498"/>
      <c r="AC2184" s="498"/>
      <c r="AD2184" s="498"/>
      <c r="AE2184" s="498"/>
      <c r="AF2184" s="498"/>
      <c r="AG2184" s="498"/>
      <c r="AH2184" s="498"/>
      <c r="AI2184" s="498"/>
    </row>
    <row r="2185" spans="6:35" ht="24" customHeight="1">
      <c r="F2185" s="263"/>
      <c r="Z2185" s="498"/>
      <c r="AA2185" s="498"/>
      <c r="AB2185" s="498"/>
      <c r="AC2185" s="498"/>
      <c r="AD2185" s="498"/>
      <c r="AE2185" s="498"/>
      <c r="AF2185" s="498"/>
      <c r="AG2185" s="498"/>
      <c r="AH2185" s="498"/>
      <c r="AI2185" s="498"/>
    </row>
    <row r="2186" spans="6:35" ht="24" customHeight="1">
      <c r="F2186" s="263"/>
      <c r="Z2186" s="498"/>
      <c r="AA2186" s="498"/>
      <c r="AB2186" s="498"/>
      <c r="AC2186" s="498"/>
      <c r="AD2186" s="498"/>
      <c r="AE2186" s="498"/>
      <c r="AF2186" s="498"/>
      <c r="AG2186" s="498"/>
      <c r="AH2186" s="498"/>
      <c r="AI2186" s="498"/>
    </row>
    <row r="2187" spans="6:35" ht="24" customHeight="1">
      <c r="F2187" s="263"/>
      <c r="Z2187" s="498"/>
      <c r="AA2187" s="498"/>
      <c r="AB2187" s="498"/>
      <c r="AC2187" s="498"/>
      <c r="AD2187" s="498"/>
      <c r="AE2187" s="498"/>
      <c r="AF2187" s="498"/>
      <c r="AG2187" s="498"/>
      <c r="AH2187" s="498"/>
      <c r="AI2187" s="498"/>
    </row>
    <row r="2188" spans="6:35" ht="24" customHeight="1">
      <c r="F2188" s="263"/>
      <c r="Z2188" s="498"/>
      <c r="AA2188" s="498"/>
      <c r="AB2188" s="498"/>
      <c r="AC2188" s="498"/>
      <c r="AD2188" s="498"/>
      <c r="AE2188" s="498"/>
      <c r="AF2188" s="498"/>
      <c r="AG2188" s="498"/>
      <c r="AH2188" s="498"/>
      <c r="AI2188" s="498"/>
    </row>
    <row r="2189" spans="6:35" ht="24" customHeight="1">
      <c r="F2189" s="263"/>
      <c r="Z2189" s="498"/>
      <c r="AA2189" s="498"/>
      <c r="AB2189" s="498"/>
      <c r="AC2189" s="498"/>
      <c r="AD2189" s="498"/>
      <c r="AE2189" s="498"/>
      <c r="AF2189" s="498"/>
      <c r="AG2189" s="498"/>
      <c r="AH2189" s="498"/>
      <c r="AI2189" s="498"/>
    </row>
    <row r="2190" spans="6:35" ht="24" customHeight="1">
      <c r="F2190" s="263"/>
      <c r="Z2190" s="498"/>
      <c r="AA2190" s="498"/>
      <c r="AB2190" s="498"/>
      <c r="AC2190" s="498"/>
      <c r="AD2190" s="498"/>
      <c r="AE2190" s="498"/>
      <c r="AF2190" s="498"/>
      <c r="AG2190" s="498"/>
      <c r="AH2190" s="498"/>
      <c r="AI2190" s="498"/>
    </row>
    <row r="2191" spans="6:35" ht="24" customHeight="1">
      <c r="F2191" s="263"/>
      <c r="Z2191" s="498"/>
      <c r="AA2191" s="498"/>
      <c r="AB2191" s="498"/>
      <c r="AC2191" s="498"/>
      <c r="AD2191" s="498"/>
      <c r="AE2191" s="498"/>
      <c r="AF2191" s="498"/>
      <c r="AG2191" s="498"/>
      <c r="AH2191" s="498"/>
      <c r="AI2191" s="498"/>
    </row>
    <row r="2192" spans="6:35" ht="24" customHeight="1">
      <c r="F2192" s="263"/>
      <c r="Z2192" s="498"/>
      <c r="AA2192" s="498"/>
      <c r="AB2192" s="498"/>
      <c r="AC2192" s="498"/>
      <c r="AD2192" s="498"/>
      <c r="AE2192" s="498"/>
      <c r="AF2192" s="498"/>
      <c r="AG2192" s="498"/>
      <c r="AH2192" s="498"/>
      <c r="AI2192" s="498"/>
    </row>
    <row r="2193" spans="6:35" ht="24" customHeight="1">
      <c r="F2193" s="263"/>
      <c r="Z2193" s="498"/>
      <c r="AA2193" s="498"/>
      <c r="AB2193" s="498"/>
      <c r="AC2193" s="498"/>
      <c r="AD2193" s="498"/>
      <c r="AE2193" s="498"/>
      <c r="AF2193" s="498"/>
      <c r="AG2193" s="498"/>
      <c r="AH2193" s="498"/>
      <c r="AI2193" s="498"/>
    </row>
    <row r="2194" spans="6:35" ht="24" customHeight="1">
      <c r="F2194" s="263"/>
      <c r="Z2194" s="498"/>
      <c r="AA2194" s="498"/>
      <c r="AB2194" s="498"/>
      <c r="AC2194" s="498"/>
      <c r="AD2194" s="498"/>
      <c r="AE2194" s="498"/>
      <c r="AF2194" s="498"/>
      <c r="AG2194" s="498"/>
      <c r="AH2194" s="498"/>
      <c r="AI2194" s="498"/>
    </row>
    <row r="2195" spans="6:35" ht="24" customHeight="1">
      <c r="F2195" s="263"/>
      <c r="Z2195" s="498"/>
      <c r="AA2195" s="498"/>
      <c r="AB2195" s="498"/>
      <c r="AC2195" s="498"/>
      <c r="AD2195" s="498"/>
      <c r="AE2195" s="498"/>
      <c r="AF2195" s="498"/>
      <c r="AG2195" s="498"/>
      <c r="AH2195" s="498"/>
      <c r="AI2195" s="498"/>
    </row>
    <row r="2196" spans="6:35" ht="24" customHeight="1">
      <c r="F2196" s="263"/>
      <c r="Z2196" s="498"/>
      <c r="AA2196" s="498"/>
      <c r="AB2196" s="498"/>
      <c r="AC2196" s="498"/>
      <c r="AD2196" s="498"/>
      <c r="AE2196" s="498"/>
      <c r="AF2196" s="498"/>
      <c r="AG2196" s="498"/>
      <c r="AH2196" s="498"/>
      <c r="AI2196" s="498"/>
    </row>
    <row r="2197" spans="6:35" ht="24" customHeight="1">
      <c r="F2197" s="263"/>
      <c r="Z2197" s="498"/>
      <c r="AA2197" s="498"/>
      <c r="AB2197" s="498"/>
      <c r="AC2197" s="498"/>
      <c r="AD2197" s="498"/>
      <c r="AE2197" s="498"/>
      <c r="AF2197" s="498"/>
      <c r="AG2197" s="498"/>
      <c r="AH2197" s="498"/>
      <c r="AI2197" s="498"/>
    </row>
    <row r="2198" spans="6:35" ht="24" customHeight="1">
      <c r="F2198" s="263"/>
      <c r="Z2198" s="498"/>
      <c r="AA2198" s="498"/>
      <c r="AB2198" s="498"/>
      <c r="AC2198" s="498"/>
      <c r="AD2198" s="498"/>
      <c r="AE2198" s="498"/>
      <c r="AF2198" s="498"/>
      <c r="AG2198" s="498"/>
      <c r="AH2198" s="498"/>
      <c r="AI2198" s="498"/>
    </row>
    <row r="2199" spans="6:35" ht="24" customHeight="1">
      <c r="F2199" s="263"/>
      <c r="Z2199" s="498"/>
      <c r="AA2199" s="498"/>
      <c r="AB2199" s="498"/>
      <c r="AC2199" s="498"/>
      <c r="AD2199" s="498"/>
      <c r="AE2199" s="498"/>
      <c r="AF2199" s="498"/>
      <c r="AG2199" s="498"/>
      <c r="AH2199" s="498"/>
      <c r="AI2199" s="498"/>
    </row>
    <row r="2200" spans="6:35" ht="24" customHeight="1">
      <c r="F2200" s="263"/>
      <c r="Z2200" s="498"/>
      <c r="AA2200" s="498"/>
      <c r="AB2200" s="498"/>
      <c r="AC2200" s="498"/>
      <c r="AD2200" s="498"/>
      <c r="AE2200" s="498"/>
      <c r="AF2200" s="498"/>
      <c r="AG2200" s="498"/>
      <c r="AH2200" s="498"/>
      <c r="AI2200" s="498"/>
    </row>
    <row r="2201" spans="6:35" ht="24" customHeight="1">
      <c r="F2201" s="263"/>
      <c r="Z2201" s="498"/>
      <c r="AA2201" s="498"/>
      <c r="AB2201" s="498"/>
      <c r="AC2201" s="498"/>
      <c r="AD2201" s="498"/>
      <c r="AE2201" s="498"/>
      <c r="AF2201" s="498"/>
      <c r="AG2201" s="498"/>
      <c r="AH2201" s="498"/>
      <c r="AI2201" s="498"/>
    </row>
    <row r="2202" spans="6:35" ht="24" customHeight="1">
      <c r="F2202" s="263"/>
      <c r="Z2202" s="498"/>
      <c r="AA2202" s="498"/>
      <c r="AB2202" s="498"/>
      <c r="AC2202" s="498"/>
      <c r="AD2202" s="498"/>
      <c r="AE2202" s="498"/>
      <c r="AF2202" s="498"/>
      <c r="AG2202" s="498"/>
      <c r="AH2202" s="498"/>
      <c r="AI2202" s="498"/>
    </row>
    <row r="2203" spans="6:35" ht="24" customHeight="1">
      <c r="F2203" s="263"/>
      <c r="Z2203" s="498"/>
      <c r="AA2203" s="498"/>
      <c r="AB2203" s="498"/>
      <c r="AC2203" s="498"/>
      <c r="AD2203" s="498"/>
      <c r="AE2203" s="498"/>
      <c r="AF2203" s="498"/>
      <c r="AG2203" s="498"/>
      <c r="AH2203" s="498"/>
      <c r="AI2203" s="498"/>
    </row>
    <row r="2204" spans="6:35" ht="24" customHeight="1">
      <c r="F2204" s="263"/>
      <c r="Z2204" s="498"/>
      <c r="AA2204" s="498"/>
      <c r="AB2204" s="498"/>
      <c r="AC2204" s="498"/>
      <c r="AD2204" s="498"/>
      <c r="AE2204" s="498"/>
      <c r="AF2204" s="498"/>
      <c r="AG2204" s="498"/>
      <c r="AH2204" s="498"/>
      <c r="AI2204" s="498"/>
    </row>
    <row r="2205" spans="6:35" ht="24" customHeight="1">
      <c r="F2205" s="263"/>
      <c r="Z2205" s="498"/>
      <c r="AA2205" s="498"/>
      <c r="AB2205" s="498"/>
      <c r="AC2205" s="498"/>
      <c r="AD2205" s="498"/>
      <c r="AE2205" s="498"/>
      <c r="AF2205" s="498"/>
      <c r="AG2205" s="498"/>
      <c r="AH2205" s="498"/>
      <c r="AI2205" s="498"/>
    </row>
    <row r="2206" spans="6:35" ht="24" customHeight="1">
      <c r="F2206" s="263"/>
      <c r="Z2206" s="498"/>
      <c r="AA2206" s="498"/>
      <c r="AB2206" s="498"/>
      <c r="AC2206" s="498"/>
      <c r="AD2206" s="498"/>
      <c r="AE2206" s="498"/>
      <c r="AF2206" s="498"/>
      <c r="AG2206" s="498"/>
      <c r="AH2206" s="498"/>
      <c r="AI2206" s="498"/>
    </row>
    <row r="2207" spans="6:35" ht="24" customHeight="1">
      <c r="F2207" s="263"/>
      <c r="Z2207" s="498"/>
      <c r="AA2207" s="498"/>
      <c r="AB2207" s="498"/>
      <c r="AC2207" s="498"/>
      <c r="AD2207" s="498"/>
      <c r="AE2207" s="498"/>
      <c r="AF2207" s="498"/>
      <c r="AG2207" s="498"/>
      <c r="AH2207" s="498"/>
      <c r="AI2207" s="498"/>
    </row>
    <row r="2208" spans="6:35" ht="24" customHeight="1">
      <c r="F2208" s="263"/>
      <c r="Z2208" s="498"/>
      <c r="AA2208" s="498"/>
      <c r="AB2208" s="498"/>
      <c r="AC2208" s="498"/>
      <c r="AD2208" s="498"/>
      <c r="AE2208" s="498"/>
      <c r="AF2208" s="498"/>
      <c r="AG2208" s="498"/>
      <c r="AH2208" s="498"/>
      <c r="AI2208" s="498"/>
    </row>
    <row r="2209" spans="6:35" ht="24" customHeight="1">
      <c r="F2209" s="263"/>
      <c r="Z2209" s="498"/>
      <c r="AA2209" s="498"/>
      <c r="AB2209" s="498"/>
      <c r="AC2209" s="498"/>
      <c r="AD2209" s="498"/>
      <c r="AE2209" s="498"/>
      <c r="AF2209" s="498"/>
      <c r="AG2209" s="498"/>
      <c r="AH2209" s="498"/>
      <c r="AI2209" s="498"/>
    </row>
    <row r="2210" spans="6:35" ht="24" customHeight="1">
      <c r="F2210" s="263"/>
      <c r="Z2210" s="498"/>
      <c r="AA2210" s="498"/>
      <c r="AB2210" s="498"/>
      <c r="AC2210" s="498"/>
      <c r="AD2210" s="498"/>
      <c r="AE2210" s="498"/>
      <c r="AF2210" s="498"/>
      <c r="AG2210" s="498"/>
      <c r="AH2210" s="498"/>
      <c r="AI2210" s="498"/>
    </row>
    <row r="2211" spans="6:35" ht="24" customHeight="1">
      <c r="F2211" s="263"/>
      <c r="Z2211" s="498"/>
      <c r="AA2211" s="498"/>
      <c r="AB2211" s="498"/>
      <c r="AC2211" s="498"/>
      <c r="AD2211" s="498"/>
      <c r="AE2211" s="498"/>
      <c r="AF2211" s="498"/>
      <c r="AG2211" s="498"/>
      <c r="AH2211" s="498"/>
      <c r="AI2211" s="498"/>
    </row>
    <row r="2212" spans="6:35" ht="24" customHeight="1">
      <c r="F2212" s="263"/>
      <c r="Z2212" s="498"/>
      <c r="AA2212" s="498"/>
      <c r="AB2212" s="498"/>
      <c r="AC2212" s="498"/>
      <c r="AD2212" s="498"/>
      <c r="AE2212" s="498"/>
      <c r="AF2212" s="498"/>
      <c r="AG2212" s="498"/>
      <c r="AH2212" s="498"/>
      <c r="AI2212" s="498"/>
    </row>
    <row r="2213" spans="6:35" ht="24" customHeight="1">
      <c r="F2213" s="263"/>
      <c r="Z2213" s="498"/>
      <c r="AA2213" s="498"/>
      <c r="AB2213" s="498"/>
      <c r="AC2213" s="498"/>
      <c r="AD2213" s="498"/>
      <c r="AE2213" s="498"/>
      <c r="AF2213" s="498"/>
      <c r="AG2213" s="498"/>
      <c r="AH2213" s="498"/>
      <c r="AI2213" s="498"/>
    </row>
    <row r="2214" spans="6:35" ht="24" customHeight="1">
      <c r="F2214" s="263"/>
      <c r="Z2214" s="498"/>
      <c r="AA2214" s="498"/>
      <c r="AB2214" s="498"/>
      <c r="AC2214" s="498"/>
      <c r="AD2214" s="498"/>
      <c r="AE2214" s="498"/>
      <c r="AF2214" s="498"/>
      <c r="AG2214" s="498"/>
      <c r="AH2214" s="498"/>
      <c r="AI2214" s="498"/>
    </row>
    <row r="2215" spans="6:35" ht="24" customHeight="1">
      <c r="F2215" s="263"/>
      <c r="Z2215" s="498"/>
      <c r="AA2215" s="498"/>
      <c r="AB2215" s="498"/>
      <c r="AC2215" s="498"/>
      <c r="AD2215" s="498"/>
      <c r="AE2215" s="498"/>
      <c r="AF2215" s="498"/>
      <c r="AG2215" s="498"/>
      <c r="AH2215" s="498"/>
      <c r="AI2215" s="498"/>
    </row>
    <row r="2216" spans="6:35" ht="24" customHeight="1">
      <c r="F2216" s="263"/>
      <c r="Z2216" s="498"/>
      <c r="AA2216" s="498"/>
      <c r="AB2216" s="498"/>
      <c r="AC2216" s="498"/>
      <c r="AD2216" s="498"/>
      <c r="AE2216" s="498"/>
      <c r="AF2216" s="498"/>
      <c r="AG2216" s="498"/>
      <c r="AH2216" s="498"/>
      <c r="AI2216" s="498"/>
    </row>
    <row r="2217" spans="6:35" ht="24" customHeight="1">
      <c r="F2217" s="263"/>
      <c r="Z2217" s="498"/>
      <c r="AA2217" s="498"/>
      <c r="AB2217" s="498"/>
      <c r="AC2217" s="498"/>
      <c r="AD2217" s="498"/>
      <c r="AE2217" s="498"/>
      <c r="AF2217" s="498"/>
      <c r="AG2217" s="498"/>
      <c r="AH2217" s="498"/>
      <c r="AI2217" s="498"/>
    </row>
    <row r="2218" spans="6:35" ht="24" customHeight="1">
      <c r="F2218" s="263"/>
      <c r="Z2218" s="498"/>
      <c r="AA2218" s="498"/>
      <c r="AB2218" s="498"/>
      <c r="AC2218" s="498"/>
      <c r="AD2218" s="498"/>
      <c r="AE2218" s="498"/>
      <c r="AF2218" s="498"/>
      <c r="AG2218" s="498"/>
      <c r="AH2218" s="498"/>
      <c r="AI2218" s="498"/>
    </row>
    <row r="2219" spans="6:35" ht="24" customHeight="1">
      <c r="F2219" s="263"/>
      <c r="Z2219" s="498"/>
      <c r="AA2219" s="498"/>
      <c r="AB2219" s="498"/>
      <c r="AC2219" s="498"/>
      <c r="AD2219" s="498"/>
      <c r="AE2219" s="498"/>
      <c r="AF2219" s="498"/>
      <c r="AG2219" s="498"/>
      <c r="AH2219" s="498"/>
      <c r="AI2219" s="498"/>
    </row>
    <row r="2220" spans="6:35" ht="24" customHeight="1">
      <c r="F2220" s="263"/>
      <c r="Z2220" s="498"/>
      <c r="AA2220" s="498"/>
      <c r="AB2220" s="498"/>
      <c r="AC2220" s="498"/>
      <c r="AD2220" s="498"/>
      <c r="AE2220" s="498"/>
      <c r="AF2220" s="498"/>
      <c r="AG2220" s="498"/>
      <c r="AH2220" s="498"/>
      <c r="AI2220" s="498"/>
    </row>
    <row r="2221" spans="6:35" ht="24" customHeight="1">
      <c r="F2221" s="263"/>
      <c r="Z2221" s="498"/>
      <c r="AA2221" s="498"/>
      <c r="AB2221" s="498"/>
      <c r="AC2221" s="498"/>
      <c r="AD2221" s="498"/>
      <c r="AE2221" s="498"/>
      <c r="AF2221" s="498"/>
      <c r="AG2221" s="498"/>
      <c r="AH2221" s="498"/>
      <c r="AI2221" s="498"/>
    </row>
    <row r="2222" spans="6:35" ht="24" customHeight="1">
      <c r="F2222" s="263"/>
      <c r="Z2222" s="498"/>
      <c r="AA2222" s="498"/>
      <c r="AB2222" s="498"/>
      <c r="AC2222" s="498"/>
      <c r="AD2222" s="498"/>
      <c r="AE2222" s="498"/>
      <c r="AF2222" s="498"/>
      <c r="AG2222" s="498"/>
      <c r="AH2222" s="498"/>
      <c r="AI2222" s="498"/>
    </row>
    <row r="2223" spans="6:35" ht="24" customHeight="1">
      <c r="F2223" s="263"/>
      <c r="Z2223" s="498"/>
      <c r="AA2223" s="498"/>
      <c r="AB2223" s="498"/>
      <c r="AC2223" s="498"/>
      <c r="AD2223" s="498"/>
      <c r="AE2223" s="498"/>
      <c r="AF2223" s="498"/>
      <c r="AG2223" s="498"/>
      <c r="AH2223" s="498"/>
      <c r="AI2223" s="498"/>
    </row>
    <row r="2224" spans="6:35" ht="24" customHeight="1">
      <c r="F2224" s="263"/>
      <c r="Z2224" s="498"/>
      <c r="AA2224" s="498"/>
      <c r="AB2224" s="498"/>
      <c r="AC2224" s="498"/>
      <c r="AD2224" s="498"/>
      <c r="AE2224" s="498"/>
      <c r="AF2224" s="498"/>
      <c r="AG2224" s="498"/>
      <c r="AH2224" s="498"/>
      <c r="AI2224" s="498"/>
    </row>
    <row r="2225" spans="6:35" ht="24" customHeight="1">
      <c r="F2225" s="263"/>
      <c r="Z2225" s="498"/>
      <c r="AA2225" s="498"/>
      <c r="AB2225" s="498"/>
      <c r="AC2225" s="498"/>
      <c r="AD2225" s="498"/>
      <c r="AE2225" s="498"/>
      <c r="AF2225" s="498"/>
      <c r="AG2225" s="498"/>
      <c r="AH2225" s="498"/>
      <c r="AI2225" s="498"/>
    </row>
    <row r="2226" spans="6:35" ht="24" customHeight="1">
      <c r="F2226" s="263"/>
      <c r="Z2226" s="498"/>
      <c r="AA2226" s="498"/>
      <c r="AB2226" s="498"/>
      <c r="AC2226" s="498"/>
      <c r="AD2226" s="498"/>
      <c r="AE2226" s="498"/>
      <c r="AF2226" s="498"/>
      <c r="AG2226" s="498"/>
      <c r="AH2226" s="498"/>
      <c r="AI2226" s="498"/>
    </row>
    <row r="2227" spans="6:35" ht="24" customHeight="1">
      <c r="F2227" s="263"/>
      <c r="Z2227" s="498"/>
      <c r="AA2227" s="498"/>
      <c r="AB2227" s="498"/>
      <c r="AC2227" s="498"/>
      <c r="AD2227" s="498"/>
      <c r="AE2227" s="498"/>
      <c r="AF2227" s="498"/>
      <c r="AG2227" s="498"/>
      <c r="AH2227" s="498"/>
      <c r="AI2227" s="498"/>
    </row>
    <row r="2228" spans="6:35" ht="24" customHeight="1">
      <c r="F2228" s="263"/>
      <c r="Z2228" s="498"/>
      <c r="AA2228" s="498"/>
      <c r="AB2228" s="498"/>
      <c r="AC2228" s="498"/>
      <c r="AD2228" s="498"/>
      <c r="AE2228" s="498"/>
      <c r="AF2228" s="498"/>
      <c r="AG2228" s="498"/>
      <c r="AH2228" s="498"/>
      <c r="AI2228" s="498"/>
    </row>
    <row r="2229" spans="6:35" ht="24" customHeight="1">
      <c r="F2229" s="263"/>
      <c r="Z2229" s="498"/>
      <c r="AA2229" s="498"/>
      <c r="AB2229" s="498"/>
      <c r="AC2229" s="498"/>
      <c r="AD2229" s="498"/>
      <c r="AE2229" s="498"/>
      <c r="AF2229" s="498"/>
      <c r="AG2229" s="498"/>
      <c r="AH2229" s="498"/>
      <c r="AI2229" s="498"/>
    </row>
    <row r="2230" spans="6:35" ht="24" customHeight="1">
      <c r="F2230" s="263"/>
      <c r="Z2230" s="498"/>
      <c r="AA2230" s="498"/>
      <c r="AB2230" s="498"/>
      <c r="AC2230" s="498"/>
      <c r="AD2230" s="498"/>
      <c r="AE2230" s="498"/>
      <c r="AF2230" s="498"/>
      <c r="AG2230" s="498"/>
      <c r="AH2230" s="498"/>
      <c r="AI2230" s="498"/>
    </row>
    <row r="2231" spans="6:35" ht="24" customHeight="1">
      <c r="F2231" s="263"/>
      <c r="Z2231" s="498"/>
      <c r="AA2231" s="498"/>
      <c r="AB2231" s="498"/>
      <c r="AC2231" s="498"/>
      <c r="AD2231" s="498"/>
      <c r="AE2231" s="498"/>
      <c r="AF2231" s="498"/>
      <c r="AG2231" s="498"/>
      <c r="AH2231" s="498"/>
      <c r="AI2231" s="498"/>
    </row>
    <row r="2232" spans="6:35" ht="24" customHeight="1">
      <c r="F2232" s="263"/>
      <c r="Z2232" s="498"/>
      <c r="AA2232" s="498"/>
      <c r="AB2232" s="498"/>
      <c r="AC2232" s="498"/>
      <c r="AD2232" s="498"/>
      <c r="AE2232" s="498"/>
      <c r="AF2232" s="498"/>
      <c r="AG2232" s="498"/>
      <c r="AH2232" s="498"/>
      <c r="AI2232" s="498"/>
    </row>
    <row r="2233" spans="6:35" ht="24" customHeight="1">
      <c r="F2233" s="263"/>
      <c r="Z2233" s="498"/>
      <c r="AA2233" s="498"/>
      <c r="AB2233" s="498"/>
      <c r="AC2233" s="498"/>
      <c r="AD2233" s="498"/>
      <c r="AE2233" s="498"/>
      <c r="AF2233" s="498"/>
      <c r="AG2233" s="498"/>
      <c r="AH2233" s="498"/>
      <c r="AI2233" s="498"/>
    </row>
    <row r="2234" spans="6:35" ht="24" customHeight="1">
      <c r="F2234" s="263"/>
      <c r="Z2234" s="498"/>
      <c r="AA2234" s="498"/>
      <c r="AB2234" s="498"/>
      <c r="AC2234" s="498"/>
      <c r="AD2234" s="498"/>
      <c r="AE2234" s="498"/>
      <c r="AF2234" s="498"/>
      <c r="AG2234" s="498"/>
      <c r="AH2234" s="498"/>
      <c r="AI2234" s="498"/>
    </row>
    <row r="2235" spans="6:35" ht="24" customHeight="1">
      <c r="F2235" s="263"/>
      <c r="Z2235" s="498"/>
      <c r="AA2235" s="498"/>
      <c r="AB2235" s="498"/>
      <c r="AC2235" s="498"/>
      <c r="AD2235" s="498"/>
      <c r="AE2235" s="498"/>
      <c r="AF2235" s="498"/>
      <c r="AG2235" s="498"/>
      <c r="AH2235" s="498"/>
      <c r="AI2235" s="498"/>
    </row>
    <row r="2236" spans="6:35" ht="24" customHeight="1">
      <c r="F2236" s="263"/>
      <c r="Z2236" s="498"/>
      <c r="AA2236" s="498"/>
      <c r="AB2236" s="498"/>
      <c r="AC2236" s="498"/>
      <c r="AD2236" s="498"/>
      <c r="AE2236" s="498"/>
      <c r="AF2236" s="498"/>
      <c r="AG2236" s="498"/>
      <c r="AH2236" s="498"/>
      <c r="AI2236" s="498"/>
    </row>
    <row r="2237" spans="6:35" ht="24" customHeight="1">
      <c r="F2237" s="263"/>
      <c r="Z2237" s="498"/>
      <c r="AA2237" s="498"/>
      <c r="AB2237" s="498"/>
      <c r="AC2237" s="498"/>
      <c r="AD2237" s="498"/>
      <c r="AE2237" s="498"/>
      <c r="AF2237" s="498"/>
      <c r="AG2237" s="498"/>
      <c r="AH2237" s="498"/>
      <c r="AI2237" s="498"/>
    </row>
    <row r="2238" spans="6:35" ht="24" customHeight="1">
      <c r="F2238" s="263"/>
      <c r="Z2238" s="498"/>
      <c r="AA2238" s="498"/>
      <c r="AB2238" s="498"/>
      <c r="AC2238" s="498"/>
      <c r="AD2238" s="498"/>
      <c r="AE2238" s="498"/>
      <c r="AF2238" s="498"/>
      <c r="AG2238" s="498"/>
      <c r="AH2238" s="498"/>
      <c r="AI2238" s="498"/>
    </row>
    <row r="2239" spans="6:35" ht="24" customHeight="1">
      <c r="F2239" s="263"/>
      <c r="Z2239" s="498"/>
      <c r="AA2239" s="498"/>
      <c r="AB2239" s="498"/>
      <c r="AC2239" s="498"/>
      <c r="AD2239" s="498"/>
      <c r="AE2239" s="498"/>
      <c r="AF2239" s="498"/>
      <c r="AG2239" s="498"/>
      <c r="AH2239" s="498"/>
      <c r="AI2239" s="498"/>
    </row>
    <row r="2240" spans="6:35" ht="24" customHeight="1">
      <c r="F2240" s="263"/>
      <c r="Z2240" s="498"/>
      <c r="AA2240" s="498"/>
      <c r="AB2240" s="498"/>
      <c r="AC2240" s="498"/>
      <c r="AD2240" s="498"/>
      <c r="AE2240" s="498"/>
      <c r="AF2240" s="498"/>
      <c r="AG2240" s="498"/>
      <c r="AH2240" s="498"/>
      <c r="AI2240" s="498"/>
    </row>
    <row r="2241" spans="6:35" ht="24" customHeight="1">
      <c r="F2241" s="263"/>
      <c r="Z2241" s="498"/>
      <c r="AA2241" s="498"/>
      <c r="AB2241" s="498"/>
      <c r="AC2241" s="498"/>
      <c r="AD2241" s="498"/>
      <c r="AE2241" s="498"/>
      <c r="AF2241" s="498"/>
      <c r="AG2241" s="498"/>
      <c r="AH2241" s="498"/>
      <c r="AI2241" s="498"/>
    </row>
    <row r="2242" spans="6:35" ht="24" customHeight="1">
      <c r="F2242" s="263"/>
      <c r="Z2242" s="498"/>
      <c r="AA2242" s="498"/>
      <c r="AB2242" s="498"/>
      <c r="AC2242" s="498"/>
      <c r="AD2242" s="498"/>
      <c r="AE2242" s="498"/>
      <c r="AF2242" s="498"/>
      <c r="AG2242" s="498"/>
      <c r="AH2242" s="498"/>
      <c r="AI2242" s="498"/>
    </row>
    <row r="2243" spans="6:35" ht="24" customHeight="1">
      <c r="F2243" s="263"/>
      <c r="Z2243" s="498"/>
      <c r="AA2243" s="498"/>
      <c r="AB2243" s="498"/>
      <c r="AC2243" s="498"/>
      <c r="AD2243" s="498"/>
      <c r="AE2243" s="498"/>
      <c r="AF2243" s="498"/>
      <c r="AG2243" s="498"/>
      <c r="AH2243" s="498"/>
      <c r="AI2243" s="498"/>
    </row>
    <row r="2244" spans="6:35" ht="24" customHeight="1">
      <c r="F2244" s="263"/>
      <c r="Z2244" s="498"/>
      <c r="AA2244" s="498"/>
      <c r="AB2244" s="498"/>
      <c r="AC2244" s="498"/>
      <c r="AD2244" s="498"/>
      <c r="AE2244" s="498"/>
      <c r="AF2244" s="498"/>
      <c r="AG2244" s="498"/>
      <c r="AH2244" s="498"/>
      <c r="AI2244" s="498"/>
    </row>
    <row r="2245" spans="6:35" ht="24" customHeight="1">
      <c r="F2245" s="263"/>
      <c r="Z2245" s="498"/>
      <c r="AA2245" s="498"/>
      <c r="AB2245" s="498"/>
      <c r="AC2245" s="498"/>
      <c r="AD2245" s="498"/>
      <c r="AE2245" s="498"/>
      <c r="AF2245" s="498"/>
      <c r="AG2245" s="498"/>
      <c r="AH2245" s="498"/>
      <c r="AI2245" s="498"/>
    </row>
    <row r="2246" spans="6:35" ht="24" customHeight="1">
      <c r="F2246" s="263"/>
      <c r="Z2246" s="498"/>
      <c r="AA2246" s="498"/>
      <c r="AB2246" s="498"/>
      <c r="AC2246" s="498"/>
      <c r="AD2246" s="498"/>
      <c r="AE2246" s="498"/>
      <c r="AF2246" s="498"/>
      <c r="AG2246" s="498"/>
      <c r="AH2246" s="498"/>
      <c r="AI2246" s="498"/>
    </row>
    <row r="2247" spans="6:35" ht="24" customHeight="1">
      <c r="F2247" s="263"/>
      <c r="Z2247" s="498"/>
      <c r="AA2247" s="498"/>
      <c r="AB2247" s="498"/>
      <c r="AC2247" s="498"/>
      <c r="AD2247" s="498"/>
      <c r="AE2247" s="498"/>
      <c r="AF2247" s="498"/>
      <c r="AG2247" s="498"/>
      <c r="AH2247" s="498"/>
      <c r="AI2247" s="498"/>
    </row>
    <row r="2248" spans="6:35" ht="24" customHeight="1">
      <c r="F2248" s="263"/>
      <c r="Z2248" s="498"/>
      <c r="AA2248" s="498"/>
      <c r="AB2248" s="498"/>
      <c r="AC2248" s="498"/>
      <c r="AD2248" s="498"/>
      <c r="AE2248" s="498"/>
      <c r="AF2248" s="498"/>
      <c r="AG2248" s="498"/>
      <c r="AH2248" s="498"/>
      <c r="AI2248" s="498"/>
    </row>
    <row r="2249" spans="6:35" ht="24" customHeight="1">
      <c r="F2249" s="263"/>
      <c r="Z2249" s="498"/>
      <c r="AA2249" s="498"/>
      <c r="AB2249" s="498"/>
      <c r="AC2249" s="498"/>
      <c r="AD2249" s="498"/>
      <c r="AE2249" s="498"/>
      <c r="AF2249" s="498"/>
      <c r="AG2249" s="498"/>
      <c r="AH2249" s="498"/>
      <c r="AI2249" s="498"/>
    </row>
    <row r="2250" spans="6:35" ht="24" customHeight="1">
      <c r="F2250" s="263"/>
      <c r="Z2250" s="498"/>
      <c r="AA2250" s="498"/>
      <c r="AB2250" s="498"/>
      <c r="AC2250" s="498"/>
      <c r="AD2250" s="498"/>
      <c r="AE2250" s="498"/>
      <c r="AF2250" s="498"/>
      <c r="AG2250" s="498"/>
      <c r="AH2250" s="498"/>
      <c r="AI2250" s="498"/>
    </row>
    <row r="2251" spans="6:35" ht="24" customHeight="1">
      <c r="F2251" s="263"/>
      <c r="Z2251" s="498"/>
      <c r="AA2251" s="498"/>
      <c r="AB2251" s="498"/>
      <c r="AC2251" s="498"/>
      <c r="AD2251" s="498"/>
      <c r="AE2251" s="498"/>
      <c r="AF2251" s="498"/>
      <c r="AG2251" s="498"/>
      <c r="AH2251" s="498"/>
      <c r="AI2251" s="498"/>
    </row>
    <row r="2252" spans="6:35" ht="24" customHeight="1">
      <c r="F2252" s="263"/>
      <c r="Z2252" s="498"/>
      <c r="AA2252" s="498"/>
      <c r="AB2252" s="498"/>
      <c r="AC2252" s="498"/>
      <c r="AD2252" s="498"/>
      <c r="AE2252" s="498"/>
      <c r="AF2252" s="498"/>
      <c r="AG2252" s="498"/>
      <c r="AH2252" s="498"/>
      <c r="AI2252" s="498"/>
    </row>
    <row r="2253" spans="6:35" ht="24" customHeight="1">
      <c r="F2253" s="263"/>
      <c r="Z2253" s="498"/>
      <c r="AA2253" s="498"/>
      <c r="AB2253" s="498"/>
      <c r="AC2253" s="498"/>
      <c r="AD2253" s="498"/>
      <c r="AE2253" s="498"/>
      <c r="AF2253" s="498"/>
      <c r="AG2253" s="498"/>
      <c r="AH2253" s="498"/>
      <c r="AI2253" s="498"/>
    </row>
    <row r="2254" spans="6:35" ht="24" customHeight="1">
      <c r="F2254" s="263"/>
      <c r="Z2254" s="498"/>
      <c r="AA2254" s="498"/>
      <c r="AB2254" s="498"/>
      <c r="AC2254" s="498"/>
      <c r="AD2254" s="498"/>
      <c r="AE2254" s="498"/>
      <c r="AF2254" s="498"/>
      <c r="AG2254" s="498"/>
      <c r="AH2254" s="498"/>
      <c r="AI2254" s="498"/>
    </row>
    <row r="2255" spans="6:35" ht="24" customHeight="1">
      <c r="F2255" s="263"/>
      <c r="Z2255" s="498"/>
      <c r="AA2255" s="498"/>
      <c r="AB2255" s="498"/>
      <c r="AC2255" s="498"/>
      <c r="AD2255" s="498"/>
      <c r="AE2255" s="498"/>
      <c r="AF2255" s="498"/>
      <c r="AG2255" s="498"/>
      <c r="AH2255" s="498"/>
      <c r="AI2255" s="498"/>
    </row>
    <row r="2256" spans="6:35" ht="24" customHeight="1">
      <c r="F2256" s="263"/>
      <c r="Z2256" s="498"/>
      <c r="AA2256" s="498"/>
      <c r="AB2256" s="498"/>
      <c r="AC2256" s="498"/>
      <c r="AD2256" s="498"/>
      <c r="AE2256" s="498"/>
      <c r="AF2256" s="498"/>
      <c r="AG2256" s="498"/>
      <c r="AH2256" s="498"/>
      <c r="AI2256" s="498"/>
    </row>
    <row r="2257" spans="6:35" ht="24" customHeight="1">
      <c r="F2257" s="263"/>
      <c r="Z2257" s="498"/>
      <c r="AA2257" s="498"/>
      <c r="AB2257" s="498"/>
      <c r="AC2257" s="498"/>
      <c r="AD2257" s="498"/>
      <c r="AE2257" s="498"/>
      <c r="AF2257" s="498"/>
      <c r="AG2257" s="498"/>
      <c r="AH2257" s="498"/>
      <c r="AI2257" s="498"/>
    </row>
    <row r="2258" spans="6:35" ht="24" customHeight="1">
      <c r="F2258" s="263"/>
      <c r="Z2258" s="498"/>
      <c r="AA2258" s="498"/>
      <c r="AB2258" s="498"/>
      <c r="AC2258" s="498"/>
      <c r="AD2258" s="498"/>
      <c r="AE2258" s="498"/>
      <c r="AF2258" s="498"/>
      <c r="AG2258" s="498"/>
      <c r="AH2258" s="498"/>
      <c r="AI2258" s="498"/>
    </row>
    <row r="2259" spans="6:35" ht="24" customHeight="1">
      <c r="F2259" s="263"/>
      <c r="Z2259" s="498"/>
      <c r="AA2259" s="498"/>
      <c r="AB2259" s="498"/>
      <c r="AC2259" s="498"/>
      <c r="AD2259" s="498"/>
      <c r="AE2259" s="498"/>
      <c r="AF2259" s="498"/>
      <c r="AG2259" s="498"/>
      <c r="AH2259" s="498"/>
      <c r="AI2259" s="498"/>
    </row>
    <row r="2260" spans="6:35" ht="24" customHeight="1">
      <c r="F2260" s="263"/>
      <c r="Z2260" s="498"/>
      <c r="AA2260" s="498"/>
      <c r="AB2260" s="498"/>
      <c r="AC2260" s="498"/>
      <c r="AD2260" s="498"/>
      <c r="AE2260" s="498"/>
      <c r="AF2260" s="498"/>
      <c r="AG2260" s="498"/>
      <c r="AH2260" s="498"/>
      <c r="AI2260" s="498"/>
    </row>
    <row r="2261" spans="6:35" ht="24" customHeight="1">
      <c r="F2261" s="263"/>
      <c r="Z2261" s="498"/>
      <c r="AA2261" s="498"/>
      <c r="AB2261" s="498"/>
      <c r="AC2261" s="498"/>
      <c r="AD2261" s="498"/>
      <c r="AE2261" s="498"/>
      <c r="AF2261" s="498"/>
      <c r="AG2261" s="498"/>
      <c r="AH2261" s="498"/>
      <c r="AI2261" s="498"/>
    </row>
    <row r="2262" spans="6:35" ht="24" customHeight="1">
      <c r="F2262" s="263"/>
      <c r="Z2262" s="498"/>
      <c r="AA2262" s="498"/>
      <c r="AB2262" s="498"/>
      <c r="AC2262" s="498"/>
      <c r="AD2262" s="498"/>
      <c r="AE2262" s="498"/>
      <c r="AF2262" s="498"/>
      <c r="AG2262" s="498"/>
      <c r="AH2262" s="498"/>
      <c r="AI2262" s="498"/>
    </row>
    <row r="2263" spans="6:35" ht="24" customHeight="1">
      <c r="F2263" s="263"/>
      <c r="Z2263" s="498"/>
      <c r="AA2263" s="498"/>
      <c r="AB2263" s="498"/>
      <c r="AC2263" s="498"/>
      <c r="AD2263" s="498"/>
      <c r="AE2263" s="498"/>
      <c r="AF2263" s="498"/>
      <c r="AG2263" s="498"/>
      <c r="AH2263" s="498"/>
      <c r="AI2263" s="498"/>
    </row>
    <row r="2264" spans="6:35" ht="24" customHeight="1">
      <c r="F2264" s="263"/>
      <c r="Z2264" s="498"/>
      <c r="AA2264" s="498"/>
      <c r="AB2264" s="498"/>
      <c r="AC2264" s="498"/>
      <c r="AD2264" s="498"/>
      <c r="AE2264" s="498"/>
      <c r="AF2264" s="498"/>
      <c r="AG2264" s="498"/>
      <c r="AH2264" s="498"/>
      <c r="AI2264" s="498"/>
    </row>
    <row r="2265" spans="6:35" ht="24" customHeight="1">
      <c r="F2265" s="263"/>
      <c r="Z2265" s="498"/>
      <c r="AA2265" s="498"/>
      <c r="AB2265" s="498"/>
      <c r="AC2265" s="498"/>
      <c r="AD2265" s="498"/>
      <c r="AE2265" s="498"/>
      <c r="AF2265" s="498"/>
      <c r="AG2265" s="498"/>
      <c r="AH2265" s="498"/>
      <c r="AI2265" s="498"/>
    </row>
    <row r="2266" spans="6:35" ht="24" customHeight="1">
      <c r="F2266" s="263"/>
      <c r="Z2266" s="498"/>
      <c r="AA2266" s="498"/>
      <c r="AB2266" s="498"/>
      <c r="AC2266" s="498"/>
      <c r="AD2266" s="498"/>
      <c r="AE2266" s="498"/>
      <c r="AF2266" s="498"/>
      <c r="AG2266" s="498"/>
      <c r="AH2266" s="498"/>
      <c r="AI2266" s="498"/>
    </row>
    <row r="2267" spans="6:35" ht="24" customHeight="1">
      <c r="F2267" s="263"/>
      <c r="Z2267" s="498"/>
      <c r="AA2267" s="498"/>
      <c r="AB2267" s="498"/>
      <c r="AC2267" s="498"/>
      <c r="AD2267" s="498"/>
      <c r="AE2267" s="498"/>
      <c r="AF2267" s="498"/>
      <c r="AG2267" s="498"/>
      <c r="AH2267" s="498"/>
      <c r="AI2267" s="498"/>
    </row>
    <row r="2268" spans="6:35" ht="24" customHeight="1">
      <c r="F2268" s="263"/>
      <c r="Z2268" s="498"/>
      <c r="AA2268" s="498"/>
      <c r="AB2268" s="498"/>
      <c r="AC2268" s="498"/>
      <c r="AD2268" s="498"/>
      <c r="AE2268" s="498"/>
      <c r="AF2268" s="498"/>
      <c r="AG2268" s="498"/>
      <c r="AH2268" s="498"/>
      <c r="AI2268" s="498"/>
    </row>
    <row r="2269" spans="6:35" ht="24" customHeight="1">
      <c r="F2269" s="263"/>
      <c r="Z2269" s="498"/>
      <c r="AA2269" s="498"/>
      <c r="AB2269" s="498"/>
      <c r="AC2269" s="498"/>
      <c r="AD2269" s="498"/>
      <c r="AE2269" s="498"/>
      <c r="AF2269" s="498"/>
      <c r="AG2269" s="498"/>
      <c r="AH2269" s="498"/>
      <c r="AI2269" s="498"/>
    </row>
    <row r="2270" spans="6:35" ht="24" customHeight="1">
      <c r="F2270" s="263"/>
      <c r="Z2270" s="498"/>
      <c r="AA2270" s="498"/>
      <c r="AB2270" s="498"/>
      <c r="AC2270" s="498"/>
      <c r="AD2270" s="498"/>
      <c r="AE2270" s="498"/>
      <c r="AF2270" s="498"/>
      <c r="AG2270" s="498"/>
      <c r="AH2270" s="498"/>
      <c r="AI2270" s="498"/>
    </row>
    <row r="2271" spans="6:35" ht="24" customHeight="1">
      <c r="F2271" s="263"/>
      <c r="Z2271" s="498"/>
      <c r="AA2271" s="498"/>
      <c r="AB2271" s="498"/>
      <c r="AC2271" s="498"/>
      <c r="AD2271" s="498"/>
      <c r="AE2271" s="498"/>
      <c r="AF2271" s="498"/>
      <c r="AG2271" s="498"/>
      <c r="AH2271" s="498"/>
      <c r="AI2271" s="498"/>
    </row>
    <row r="2272" spans="6:35" ht="24" customHeight="1">
      <c r="F2272" s="263"/>
      <c r="Z2272" s="498"/>
      <c r="AA2272" s="498"/>
      <c r="AB2272" s="498"/>
      <c r="AC2272" s="498"/>
      <c r="AD2272" s="498"/>
      <c r="AE2272" s="498"/>
      <c r="AF2272" s="498"/>
      <c r="AG2272" s="498"/>
      <c r="AH2272" s="498"/>
      <c r="AI2272" s="498"/>
    </row>
    <row r="2273" spans="6:35" ht="24" customHeight="1">
      <c r="F2273" s="263"/>
      <c r="Z2273" s="498"/>
      <c r="AA2273" s="498"/>
      <c r="AB2273" s="498"/>
      <c r="AC2273" s="498"/>
      <c r="AD2273" s="498"/>
      <c r="AE2273" s="498"/>
      <c r="AF2273" s="498"/>
      <c r="AG2273" s="498"/>
      <c r="AH2273" s="498"/>
      <c r="AI2273" s="498"/>
    </row>
    <row r="2274" spans="6:35" ht="24" customHeight="1">
      <c r="F2274" s="263"/>
      <c r="Z2274" s="498"/>
      <c r="AA2274" s="498"/>
      <c r="AB2274" s="498"/>
      <c r="AC2274" s="498"/>
      <c r="AD2274" s="498"/>
      <c r="AE2274" s="498"/>
      <c r="AF2274" s="498"/>
      <c r="AG2274" s="498"/>
      <c r="AH2274" s="498"/>
      <c r="AI2274" s="498"/>
    </row>
    <row r="2275" spans="6:35" ht="24" customHeight="1">
      <c r="F2275" s="263"/>
      <c r="Z2275" s="498"/>
      <c r="AA2275" s="498"/>
      <c r="AB2275" s="498"/>
      <c r="AC2275" s="498"/>
      <c r="AD2275" s="498"/>
      <c r="AE2275" s="498"/>
      <c r="AF2275" s="498"/>
      <c r="AG2275" s="498"/>
      <c r="AH2275" s="498"/>
      <c r="AI2275" s="498"/>
    </row>
    <row r="2276" spans="6:35" ht="24" customHeight="1">
      <c r="F2276" s="263"/>
      <c r="Z2276" s="498"/>
      <c r="AA2276" s="498"/>
      <c r="AB2276" s="498"/>
      <c r="AC2276" s="498"/>
      <c r="AD2276" s="498"/>
      <c r="AE2276" s="498"/>
      <c r="AF2276" s="498"/>
      <c r="AG2276" s="498"/>
      <c r="AH2276" s="498"/>
      <c r="AI2276" s="498"/>
    </row>
    <row r="2277" spans="6:35" ht="24" customHeight="1">
      <c r="F2277" s="263"/>
      <c r="Z2277" s="498"/>
      <c r="AA2277" s="498"/>
      <c r="AB2277" s="498"/>
      <c r="AC2277" s="498"/>
      <c r="AD2277" s="498"/>
      <c r="AE2277" s="498"/>
      <c r="AF2277" s="498"/>
      <c r="AG2277" s="498"/>
      <c r="AH2277" s="498"/>
      <c r="AI2277" s="498"/>
    </row>
    <row r="2278" spans="6:35" ht="24" customHeight="1">
      <c r="F2278" s="263"/>
      <c r="Z2278" s="498"/>
      <c r="AA2278" s="498"/>
      <c r="AB2278" s="498"/>
      <c r="AC2278" s="498"/>
      <c r="AD2278" s="498"/>
      <c r="AE2278" s="498"/>
      <c r="AF2278" s="498"/>
      <c r="AG2278" s="498"/>
      <c r="AH2278" s="498"/>
      <c r="AI2278" s="498"/>
    </row>
    <row r="2279" spans="6:35" ht="24" customHeight="1">
      <c r="F2279" s="263"/>
      <c r="Z2279" s="498"/>
      <c r="AA2279" s="498"/>
      <c r="AB2279" s="498"/>
      <c r="AC2279" s="498"/>
      <c r="AD2279" s="498"/>
      <c r="AE2279" s="498"/>
      <c r="AF2279" s="498"/>
      <c r="AG2279" s="498"/>
      <c r="AH2279" s="498"/>
      <c r="AI2279" s="498"/>
    </row>
    <row r="2280" spans="6:35" ht="24" customHeight="1">
      <c r="F2280" s="263"/>
      <c r="Z2280" s="498"/>
      <c r="AA2280" s="498"/>
      <c r="AB2280" s="498"/>
      <c r="AC2280" s="498"/>
      <c r="AD2280" s="498"/>
      <c r="AE2280" s="498"/>
      <c r="AF2280" s="498"/>
      <c r="AG2280" s="498"/>
      <c r="AH2280" s="498"/>
      <c r="AI2280" s="498"/>
    </row>
    <row r="2281" spans="6:35" ht="24" customHeight="1">
      <c r="F2281" s="263"/>
      <c r="Z2281" s="498"/>
      <c r="AA2281" s="498"/>
      <c r="AB2281" s="498"/>
      <c r="AC2281" s="498"/>
      <c r="AD2281" s="498"/>
      <c r="AE2281" s="498"/>
      <c r="AF2281" s="498"/>
      <c r="AG2281" s="498"/>
      <c r="AH2281" s="498"/>
      <c r="AI2281" s="498"/>
    </row>
    <row r="2282" spans="6:35" ht="24" customHeight="1">
      <c r="F2282" s="263"/>
      <c r="Z2282" s="498"/>
      <c r="AA2282" s="498"/>
      <c r="AB2282" s="498"/>
      <c r="AC2282" s="498"/>
      <c r="AD2282" s="498"/>
      <c r="AE2282" s="498"/>
      <c r="AF2282" s="498"/>
      <c r="AG2282" s="498"/>
      <c r="AH2282" s="498"/>
      <c r="AI2282" s="498"/>
    </row>
    <row r="2283" spans="6:35" ht="24" customHeight="1">
      <c r="F2283" s="263"/>
      <c r="Z2283" s="498"/>
      <c r="AA2283" s="498"/>
      <c r="AB2283" s="498"/>
      <c r="AC2283" s="498"/>
      <c r="AD2283" s="498"/>
      <c r="AE2283" s="498"/>
      <c r="AF2283" s="498"/>
      <c r="AG2283" s="498"/>
      <c r="AH2283" s="498"/>
      <c r="AI2283" s="498"/>
    </row>
    <row r="2284" spans="6:35" ht="24" customHeight="1">
      <c r="F2284" s="263"/>
      <c r="Z2284" s="498"/>
      <c r="AA2284" s="498"/>
      <c r="AB2284" s="498"/>
      <c r="AC2284" s="498"/>
      <c r="AD2284" s="498"/>
      <c r="AE2284" s="498"/>
      <c r="AF2284" s="498"/>
      <c r="AG2284" s="498"/>
      <c r="AH2284" s="498"/>
      <c r="AI2284" s="498"/>
    </row>
    <row r="2285" spans="6:35" ht="24" customHeight="1">
      <c r="F2285" s="263"/>
      <c r="Z2285" s="498"/>
      <c r="AA2285" s="498"/>
      <c r="AB2285" s="498"/>
      <c r="AC2285" s="498"/>
      <c r="AD2285" s="498"/>
      <c r="AE2285" s="498"/>
      <c r="AF2285" s="498"/>
      <c r="AG2285" s="498"/>
      <c r="AH2285" s="498"/>
      <c r="AI2285" s="498"/>
    </row>
    <row r="2286" spans="6:35" ht="24" customHeight="1">
      <c r="F2286" s="263"/>
      <c r="Z2286" s="498"/>
      <c r="AA2286" s="498"/>
      <c r="AB2286" s="498"/>
      <c r="AC2286" s="498"/>
      <c r="AD2286" s="498"/>
      <c r="AE2286" s="498"/>
      <c r="AF2286" s="498"/>
      <c r="AG2286" s="498"/>
      <c r="AH2286" s="498"/>
      <c r="AI2286" s="498"/>
    </row>
    <row r="2287" spans="6:35" ht="24" customHeight="1">
      <c r="F2287" s="263"/>
      <c r="Z2287" s="498"/>
      <c r="AA2287" s="498"/>
      <c r="AB2287" s="498"/>
      <c r="AC2287" s="498"/>
      <c r="AD2287" s="498"/>
      <c r="AE2287" s="498"/>
      <c r="AF2287" s="498"/>
      <c r="AG2287" s="498"/>
      <c r="AH2287" s="498"/>
      <c r="AI2287" s="498"/>
    </row>
    <row r="2288" spans="6:35" ht="24" customHeight="1">
      <c r="F2288" s="263"/>
      <c r="Z2288" s="498"/>
      <c r="AA2288" s="498"/>
      <c r="AB2288" s="498"/>
      <c r="AC2288" s="498"/>
      <c r="AD2288" s="498"/>
      <c r="AE2288" s="498"/>
      <c r="AF2288" s="498"/>
      <c r="AG2288" s="498"/>
      <c r="AH2288" s="498"/>
      <c r="AI2288" s="498"/>
    </row>
    <row r="2289" spans="6:35" ht="24" customHeight="1">
      <c r="F2289" s="263"/>
      <c r="Z2289" s="498"/>
      <c r="AA2289" s="498"/>
      <c r="AB2289" s="498"/>
      <c r="AC2289" s="498"/>
      <c r="AD2289" s="498"/>
      <c r="AE2289" s="498"/>
      <c r="AF2289" s="498"/>
      <c r="AG2289" s="498"/>
      <c r="AH2289" s="498"/>
      <c r="AI2289" s="498"/>
    </row>
    <row r="2290" spans="6:35" ht="24" customHeight="1">
      <c r="F2290" s="263"/>
      <c r="Z2290" s="498"/>
      <c r="AA2290" s="498"/>
      <c r="AB2290" s="498"/>
      <c r="AC2290" s="498"/>
      <c r="AD2290" s="498"/>
      <c r="AE2290" s="498"/>
      <c r="AF2290" s="498"/>
      <c r="AG2290" s="498"/>
      <c r="AH2290" s="498"/>
      <c r="AI2290" s="498"/>
    </row>
    <row r="2291" spans="6:35" ht="24" customHeight="1">
      <c r="F2291" s="263"/>
      <c r="Z2291" s="498"/>
      <c r="AA2291" s="498"/>
      <c r="AB2291" s="498"/>
      <c r="AC2291" s="498"/>
      <c r="AD2291" s="498"/>
      <c r="AE2291" s="498"/>
      <c r="AF2291" s="498"/>
      <c r="AG2291" s="498"/>
      <c r="AH2291" s="498"/>
      <c r="AI2291" s="498"/>
    </row>
    <row r="2292" spans="6:35" ht="24" customHeight="1">
      <c r="F2292" s="263"/>
      <c r="Z2292" s="498"/>
      <c r="AA2292" s="498"/>
      <c r="AB2292" s="498"/>
      <c r="AC2292" s="498"/>
      <c r="AD2292" s="498"/>
      <c r="AE2292" s="498"/>
      <c r="AF2292" s="498"/>
      <c r="AG2292" s="498"/>
      <c r="AH2292" s="498"/>
      <c r="AI2292" s="498"/>
    </row>
    <row r="2293" spans="6:35" ht="24" customHeight="1">
      <c r="F2293" s="263"/>
      <c r="Z2293" s="498"/>
      <c r="AA2293" s="498"/>
      <c r="AB2293" s="498"/>
      <c r="AC2293" s="498"/>
      <c r="AD2293" s="498"/>
      <c r="AE2293" s="498"/>
      <c r="AF2293" s="498"/>
      <c r="AG2293" s="498"/>
      <c r="AH2293" s="498"/>
      <c r="AI2293" s="498"/>
    </row>
    <row r="2294" spans="6:35" ht="24" customHeight="1">
      <c r="F2294" s="263"/>
      <c r="Z2294" s="498"/>
      <c r="AA2294" s="498"/>
      <c r="AB2294" s="498"/>
      <c r="AC2294" s="498"/>
      <c r="AD2294" s="498"/>
      <c r="AE2294" s="498"/>
      <c r="AF2294" s="498"/>
      <c r="AG2294" s="498"/>
      <c r="AH2294" s="498"/>
      <c r="AI2294" s="498"/>
    </row>
    <row r="2295" spans="6:35" ht="24" customHeight="1">
      <c r="F2295" s="263"/>
      <c r="Z2295" s="498"/>
      <c r="AA2295" s="498"/>
      <c r="AB2295" s="498"/>
      <c r="AC2295" s="498"/>
      <c r="AD2295" s="498"/>
      <c r="AE2295" s="498"/>
      <c r="AF2295" s="498"/>
      <c r="AG2295" s="498"/>
      <c r="AH2295" s="498"/>
      <c r="AI2295" s="498"/>
    </row>
    <row r="2296" spans="6:35" ht="24" customHeight="1">
      <c r="F2296" s="263"/>
      <c r="Z2296" s="498"/>
      <c r="AA2296" s="498"/>
      <c r="AB2296" s="498"/>
      <c r="AC2296" s="498"/>
      <c r="AD2296" s="498"/>
      <c r="AE2296" s="498"/>
      <c r="AF2296" s="498"/>
      <c r="AG2296" s="498"/>
      <c r="AH2296" s="498"/>
      <c r="AI2296" s="498"/>
    </row>
    <row r="2297" spans="6:35" ht="24" customHeight="1">
      <c r="F2297" s="263"/>
      <c r="Z2297" s="498"/>
      <c r="AA2297" s="498"/>
      <c r="AB2297" s="498"/>
      <c r="AC2297" s="498"/>
      <c r="AD2297" s="498"/>
      <c r="AE2297" s="498"/>
      <c r="AF2297" s="498"/>
      <c r="AG2297" s="498"/>
      <c r="AH2297" s="498"/>
      <c r="AI2297" s="498"/>
    </row>
    <row r="2298" spans="6:35" ht="24" customHeight="1">
      <c r="F2298" s="263"/>
      <c r="Z2298" s="498"/>
      <c r="AA2298" s="498"/>
      <c r="AB2298" s="498"/>
      <c r="AC2298" s="498"/>
      <c r="AD2298" s="498"/>
      <c r="AE2298" s="498"/>
      <c r="AF2298" s="498"/>
      <c r="AG2298" s="498"/>
      <c r="AH2298" s="498"/>
      <c r="AI2298" s="498"/>
    </row>
    <row r="2299" spans="6:35" ht="24" customHeight="1">
      <c r="F2299" s="263"/>
      <c r="Z2299" s="498"/>
      <c r="AA2299" s="498"/>
      <c r="AB2299" s="498"/>
      <c r="AC2299" s="498"/>
      <c r="AD2299" s="498"/>
      <c r="AE2299" s="498"/>
      <c r="AF2299" s="498"/>
      <c r="AG2299" s="498"/>
      <c r="AH2299" s="498"/>
      <c r="AI2299" s="498"/>
    </row>
    <row r="2300" spans="6:35" ht="24" customHeight="1">
      <c r="F2300" s="263"/>
      <c r="Z2300" s="498"/>
      <c r="AA2300" s="498"/>
      <c r="AB2300" s="498"/>
      <c r="AC2300" s="498"/>
      <c r="AD2300" s="498"/>
      <c r="AE2300" s="498"/>
      <c r="AF2300" s="498"/>
      <c r="AG2300" s="498"/>
      <c r="AH2300" s="498"/>
      <c r="AI2300" s="498"/>
    </row>
    <row r="2301" spans="6:35" ht="24" customHeight="1">
      <c r="F2301" s="263"/>
      <c r="Z2301" s="498"/>
      <c r="AA2301" s="498"/>
      <c r="AB2301" s="498"/>
      <c r="AC2301" s="498"/>
      <c r="AD2301" s="498"/>
      <c r="AE2301" s="498"/>
      <c r="AF2301" s="498"/>
      <c r="AG2301" s="498"/>
      <c r="AH2301" s="498"/>
      <c r="AI2301" s="498"/>
    </row>
    <row r="2302" spans="6:35" ht="24" customHeight="1">
      <c r="F2302" s="263"/>
      <c r="Z2302" s="498"/>
      <c r="AA2302" s="498"/>
      <c r="AB2302" s="498"/>
      <c r="AC2302" s="498"/>
      <c r="AD2302" s="498"/>
      <c r="AE2302" s="498"/>
      <c r="AF2302" s="498"/>
      <c r="AG2302" s="498"/>
      <c r="AH2302" s="498"/>
      <c r="AI2302" s="498"/>
    </row>
    <row r="2303" spans="6:35" ht="24" customHeight="1">
      <c r="F2303" s="263"/>
      <c r="Z2303" s="498"/>
      <c r="AA2303" s="498"/>
      <c r="AB2303" s="498"/>
      <c r="AC2303" s="498"/>
      <c r="AD2303" s="498"/>
      <c r="AE2303" s="498"/>
      <c r="AF2303" s="498"/>
      <c r="AG2303" s="498"/>
      <c r="AH2303" s="498"/>
      <c r="AI2303" s="498"/>
    </row>
    <row r="2304" spans="6:35" ht="24" customHeight="1">
      <c r="F2304" s="263"/>
      <c r="Z2304" s="498"/>
      <c r="AA2304" s="498"/>
      <c r="AB2304" s="498"/>
      <c r="AC2304" s="498"/>
      <c r="AD2304" s="498"/>
      <c r="AE2304" s="498"/>
      <c r="AF2304" s="498"/>
      <c r="AG2304" s="498"/>
      <c r="AH2304" s="498"/>
      <c r="AI2304" s="498"/>
    </row>
    <row r="2305" spans="6:35" ht="24" customHeight="1">
      <c r="F2305" s="263"/>
      <c r="Z2305" s="498"/>
      <c r="AA2305" s="498"/>
      <c r="AB2305" s="498"/>
      <c r="AC2305" s="498"/>
      <c r="AD2305" s="498"/>
      <c r="AE2305" s="498"/>
      <c r="AF2305" s="498"/>
      <c r="AG2305" s="498"/>
      <c r="AH2305" s="498"/>
      <c r="AI2305" s="498"/>
    </row>
    <row r="2306" spans="6:35" ht="24" customHeight="1">
      <c r="F2306" s="263"/>
      <c r="Z2306" s="498"/>
      <c r="AA2306" s="498"/>
      <c r="AB2306" s="498"/>
      <c r="AC2306" s="498"/>
      <c r="AD2306" s="498"/>
      <c r="AE2306" s="498"/>
      <c r="AF2306" s="498"/>
      <c r="AG2306" s="498"/>
      <c r="AH2306" s="498"/>
      <c r="AI2306" s="498"/>
    </row>
    <row r="2307" spans="6:35" ht="24" customHeight="1">
      <c r="F2307" s="263"/>
      <c r="Z2307" s="498"/>
      <c r="AA2307" s="498"/>
      <c r="AB2307" s="498"/>
      <c r="AC2307" s="498"/>
      <c r="AD2307" s="498"/>
      <c r="AE2307" s="498"/>
      <c r="AF2307" s="498"/>
      <c r="AG2307" s="498"/>
      <c r="AH2307" s="498"/>
      <c r="AI2307" s="498"/>
    </row>
    <row r="2308" spans="6:35" ht="24" customHeight="1">
      <c r="F2308" s="263"/>
      <c r="Z2308" s="498"/>
      <c r="AA2308" s="498"/>
      <c r="AB2308" s="498"/>
      <c r="AC2308" s="498"/>
      <c r="AD2308" s="498"/>
      <c r="AE2308" s="498"/>
      <c r="AF2308" s="498"/>
      <c r="AG2308" s="498"/>
      <c r="AH2308" s="498"/>
      <c r="AI2308" s="498"/>
    </row>
    <row r="2309" spans="6:35" ht="24" customHeight="1">
      <c r="F2309" s="263"/>
      <c r="Z2309" s="498"/>
      <c r="AA2309" s="498"/>
      <c r="AB2309" s="498"/>
      <c r="AC2309" s="498"/>
      <c r="AD2309" s="498"/>
      <c r="AE2309" s="498"/>
      <c r="AF2309" s="498"/>
      <c r="AG2309" s="498"/>
      <c r="AH2309" s="498"/>
      <c r="AI2309" s="498"/>
    </row>
    <row r="2310" spans="6:35" ht="24" customHeight="1">
      <c r="F2310" s="263"/>
      <c r="Z2310" s="498"/>
      <c r="AA2310" s="498"/>
      <c r="AB2310" s="498"/>
      <c r="AC2310" s="498"/>
      <c r="AD2310" s="498"/>
      <c r="AE2310" s="498"/>
      <c r="AF2310" s="498"/>
      <c r="AG2310" s="498"/>
      <c r="AH2310" s="498"/>
      <c r="AI2310" s="498"/>
    </row>
    <row r="2311" spans="6:35" ht="24" customHeight="1">
      <c r="F2311" s="263"/>
      <c r="Z2311" s="498"/>
      <c r="AA2311" s="498"/>
      <c r="AB2311" s="498"/>
      <c r="AC2311" s="498"/>
      <c r="AD2311" s="498"/>
      <c r="AE2311" s="498"/>
      <c r="AF2311" s="498"/>
      <c r="AG2311" s="498"/>
      <c r="AH2311" s="498"/>
      <c r="AI2311" s="498"/>
    </row>
    <row r="2312" spans="6:35" ht="24" customHeight="1">
      <c r="F2312" s="263"/>
      <c r="Z2312" s="498"/>
      <c r="AA2312" s="498"/>
      <c r="AB2312" s="498"/>
      <c r="AC2312" s="498"/>
      <c r="AD2312" s="498"/>
      <c r="AE2312" s="498"/>
      <c r="AF2312" s="498"/>
      <c r="AG2312" s="498"/>
      <c r="AH2312" s="498"/>
      <c r="AI2312" s="498"/>
    </row>
    <row r="2313" spans="6:35" ht="24" customHeight="1">
      <c r="F2313" s="263"/>
      <c r="Z2313" s="498"/>
      <c r="AA2313" s="498"/>
      <c r="AB2313" s="498"/>
      <c r="AC2313" s="498"/>
      <c r="AD2313" s="498"/>
      <c r="AE2313" s="498"/>
      <c r="AF2313" s="498"/>
      <c r="AG2313" s="498"/>
      <c r="AH2313" s="498"/>
      <c r="AI2313" s="498"/>
    </row>
    <row r="2314" spans="6:35" ht="24" customHeight="1">
      <c r="F2314" s="263"/>
      <c r="Z2314" s="498"/>
      <c r="AA2314" s="498"/>
      <c r="AB2314" s="498"/>
      <c r="AC2314" s="498"/>
      <c r="AD2314" s="498"/>
      <c r="AE2314" s="498"/>
      <c r="AF2314" s="498"/>
      <c r="AG2314" s="498"/>
      <c r="AH2314" s="498"/>
      <c r="AI2314" s="498"/>
    </row>
    <row r="2315" spans="6:35" ht="24" customHeight="1">
      <c r="F2315" s="263"/>
      <c r="Z2315" s="498"/>
      <c r="AA2315" s="498"/>
      <c r="AB2315" s="498"/>
      <c r="AC2315" s="498"/>
      <c r="AD2315" s="498"/>
      <c r="AE2315" s="498"/>
      <c r="AF2315" s="498"/>
      <c r="AG2315" s="498"/>
      <c r="AH2315" s="498"/>
      <c r="AI2315" s="498"/>
    </row>
    <row r="2316" spans="6:35" ht="24" customHeight="1">
      <c r="F2316" s="263"/>
      <c r="Z2316" s="498"/>
      <c r="AA2316" s="498"/>
      <c r="AB2316" s="498"/>
      <c r="AC2316" s="498"/>
      <c r="AD2316" s="498"/>
      <c r="AE2316" s="498"/>
      <c r="AF2316" s="498"/>
      <c r="AG2316" s="498"/>
      <c r="AH2316" s="498"/>
      <c r="AI2316" s="498"/>
    </row>
    <row r="2317" spans="6:35" ht="24" customHeight="1">
      <c r="F2317" s="263"/>
      <c r="Z2317" s="498"/>
      <c r="AA2317" s="498"/>
      <c r="AB2317" s="498"/>
      <c r="AC2317" s="498"/>
      <c r="AD2317" s="498"/>
      <c r="AE2317" s="498"/>
      <c r="AF2317" s="498"/>
      <c r="AG2317" s="498"/>
      <c r="AH2317" s="498"/>
      <c r="AI2317" s="498"/>
    </row>
    <row r="2318" spans="6:35" ht="24" customHeight="1">
      <c r="F2318" s="263"/>
      <c r="Z2318" s="498"/>
      <c r="AA2318" s="498"/>
      <c r="AB2318" s="498"/>
      <c r="AC2318" s="498"/>
      <c r="AD2318" s="498"/>
      <c r="AE2318" s="498"/>
      <c r="AF2318" s="498"/>
      <c r="AG2318" s="498"/>
      <c r="AH2318" s="498"/>
      <c r="AI2318" s="498"/>
    </row>
    <row r="2319" spans="6:35" ht="24" customHeight="1">
      <c r="F2319" s="263"/>
      <c r="Z2319" s="498"/>
      <c r="AA2319" s="498"/>
      <c r="AB2319" s="498"/>
      <c r="AC2319" s="498"/>
      <c r="AD2319" s="498"/>
      <c r="AE2319" s="498"/>
      <c r="AF2319" s="498"/>
      <c r="AG2319" s="498"/>
      <c r="AH2319" s="498"/>
      <c r="AI2319" s="498"/>
    </row>
    <row r="2320" spans="6:35" ht="24" customHeight="1">
      <c r="F2320" s="263"/>
      <c r="Z2320" s="498"/>
      <c r="AA2320" s="498"/>
      <c r="AB2320" s="498"/>
      <c r="AC2320" s="498"/>
      <c r="AD2320" s="498"/>
      <c r="AE2320" s="498"/>
      <c r="AF2320" s="498"/>
      <c r="AG2320" s="498"/>
      <c r="AH2320" s="498"/>
      <c r="AI2320" s="498"/>
    </row>
    <row r="2321" spans="6:35" ht="24" customHeight="1">
      <c r="F2321" s="263"/>
      <c r="Z2321" s="498"/>
      <c r="AA2321" s="498"/>
      <c r="AB2321" s="498"/>
      <c r="AC2321" s="498"/>
      <c r="AD2321" s="498"/>
      <c r="AE2321" s="498"/>
      <c r="AF2321" s="498"/>
      <c r="AG2321" s="498"/>
      <c r="AH2321" s="498"/>
      <c r="AI2321" s="498"/>
    </row>
    <row r="2322" spans="6:35" ht="24" customHeight="1">
      <c r="F2322" s="263"/>
      <c r="Z2322" s="498"/>
      <c r="AA2322" s="498"/>
      <c r="AB2322" s="498"/>
      <c r="AC2322" s="498"/>
      <c r="AD2322" s="498"/>
      <c r="AE2322" s="498"/>
      <c r="AF2322" s="498"/>
      <c r="AG2322" s="498"/>
      <c r="AH2322" s="498"/>
      <c r="AI2322" s="498"/>
    </row>
    <row r="2323" spans="6:35" ht="24" customHeight="1">
      <c r="F2323" s="263"/>
      <c r="Z2323" s="498"/>
      <c r="AA2323" s="498"/>
      <c r="AB2323" s="498"/>
      <c r="AC2323" s="498"/>
      <c r="AD2323" s="498"/>
      <c r="AE2323" s="498"/>
      <c r="AF2323" s="498"/>
      <c r="AG2323" s="498"/>
      <c r="AH2323" s="498"/>
      <c r="AI2323" s="498"/>
    </row>
    <row r="2324" spans="6:35" ht="24" customHeight="1">
      <c r="F2324" s="263"/>
      <c r="Z2324" s="498"/>
      <c r="AA2324" s="498"/>
      <c r="AB2324" s="498"/>
      <c r="AC2324" s="498"/>
      <c r="AD2324" s="498"/>
      <c r="AE2324" s="498"/>
      <c r="AF2324" s="498"/>
      <c r="AG2324" s="498"/>
      <c r="AH2324" s="498"/>
      <c r="AI2324" s="498"/>
    </row>
    <row r="2325" spans="6:35" ht="24" customHeight="1">
      <c r="F2325" s="263"/>
      <c r="Z2325" s="498"/>
      <c r="AA2325" s="498"/>
      <c r="AB2325" s="498"/>
      <c r="AC2325" s="498"/>
      <c r="AD2325" s="498"/>
      <c r="AE2325" s="498"/>
      <c r="AF2325" s="498"/>
      <c r="AG2325" s="498"/>
      <c r="AH2325" s="498"/>
      <c r="AI2325" s="498"/>
    </row>
    <row r="2326" spans="6:35" ht="24" customHeight="1">
      <c r="F2326" s="263"/>
      <c r="Z2326" s="498"/>
      <c r="AA2326" s="498"/>
      <c r="AB2326" s="498"/>
      <c r="AC2326" s="498"/>
      <c r="AD2326" s="498"/>
      <c r="AE2326" s="498"/>
      <c r="AF2326" s="498"/>
      <c r="AG2326" s="498"/>
      <c r="AH2326" s="498"/>
      <c r="AI2326" s="498"/>
    </row>
    <row r="2327" spans="6:35" ht="24" customHeight="1">
      <c r="F2327" s="263"/>
      <c r="Z2327" s="498"/>
      <c r="AA2327" s="498"/>
      <c r="AB2327" s="498"/>
      <c r="AC2327" s="498"/>
      <c r="AD2327" s="498"/>
      <c r="AE2327" s="498"/>
      <c r="AF2327" s="498"/>
      <c r="AG2327" s="498"/>
      <c r="AH2327" s="498"/>
      <c r="AI2327" s="498"/>
    </row>
    <row r="2328" spans="6:35" ht="24" customHeight="1">
      <c r="F2328" s="263"/>
      <c r="Z2328" s="498"/>
      <c r="AA2328" s="498"/>
      <c r="AB2328" s="498"/>
      <c r="AC2328" s="498"/>
      <c r="AD2328" s="498"/>
      <c r="AE2328" s="498"/>
      <c r="AF2328" s="498"/>
      <c r="AG2328" s="498"/>
      <c r="AH2328" s="498"/>
      <c r="AI2328" s="498"/>
    </row>
    <row r="2329" spans="6:35" ht="24" customHeight="1">
      <c r="F2329" s="263"/>
      <c r="Z2329" s="498"/>
      <c r="AA2329" s="498"/>
      <c r="AB2329" s="498"/>
      <c r="AC2329" s="498"/>
      <c r="AD2329" s="498"/>
      <c r="AE2329" s="498"/>
      <c r="AF2329" s="498"/>
      <c r="AG2329" s="498"/>
      <c r="AH2329" s="498"/>
      <c r="AI2329" s="498"/>
    </row>
    <row r="2330" spans="6:35" ht="24" customHeight="1">
      <c r="F2330" s="263"/>
      <c r="Z2330" s="498"/>
      <c r="AA2330" s="498"/>
      <c r="AB2330" s="498"/>
      <c r="AC2330" s="498"/>
      <c r="AD2330" s="498"/>
      <c r="AE2330" s="498"/>
      <c r="AF2330" s="498"/>
      <c r="AG2330" s="498"/>
      <c r="AH2330" s="498"/>
      <c r="AI2330" s="498"/>
    </row>
    <row r="2331" spans="6:35" ht="24" customHeight="1">
      <c r="F2331" s="263"/>
      <c r="Z2331" s="498"/>
      <c r="AA2331" s="498"/>
      <c r="AB2331" s="498"/>
      <c r="AC2331" s="498"/>
      <c r="AD2331" s="498"/>
      <c r="AE2331" s="498"/>
      <c r="AF2331" s="498"/>
      <c r="AG2331" s="498"/>
      <c r="AH2331" s="498"/>
      <c r="AI2331" s="498"/>
    </row>
    <row r="2332" spans="6:35" ht="24" customHeight="1">
      <c r="F2332" s="263"/>
      <c r="Z2332" s="498"/>
      <c r="AA2332" s="498"/>
      <c r="AB2332" s="498"/>
      <c r="AC2332" s="498"/>
      <c r="AD2332" s="498"/>
      <c r="AE2332" s="498"/>
      <c r="AF2332" s="498"/>
      <c r="AG2332" s="498"/>
      <c r="AH2332" s="498"/>
      <c r="AI2332" s="498"/>
    </row>
    <row r="2333" spans="6:35" ht="24" customHeight="1">
      <c r="F2333" s="263"/>
      <c r="Z2333" s="498"/>
      <c r="AA2333" s="498"/>
      <c r="AB2333" s="498"/>
      <c r="AC2333" s="498"/>
      <c r="AD2333" s="498"/>
      <c r="AE2333" s="498"/>
      <c r="AF2333" s="498"/>
      <c r="AG2333" s="498"/>
      <c r="AH2333" s="498"/>
      <c r="AI2333" s="498"/>
    </row>
    <row r="2334" spans="6:35" ht="24" customHeight="1">
      <c r="F2334" s="263"/>
      <c r="Z2334" s="498"/>
      <c r="AA2334" s="498"/>
      <c r="AB2334" s="498"/>
      <c r="AC2334" s="498"/>
      <c r="AD2334" s="498"/>
      <c r="AE2334" s="498"/>
      <c r="AF2334" s="498"/>
      <c r="AG2334" s="498"/>
      <c r="AH2334" s="498"/>
      <c r="AI2334" s="498"/>
    </row>
    <row r="2335" spans="6:35" ht="24" customHeight="1">
      <c r="F2335" s="263"/>
      <c r="Z2335" s="498"/>
      <c r="AA2335" s="498"/>
      <c r="AB2335" s="498"/>
      <c r="AC2335" s="498"/>
      <c r="AD2335" s="498"/>
      <c r="AE2335" s="498"/>
      <c r="AF2335" s="498"/>
      <c r="AG2335" s="498"/>
      <c r="AH2335" s="498"/>
      <c r="AI2335" s="498"/>
    </row>
    <row r="2336" spans="6:35" ht="24" customHeight="1">
      <c r="F2336" s="263"/>
      <c r="Z2336" s="498"/>
      <c r="AA2336" s="498"/>
      <c r="AB2336" s="498"/>
      <c r="AC2336" s="498"/>
      <c r="AD2336" s="498"/>
      <c r="AE2336" s="498"/>
      <c r="AF2336" s="498"/>
      <c r="AG2336" s="498"/>
      <c r="AH2336" s="498"/>
      <c r="AI2336" s="498"/>
    </row>
    <row r="2337" spans="6:35" ht="24" customHeight="1">
      <c r="F2337" s="263"/>
      <c r="Z2337" s="498"/>
      <c r="AA2337" s="498"/>
      <c r="AB2337" s="498"/>
      <c r="AC2337" s="498"/>
      <c r="AD2337" s="498"/>
      <c r="AE2337" s="498"/>
      <c r="AF2337" s="498"/>
      <c r="AG2337" s="498"/>
      <c r="AH2337" s="498"/>
      <c r="AI2337" s="498"/>
    </row>
    <row r="2338" spans="6:35" ht="24" customHeight="1">
      <c r="F2338" s="263"/>
      <c r="Z2338" s="498"/>
      <c r="AA2338" s="498"/>
      <c r="AB2338" s="498"/>
      <c r="AC2338" s="498"/>
      <c r="AD2338" s="498"/>
      <c r="AE2338" s="498"/>
      <c r="AF2338" s="498"/>
      <c r="AG2338" s="498"/>
      <c r="AH2338" s="498"/>
      <c r="AI2338" s="498"/>
    </row>
    <row r="2339" spans="6:35" ht="24" customHeight="1">
      <c r="F2339" s="263"/>
      <c r="Z2339" s="498"/>
      <c r="AA2339" s="498"/>
      <c r="AB2339" s="498"/>
      <c r="AC2339" s="498"/>
      <c r="AD2339" s="498"/>
      <c r="AE2339" s="498"/>
      <c r="AF2339" s="498"/>
      <c r="AG2339" s="498"/>
      <c r="AH2339" s="498"/>
      <c r="AI2339" s="498"/>
    </row>
    <row r="2340" spans="6:35" ht="24" customHeight="1">
      <c r="F2340" s="263"/>
      <c r="Z2340" s="498"/>
      <c r="AA2340" s="498"/>
      <c r="AB2340" s="498"/>
      <c r="AC2340" s="498"/>
      <c r="AD2340" s="498"/>
      <c r="AE2340" s="498"/>
      <c r="AF2340" s="498"/>
      <c r="AG2340" s="498"/>
      <c r="AH2340" s="498"/>
      <c r="AI2340" s="498"/>
    </row>
    <row r="2341" spans="6:35" ht="24" customHeight="1">
      <c r="F2341" s="263"/>
      <c r="Z2341" s="498"/>
      <c r="AA2341" s="498"/>
      <c r="AB2341" s="498"/>
      <c r="AC2341" s="498"/>
      <c r="AD2341" s="498"/>
      <c r="AE2341" s="498"/>
      <c r="AF2341" s="498"/>
      <c r="AG2341" s="498"/>
      <c r="AH2341" s="498"/>
      <c r="AI2341" s="498"/>
    </row>
    <row r="2342" spans="6:35" ht="24" customHeight="1">
      <c r="F2342" s="263"/>
      <c r="Z2342" s="498"/>
      <c r="AA2342" s="498"/>
      <c r="AB2342" s="498"/>
      <c r="AC2342" s="498"/>
      <c r="AD2342" s="498"/>
      <c r="AE2342" s="498"/>
      <c r="AF2342" s="498"/>
      <c r="AG2342" s="498"/>
      <c r="AH2342" s="498"/>
      <c r="AI2342" s="498"/>
    </row>
    <row r="2343" spans="6:35" ht="24" customHeight="1">
      <c r="F2343" s="263"/>
      <c r="Z2343" s="498"/>
      <c r="AA2343" s="498"/>
      <c r="AB2343" s="498"/>
      <c r="AC2343" s="498"/>
      <c r="AD2343" s="498"/>
      <c r="AE2343" s="498"/>
      <c r="AF2343" s="498"/>
      <c r="AG2343" s="498"/>
      <c r="AH2343" s="498"/>
      <c r="AI2343" s="498"/>
    </row>
    <row r="2344" spans="6:35" ht="24" customHeight="1">
      <c r="F2344" s="263"/>
      <c r="Z2344" s="498"/>
      <c r="AA2344" s="498"/>
      <c r="AB2344" s="498"/>
      <c r="AC2344" s="498"/>
      <c r="AD2344" s="498"/>
      <c r="AE2344" s="498"/>
      <c r="AF2344" s="498"/>
      <c r="AG2344" s="498"/>
      <c r="AH2344" s="498"/>
      <c r="AI2344" s="498"/>
    </row>
    <row r="2345" spans="6:35" ht="24" customHeight="1">
      <c r="F2345" s="263"/>
      <c r="Z2345" s="498"/>
      <c r="AA2345" s="498"/>
      <c r="AB2345" s="498"/>
      <c r="AC2345" s="498"/>
      <c r="AD2345" s="498"/>
      <c r="AE2345" s="498"/>
      <c r="AF2345" s="498"/>
      <c r="AG2345" s="498"/>
      <c r="AH2345" s="498"/>
      <c r="AI2345" s="498"/>
    </row>
    <row r="2346" spans="6:35" ht="24" customHeight="1">
      <c r="F2346" s="263"/>
      <c r="Z2346" s="498"/>
      <c r="AA2346" s="498"/>
      <c r="AB2346" s="498"/>
      <c r="AC2346" s="498"/>
      <c r="AD2346" s="498"/>
      <c r="AE2346" s="498"/>
      <c r="AF2346" s="498"/>
      <c r="AG2346" s="498"/>
      <c r="AH2346" s="498"/>
      <c r="AI2346" s="498"/>
    </row>
    <row r="2347" spans="6:35" ht="24" customHeight="1">
      <c r="F2347" s="263"/>
      <c r="Z2347" s="498"/>
      <c r="AA2347" s="498"/>
      <c r="AB2347" s="498"/>
      <c r="AC2347" s="498"/>
      <c r="AD2347" s="498"/>
      <c r="AE2347" s="498"/>
      <c r="AF2347" s="498"/>
      <c r="AG2347" s="498"/>
      <c r="AH2347" s="498"/>
      <c r="AI2347" s="498"/>
    </row>
    <row r="2348" spans="6:35" ht="24" customHeight="1">
      <c r="F2348" s="263"/>
      <c r="Z2348" s="498"/>
      <c r="AA2348" s="498"/>
      <c r="AB2348" s="498"/>
      <c r="AC2348" s="498"/>
      <c r="AD2348" s="498"/>
      <c r="AE2348" s="498"/>
      <c r="AF2348" s="498"/>
      <c r="AG2348" s="498"/>
      <c r="AH2348" s="498"/>
      <c r="AI2348" s="498"/>
    </row>
    <row r="2349" spans="6:35" ht="24" customHeight="1">
      <c r="F2349" s="263"/>
      <c r="Z2349" s="498"/>
      <c r="AA2349" s="498"/>
      <c r="AB2349" s="498"/>
      <c r="AC2349" s="498"/>
      <c r="AD2349" s="498"/>
      <c r="AE2349" s="498"/>
      <c r="AF2349" s="498"/>
      <c r="AG2349" s="498"/>
      <c r="AH2349" s="498"/>
      <c r="AI2349" s="498"/>
    </row>
    <row r="2350" spans="6:35" ht="24" customHeight="1">
      <c r="F2350" s="263"/>
      <c r="Z2350" s="498"/>
      <c r="AA2350" s="498"/>
      <c r="AB2350" s="498"/>
      <c r="AC2350" s="498"/>
      <c r="AD2350" s="498"/>
      <c r="AE2350" s="498"/>
      <c r="AF2350" s="498"/>
      <c r="AG2350" s="498"/>
      <c r="AH2350" s="498"/>
      <c r="AI2350" s="498"/>
    </row>
    <row r="2351" spans="6:35" ht="24" customHeight="1">
      <c r="F2351" s="263"/>
      <c r="Z2351" s="498"/>
      <c r="AA2351" s="498"/>
      <c r="AB2351" s="498"/>
      <c r="AC2351" s="498"/>
      <c r="AD2351" s="498"/>
      <c r="AE2351" s="498"/>
      <c r="AF2351" s="498"/>
      <c r="AG2351" s="498"/>
      <c r="AH2351" s="498"/>
      <c r="AI2351" s="498"/>
    </row>
    <row r="2352" spans="6:35" ht="24" customHeight="1">
      <c r="F2352" s="263"/>
      <c r="Z2352" s="498"/>
      <c r="AA2352" s="498"/>
      <c r="AB2352" s="498"/>
      <c r="AC2352" s="498"/>
      <c r="AD2352" s="498"/>
      <c r="AE2352" s="498"/>
      <c r="AF2352" s="498"/>
      <c r="AG2352" s="498"/>
      <c r="AH2352" s="498"/>
      <c r="AI2352" s="498"/>
    </row>
    <row r="2353" spans="6:35" ht="24" customHeight="1">
      <c r="F2353" s="263"/>
      <c r="Z2353" s="498"/>
      <c r="AA2353" s="498"/>
      <c r="AB2353" s="498"/>
      <c r="AC2353" s="498"/>
      <c r="AD2353" s="498"/>
      <c r="AE2353" s="498"/>
      <c r="AF2353" s="498"/>
      <c r="AG2353" s="498"/>
      <c r="AH2353" s="498"/>
      <c r="AI2353" s="498"/>
    </row>
    <row r="2354" spans="6:35" ht="24" customHeight="1">
      <c r="F2354" s="263"/>
      <c r="Z2354" s="498"/>
      <c r="AA2354" s="498"/>
      <c r="AB2354" s="498"/>
      <c r="AC2354" s="498"/>
      <c r="AD2354" s="498"/>
      <c r="AE2354" s="498"/>
      <c r="AF2354" s="498"/>
      <c r="AG2354" s="498"/>
      <c r="AH2354" s="498"/>
      <c r="AI2354" s="498"/>
    </row>
    <row r="2355" spans="6:35" ht="24" customHeight="1">
      <c r="F2355" s="263"/>
      <c r="Z2355" s="498"/>
      <c r="AA2355" s="498"/>
      <c r="AB2355" s="498"/>
      <c r="AC2355" s="498"/>
      <c r="AD2355" s="498"/>
      <c r="AE2355" s="498"/>
      <c r="AF2355" s="498"/>
      <c r="AG2355" s="498"/>
      <c r="AH2355" s="498"/>
      <c r="AI2355" s="498"/>
    </row>
    <row r="2356" spans="6:35" ht="24" customHeight="1">
      <c r="F2356" s="263"/>
      <c r="Z2356" s="498"/>
      <c r="AA2356" s="498"/>
      <c r="AB2356" s="498"/>
      <c r="AC2356" s="498"/>
      <c r="AD2356" s="498"/>
      <c r="AE2356" s="498"/>
      <c r="AF2356" s="498"/>
      <c r="AG2356" s="498"/>
      <c r="AH2356" s="498"/>
      <c r="AI2356" s="498"/>
    </row>
    <row r="2357" spans="6:35" ht="24" customHeight="1">
      <c r="F2357" s="263"/>
      <c r="Z2357" s="498"/>
      <c r="AA2357" s="498"/>
      <c r="AB2357" s="498"/>
      <c r="AC2357" s="498"/>
      <c r="AD2357" s="498"/>
      <c r="AE2357" s="498"/>
      <c r="AF2357" s="498"/>
      <c r="AG2357" s="498"/>
      <c r="AH2357" s="498"/>
      <c r="AI2357" s="498"/>
    </row>
    <row r="2358" spans="6:35" ht="24" customHeight="1">
      <c r="F2358" s="263"/>
      <c r="Z2358" s="498"/>
      <c r="AA2358" s="498"/>
      <c r="AB2358" s="498"/>
      <c r="AC2358" s="498"/>
      <c r="AD2358" s="498"/>
      <c r="AE2358" s="498"/>
      <c r="AF2358" s="498"/>
      <c r="AG2358" s="498"/>
      <c r="AH2358" s="498"/>
      <c r="AI2358" s="498"/>
    </row>
    <row r="2359" spans="6:35" ht="24" customHeight="1">
      <c r="F2359" s="263"/>
      <c r="Z2359" s="498"/>
      <c r="AA2359" s="498"/>
      <c r="AB2359" s="498"/>
      <c r="AC2359" s="498"/>
      <c r="AD2359" s="498"/>
      <c r="AE2359" s="498"/>
      <c r="AF2359" s="498"/>
      <c r="AG2359" s="498"/>
      <c r="AH2359" s="498"/>
      <c r="AI2359" s="498"/>
    </row>
    <row r="2360" spans="6:35" ht="24" customHeight="1">
      <c r="F2360" s="263"/>
      <c r="Z2360" s="498"/>
      <c r="AA2360" s="498"/>
      <c r="AB2360" s="498"/>
      <c r="AC2360" s="498"/>
      <c r="AD2360" s="498"/>
      <c r="AE2360" s="498"/>
      <c r="AF2360" s="498"/>
      <c r="AG2360" s="498"/>
      <c r="AH2360" s="498"/>
      <c r="AI2360" s="498"/>
    </row>
    <row r="2361" spans="6:35" ht="24" customHeight="1">
      <c r="F2361" s="263"/>
      <c r="Z2361" s="498"/>
      <c r="AA2361" s="498"/>
      <c r="AB2361" s="498"/>
      <c r="AC2361" s="498"/>
      <c r="AD2361" s="498"/>
      <c r="AE2361" s="498"/>
      <c r="AF2361" s="498"/>
      <c r="AG2361" s="498"/>
      <c r="AH2361" s="498"/>
      <c r="AI2361" s="498"/>
    </row>
    <row r="2362" spans="6:35" ht="24" customHeight="1">
      <c r="F2362" s="263"/>
      <c r="Z2362" s="498"/>
      <c r="AA2362" s="498"/>
      <c r="AB2362" s="498"/>
      <c r="AC2362" s="498"/>
      <c r="AD2362" s="498"/>
      <c r="AE2362" s="498"/>
      <c r="AF2362" s="498"/>
      <c r="AG2362" s="498"/>
      <c r="AH2362" s="498"/>
      <c r="AI2362" s="498"/>
    </row>
    <row r="2363" spans="6:35" ht="24" customHeight="1">
      <c r="F2363" s="263"/>
      <c r="Z2363" s="498"/>
      <c r="AA2363" s="498"/>
      <c r="AB2363" s="498"/>
      <c r="AC2363" s="498"/>
      <c r="AD2363" s="498"/>
      <c r="AE2363" s="498"/>
      <c r="AF2363" s="498"/>
      <c r="AG2363" s="498"/>
      <c r="AH2363" s="498"/>
      <c r="AI2363" s="498"/>
    </row>
    <row r="2364" spans="6:35" ht="24" customHeight="1">
      <c r="F2364" s="263"/>
      <c r="Z2364" s="498"/>
      <c r="AA2364" s="498"/>
      <c r="AB2364" s="498"/>
      <c r="AC2364" s="498"/>
      <c r="AD2364" s="498"/>
      <c r="AE2364" s="498"/>
      <c r="AF2364" s="498"/>
      <c r="AG2364" s="498"/>
      <c r="AH2364" s="498"/>
      <c r="AI2364" s="498"/>
    </row>
    <row r="2365" spans="6:35" ht="24" customHeight="1">
      <c r="F2365" s="263"/>
      <c r="Z2365" s="498"/>
      <c r="AA2365" s="498"/>
      <c r="AB2365" s="498"/>
      <c r="AC2365" s="498"/>
      <c r="AD2365" s="498"/>
      <c r="AE2365" s="498"/>
      <c r="AF2365" s="498"/>
      <c r="AG2365" s="498"/>
      <c r="AH2365" s="498"/>
      <c r="AI2365" s="498"/>
    </row>
    <row r="2366" spans="6:35" ht="24" customHeight="1">
      <c r="F2366" s="263"/>
      <c r="Z2366" s="498"/>
      <c r="AA2366" s="498"/>
      <c r="AB2366" s="498"/>
      <c r="AC2366" s="498"/>
      <c r="AD2366" s="498"/>
      <c r="AE2366" s="498"/>
      <c r="AF2366" s="498"/>
      <c r="AG2366" s="498"/>
      <c r="AH2366" s="498"/>
      <c r="AI2366" s="498"/>
    </row>
    <row r="2367" spans="6:35" ht="24" customHeight="1">
      <c r="F2367" s="263"/>
      <c r="Z2367" s="498"/>
      <c r="AA2367" s="498"/>
      <c r="AB2367" s="498"/>
      <c r="AC2367" s="498"/>
      <c r="AD2367" s="498"/>
      <c r="AE2367" s="498"/>
      <c r="AF2367" s="498"/>
      <c r="AG2367" s="498"/>
      <c r="AH2367" s="498"/>
      <c r="AI2367" s="498"/>
    </row>
    <row r="2368" spans="6:35" ht="24" customHeight="1">
      <c r="F2368" s="263"/>
      <c r="Z2368" s="498"/>
      <c r="AA2368" s="498"/>
      <c r="AB2368" s="498"/>
      <c r="AC2368" s="498"/>
      <c r="AD2368" s="498"/>
      <c r="AE2368" s="498"/>
      <c r="AF2368" s="498"/>
      <c r="AG2368" s="498"/>
      <c r="AH2368" s="498"/>
      <c r="AI2368" s="498"/>
    </row>
    <row r="2369" spans="6:35" ht="24" customHeight="1">
      <c r="F2369" s="263"/>
      <c r="Z2369" s="498"/>
      <c r="AA2369" s="498"/>
      <c r="AB2369" s="498"/>
      <c r="AC2369" s="498"/>
      <c r="AD2369" s="498"/>
      <c r="AE2369" s="498"/>
      <c r="AF2369" s="498"/>
      <c r="AG2369" s="498"/>
      <c r="AH2369" s="498"/>
      <c r="AI2369" s="498"/>
    </row>
    <row r="2370" spans="6:35" ht="24" customHeight="1">
      <c r="F2370" s="263"/>
      <c r="Z2370" s="498"/>
      <c r="AA2370" s="498"/>
      <c r="AB2370" s="498"/>
      <c r="AC2370" s="498"/>
      <c r="AD2370" s="498"/>
      <c r="AE2370" s="498"/>
      <c r="AF2370" s="498"/>
      <c r="AG2370" s="498"/>
      <c r="AH2370" s="498"/>
      <c r="AI2370" s="498"/>
    </row>
    <row r="2371" spans="6:35" ht="24" customHeight="1">
      <c r="F2371" s="263"/>
      <c r="Z2371" s="498"/>
      <c r="AA2371" s="498"/>
      <c r="AB2371" s="498"/>
      <c r="AC2371" s="498"/>
      <c r="AD2371" s="498"/>
      <c r="AE2371" s="498"/>
      <c r="AF2371" s="498"/>
      <c r="AG2371" s="498"/>
      <c r="AH2371" s="498"/>
      <c r="AI2371" s="498"/>
    </row>
    <row r="2372" spans="6:35" ht="24" customHeight="1">
      <c r="F2372" s="263"/>
      <c r="Z2372" s="498"/>
      <c r="AA2372" s="498"/>
      <c r="AB2372" s="498"/>
      <c r="AC2372" s="498"/>
      <c r="AD2372" s="498"/>
      <c r="AE2372" s="498"/>
      <c r="AF2372" s="498"/>
      <c r="AG2372" s="498"/>
      <c r="AH2372" s="498"/>
      <c r="AI2372" s="498"/>
    </row>
    <row r="2373" spans="6:35" ht="24" customHeight="1">
      <c r="F2373" s="263"/>
      <c r="Z2373" s="498"/>
      <c r="AA2373" s="498"/>
      <c r="AB2373" s="498"/>
      <c r="AC2373" s="498"/>
      <c r="AD2373" s="498"/>
      <c r="AE2373" s="498"/>
      <c r="AF2373" s="498"/>
      <c r="AG2373" s="498"/>
      <c r="AH2373" s="498"/>
      <c r="AI2373" s="498"/>
    </row>
    <row r="2374" spans="6:35" ht="24" customHeight="1">
      <c r="F2374" s="263"/>
      <c r="Z2374" s="498"/>
      <c r="AA2374" s="498"/>
      <c r="AB2374" s="498"/>
      <c r="AC2374" s="498"/>
      <c r="AD2374" s="498"/>
      <c r="AE2374" s="498"/>
      <c r="AF2374" s="498"/>
      <c r="AG2374" s="498"/>
      <c r="AH2374" s="498"/>
      <c r="AI2374" s="498"/>
    </row>
    <row r="2375" spans="6:35" ht="24" customHeight="1">
      <c r="F2375" s="263"/>
      <c r="Z2375" s="498"/>
      <c r="AA2375" s="498"/>
      <c r="AB2375" s="498"/>
      <c r="AC2375" s="498"/>
      <c r="AD2375" s="498"/>
      <c r="AE2375" s="498"/>
      <c r="AF2375" s="498"/>
      <c r="AG2375" s="498"/>
      <c r="AH2375" s="498"/>
      <c r="AI2375" s="498"/>
    </row>
    <row r="2376" spans="6:35" ht="24" customHeight="1">
      <c r="F2376" s="263"/>
      <c r="Z2376" s="498"/>
      <c r="AA2376" s="498"/>
      <c r="AB2376" s="498"/>
      <c r="AC2376" s="498"/>
      <c r="AD2376" s="498"/>
      <c r="AE2376" s="498"/>
      <c r="AF2376" s="498"/>
      <c r="AG2376" s="498"/>
      <c r="AH2376" s="498"/>
      <c r="AI2376" s="498"/>
    </row>
    <row r="2377" spans="6:35" ht="24" customHeight="1">
      <c r="F2377" s="263"/>
      <c r="Z2377" s="498"/>
      <c r="AA2377" s="498"/>
      <c r="AB2377" s="498"/>
      <c r="AC2377" s="498"/>
      <c r="AD2377" s="498"/>
      <c r="AE2377" s="498"/>
      <c r="AF2377" s="498"/>
      <c r="AG2377" s="498"/>
      <c r="AH2377" s="498"/>
      <c r="AI2377" s="498"/>
    </row>
    <row r="2378" spans="6:35" ht="24" customHeight="1">
      <c r="F2378" s="263"/>
      <c r="Z2378" s="498"/>
      <c r="AA2378" s="498"/>
      <c r="AB2378" s="498"/>
      <c r="AC2378" s="498"/>
      <c r="AD2378" s="498"/>
      <c r="AE2378" s="498"/>
      <c r="AF2378" s="498"/>
      <c r="AG2378" s="498"/>
      <c r="AH2378" s="498"/>
      <c r="AI2378" s="498"/>
    </row>
    <row r="2379" spans="6:35" ht="24" customHeight="1">
      <c r="F2379" s="263"/>
      <c r="Z2379" s="498"/>
      <c r="AA2379" s="498"/>
      <c r="AB2379" s="498"/>
      <c r="AC2379" s="498"/>
      <c r="AD2379" s="498"/>
      <c r="AE2379" s="498"/>
      <c r="AF2379" s="498"/>
      <c r="AG2379" s="498"/>
      <c r="AH2379" s="498"/>
      <c r="AI2379" s="498"/>
    </row>
    <row r="2380" spans="6:35" ht="24" customHeight="1">
      <c r="F2380" s="263"/>
      <c r="Z2380" s="498"/>
      <c r="AA2380" s="498"/>
      <c r="AB2380" s="498"/>
      <c r="AC2380" s="498"/>
      <c r="AD2380" s="498"/>
      <c r="AE2380" s="498"/>
      <c r="AF2380" s="498"/>
      <c r="AG2380" s="498"/>
      <c r="AH2380" s="498"/>
      <c r="AI2380" s="498"/>
    </row>
    <row r="2381" spans="6:35" ht="24" customHeight="1">
      <c r="F2381" s="263"/>
      <c r="Z2381" s="498"/>
      <c r="AA2381" s="498"/>
      <c r="AB2381" s="498"/>
      <c r="AC2381" s="498"/>
      <c r="AD2381" s="498"/>
      <c r="AE2381" s="498"/>
      <c r="AF2381" s="498"/>
      <c r="AG2381" s="498"/>
      <c r="AH2381" s="498"/>
      <c r="AI2381" s="498"/>
    </row>
    <row r="2382" spans="6:35" ht="24" customHeight="1">
      <c r="F2382" s="263"/>
      <c r="Z2382" s="498"/>
      <c r="AA2382" s="498"/>
      <c r="AB2382" s="498"/>
      <c r="AC2382" s="498"/>
      <c r="AD2382" s="498"/>
      <c r="AE2382" s="498"/>
      <c r="AF2382" s="498"/>
      <c r="AG2382" s="498"/>
      <c r="AH2382" s="498"/>
      <c r="AI2382" s="498"/>
    </row>
    <row r="2383" spans="6:35" ht="24" customHeight="1">
      <c r="F2383" s="263"/>
      <c r="Z2383" s="498"/>
      <c r="AA2383" s="498"/>
      <c r="AB2383" s="498"/>
      <c r="AC2383" s="498"/>
      <c r="AD2383" s="498"/>
      <c r="AE2383" s="498"/>
      <c r="AF2383" s="498"/>
      <c r="AG2383" s="498"/>
      <c r="AH2383" s="498"/>
      <c r="AI2383" s="498"/>
    </row>
    <row r="2384" spans="6:35" ht="24" customHeight="1">
      <c r="F2384" s="263"/>
      <c r="Z2384" s="498"/>
      <c r="AA2384" s="498"/>
      <c r="AB2384" s="498"/>
      <c r="AC2384" s="498"/>
      <c r="AD2384" s="498"/>
      <c r="AE2384" s="498"/>
      <c r="AF2384" s="498"/>
      <c r="AG2384" s="498"/>
      <c r="AH2384" s="498"/>
      <c r="AI2384" s="498"/>
    </row>
    <row r="2385" spans="6:35" ht="24" customHeight="1">
      <c r="F2385" s="263"/>
      <c r="Z2385" s="498"/>
      <c r="AA2385" s="498"/>
      <c r="AB2385" s="498"/>
      <c r="AC2385" s="498"/>
      <c r="AD2385" s="498"/>
      <c r="AE2385" s="498"/>
      <c r="AF2385" s="498"/>
      <c r="AG2385" s="498"/>
      <c r="AH2385" s="498"/>
      <c r="AI2385" s="498"/>
    </row>
    <row r="2386" spans="6:35" ht="24" customHeight="1">
      <c r="F2386" s="263"/>
      <c r="Z2386" s="498"/>
      <c r="AA2386" s="498"/>
      <c r="AB2386" s="498"/>
      <c r="AC2386" s="498"/>
      <c r="AD2386" s="498"/>
      <c r="AE2386" s="498"/>
      <c r="AF2386" s="498"/>
      <c r="AG2386" s="498"/>
      <c r="AH2386" s="498"/>
      <c r="AI2386" s="498"/>
    </row>
    <row r="2387" spans="6:35" ht="24" customHeight="1">
      <c r="F2387" s="263"/>
      <c r="Z2387" s="498"/>
      <c r="AA2387" s="498"/>
      <c r="AB2387" s="498"/>
      <c r="AC2387" s="498"/>
      <c r="AD2387" s="498"/>
      <c r="AE2387" s="498"/>
      <c r="AF2387" s="498"/>
      <c r="AG2387" s="498"/>
      <c r="AH2387" s="498"/>
      <c r="AI2387" s="498"/>
    </row>
    <row r="2388" spans="6:35" ht="24" customHeight="1">
      <c r="F2388" s="263"/>
      <c r="Z2388" s="498"/>
      <c r="AA2388" s="498"/>
      <c r="AB2388" s="498"/>
      <c r="AC2388" s="498"/>
      <c r="AD2388" s="498"/>
      <c r="AE2388" s="498"/>
      <c r="AF2388" s="498"/>
      <c r="AG2388" s="498"/>
      <c r="AH2388" s="498"/>
      <c r="AI2388" s="498"/>
    </row>
    <row r="2389" spans="6:35" ht="24" customHeight="1">
      <c r="F2389" s="263"/>
      <c r="Z2389" s="498"/>
      <c r="AA2389" s="498"/>
      <c r="AB2389" s="498"/>
      <c r="AC2389" s="498"/>
      <c r="AD2389" s="498"/>
      <c r="AE2389" s="498"/>
      <c r="AF2389" s="498"/>
      <c r="AG2389" s="498"/>
      <c r="AH2389" s="498"/>
      <c r="AI2389" s="498"/>
    </row>
    <row r="2390" spans="6:35" ht="24" customHeight="1">
      <c r="F2390" s="263"/>
      <c r="Z2390" s="498"/>
      <c r="AA2390" s="498"/>
      <c r="AB2390" s="498"/>
      <c r="AC2390" s="498"/>
      <c r="AD2390" s="498"/>
      <c r="AE2390" s="498"/>
      <c r="AF2390" s="498"/>
      <c r="AG2390" s="498"/>
      <c r="AH2390" s="498"/>
      <c r="AI2390" s="498"/>
    </row>
    <row r="2391" spans="6:35" ht="24" customHeight="1">
      <c r="F2391" s="263"/>
      <c r="Z2391" s="498"/>
      <c r="AA2391" s="498"/>
      <c r="AB2391" s="498"/>
      <c r="AC2391" s="498"/>
      <c r="AD2391" s="498"/>
      <c r="AE2391" s="498"/>
      <c r="AF2391" s="498"/>
      <c r="AG2391" s="498"/>
      <c r="AH2391" s="498"/>
      <c r="AI2391" s="498"/>
    </row>
    <row r="2392" spans="6:35" ht="24" customHeight="1">
      <c r="F2392" s="263"/>
      <c r="Z2392" s="498"/>
      <c r="AA2392" s="498"/>
      <c r="AB2392" s="498"/>
      <c r="AC2392" s="498"/>
      <c r="AD2392" s="498"/>
      <c r="AE2392" s="498"/>
      <c r="AF2392" s="498"/>
      <c r="AG2392" s="498"/>
      <c r="AH2392" s="498"/>
      <c r="AI2392" s="498"/>
    </row>
    <row r="2393" spans="6:35" ht="24" customHeight="1">
      <c r="F2393" s="263"/>
      <c r="Z2393" s="498"/>
      <c r="AA2393" s="498"/>
      <c r="AB2393" s="498"/>
      <c r="AC2393" s="498"/>
      <c r="AD2393" s="498"/>
      <c r="AE2393" s="498"/>
      <c r="AF2393" s="498"/>
      <c r="AG2393" s="498"/>
      <c r="AH2393" s="498"/>
      <c r="AI2393" s="498"/>
    </row>
    <row r="2394" spans="6:35" ht="24" customHeight="1">
      <c r="F2394" s="263"/>
      <c r="Z2394" s="498"/>
      <c r="AA2394" s="498"/>
      <c r="AB2394" s="498"/>
      <c r="AC2394" s="498"/>
      <c r="AD2394" s="498"/>
      <c r="AE2394" s="498"/>
      <c r="AF2394" s="498"/>
      <c r="AG2394" s="498"/>
      <c r="AH2394" s="498"/>
      <c r="AI2394" s="498"/>
    </row>
    <row r="2395" spans="6:35" ht="24" customHeight="1">
      <c r="F2395" s="263"/>
      <c r="Z2395" s="498"/>
      <c r="AA2395" s="498"/>
      <c r="AB2395" s="498"/>
      <c r="AC2395" s="498"/>
      <c r="AD2395" s="498"/>
      <c r="AE2395" s="498"/>
      <c r="AF2395" s="498"/>
      <c r="AG2395" s="498"/>
      <c r="AH2395" s="498"/>
      <c r="AI2395" s="498"/>
    </row>
    <row r="2396" spans="6:35" ht="24" customHeight="1">
      <c r="F2396" s="263"/>
      <c r="Z2396" s="498"/>
      <c r="AA2396" s="498"/>
      <c r="AB2396" s="498"/>
      <c r="AC2396" s="498"/>
      <c r="AD2396" s="498"/>
      <c r="AE2396" s="498"/>
      <c r="AF2396" s="498"/>
      <c r="AG2396" s="498"/>
      <c r="AH2396" s="498"/>
      <c r="AI2396" s="498"/>
    </row>
    <row r="2397" spans="6:35" ht="24" customHeight="1">
      <c r="F2397" s="263"/>
      <c r="Z2397" s="498"/>
      <c r="AA2397" s="498"/>
      <c r="AB2397" s="498"/>
      <c r="AC2397" s="498"/>
      <c r="AD2397" s="498"/>
      <c r="AE2397" s="498"/>
      <c r="AF2397" s="498"/>
      <c r="AG2397" s="498"/>
      <c r="AH2397" s="498"/>
      <c r="AI2397" s="498"/>
    </row>
    <row r="2398" spans="6:35" ht="24" customHeight="1">
      <c r="F2398" s="263"/>
      <c r="Z2398" s="498"/>
      <c r="AA2398" s="498"/>
      <c r="AB2398" s="498"/>
      <c r="AC2398" s="498"/>
      <c r="AD2398" s="498"/>
      <c r="AE2398" s="498"/>
      <c r="AF2398" s="498"/>
      <c r="AG2398" s="498"/>
      <c r="AH2398" s="498"/>
      <c r="AI2398" s="498"/>
    </row>
    <row r="2399" spans="6:35" ht="24" customHeight="1">
      <c r="F2399" s="263"/>
      <c r="Z2399" s="498"/>
      <c r="AA2399" s="498"/>
      <c r="AB2399" s="498"/>
      <c r="AC2399" s="498"/>
      <c r="AD2399" s="498"/>
      <c r="AE2399" s="498"/>
      <c r="AF2399" s="498"/>
      <c r="AG2399" s="498"/>
      <c r="AH2399" s="498"/>
      <c r="AI2399" s="498"/>
    </row>
    <row r="2400" spans="6:35" ht="24" customHeight="1">
      <c r="F2400" s="263"/>
      <c r="Z2400" s="498"/>
      <c r="AA2400" s="498"/>
      <c r="AB2400" s="498"/>
      <c r="AC2400" s="498"/>
      <c r="AD2400" s="498"/>
      <c r="AE2400" s="498"/>
      <c r="AF2400" s="498"/>
      <c r="AG2400" s="498"/>
      <c r="AH2400" s="498"/>
      <c r="AI2400" s="498"/>
    </row>
    <row r="2401" spans="6:35" ht="24" customHeight="1">
      <c r="F2401" s="263"/>
      <c r="Z2401" s="498"/>
      <c r="AA2401" s="498"/>
      <c r="AB2401" s="498"/>
      <c r="AC2401" s="498"/>
      <c r="AD2401" s="498"/>
      <c r="AE2401" s="498"/>
      <c r="AF2401" s="498"/>
      <c r="AG2401" s="498"/>
      <c r="AH2401" s="498"/>
      <c r="AI2401" s="498"/>
    </row>
    <row r="2402" spans="6:35" ht="24" customHeight="1">
      <c r="F2402" s="263"/>
      <c r="Z2402" s="498"/>
      <c r="AA2402" s="498"/>
      <c r="AB2402" s="498"/>
      <c r="AC2402" s="498"/>
      <c r="AD2402" s="498"/>
      <c r="AE2402" s="498"/>
      <c r="AF2402" s="498"/>
      <c r="AG2402" s="498"/>
      <c r="AH2402" s="498"/>
      <c r="AI2402" s="498"/>
    </row>
    <row r="2403" spans="6:35" ht="24" customHeight="1">
      <c r="F2403" s="263"/>
      <c r="Z2403" s="498"/>
      <c r="AA2403" s="498"/>
      <c r="AB2403" s="498"/>
      <c r="AC2403" s="498"/>
      <c r="AD2403" s="498"/>
      <c r="AE2403" s="498"/>
      <c r="AF2403" s="498"/>
      <c r="AG2403" s="498"/>
      <c r="AH2403" s="498"/>
      <c r="AI2403" s="498"/>
    </row>
    <row r="2404" spans="6:35" ht="24" customHeight="1">
      <c r="F2404" s="263"/>
      <c r="Z2404" s="498"/>
      <c r="AA2404" s="498"/>
      <c r="AB2404" s="498"/>
      <c r="AC2404" s="498"/>
      <c r="AD2404" s="498"/>
      <c r="AE2404" s="498"/>
      <c r="AF2404" s="498"/>
      <c r="AG2404" s="498"/>
      <c r="AH2404" s="498"/>
      <c r="AI2404" s="498"/>
    </row>
    <row r="2405" spans="6:35" ht="24" customHeight="1">
      <c r="F2405" s="263"/>
      <c r="Z2405" s="498"/>
      <c r="AA2405" s="498"/>
      <c r="AB2405" s="498"/>
      <c r="AC2405" s="498"/>
      <c r="AD2405" s="498"/>
      <c r="AE2405" s="498"/>
      <c r="AF2405" s="498"/>
      <c r="AG2405" s="498"/>
      <c r="AH2405" s="498"/>
      <c r="AI2405" s="498"/>
    </row>
    <row r="2406" spans="6:35" ht="24" customHeight="1">
      <c r="F2406" s="263"/>
      <c r="Z2406" s="498"/>
      <c r="AA2406" s="498"/>
      <c r="AB2406" s="498"/>
      <c r="AC2406" s="498"/>
      <c r="AD2406" s="498"/>
      <c r="AE2406" s="498"/>
      <c r="AF2406" s="498"/>
      <c r="AG2406" s="498"/>
      <c r="AH2406" s="498"/>
      <c r="AI2406" s="498"/>
    </row>
    <row r="2407" spans="6:35" ht="24" customHeight="1">
      <c r="F2407" s="263"/>
      <c r="Z2407" s="498"/>
      <c r="AA2407" s="498"/>
      <c r="AB2407" s="498"/>
      <c r="AC2407" s="498"/>
      <c r="AD2407" s="498"/>
      <c r="AE2407" s="498"/>
      <c r="AF2407" s="498"/>
      <c r="AG2407" s="498"/>
      <c r="AH2407" s="498"/>
      <c r="AI2407" s="498"/>
    </row>
    <row r="2408" spans="6:35" ht="24" customHeight="1">
      <c r="F2408" s="263"/>
      <c r="Z2408" s="498"/>
      <c r="AA2408" s="498"/>
      <c r="AB2408" s="498"/>
      <c r="AC2408" s="498"/>
      <c r="AD2408" s="498"/>
      <c r="AE2408" s="498"/>
      <c r="AF2408" s="498"/>
      <c r="AG2408" s="498"/>
      <c r="AH2408" s="498"/>
      <c r="AI2408" s="498"/>
    </row>
    <row r="2409" spans="6:35" ht="24" customHeight="1">
      <c r="F2409" s="263"/>
      <c r="Z2409" s="498"/>
      <c r="AA2409" s="498"/>
      <c r="AB2409" s="498"/>
      <c r="AC2409" s="498"/>
      <c r="AD2409" s="498"/>
      <c r="AE2409" s="498"/>
      <c r="AF2409" s="498"/>
      <c r="AG2409" s="498"/>
      <c r="AH2409" s="498"/>
      <c r="AI2409" s="498"/>
    </row>
    <row r="2410" spans="6:35" ht="24" customHeight="1">
      <c r="F2410" s="263"/>
      <c r="Z2410" s="498"/>
      <c r="AA2410" s="498"/>
      <c r="AB2410" s="498"/>
      <c r="AC2410" s="498"/>
      <c r="AD2410" s="498"/>
      <c r="AE2410" s="498"/>
      <c r="AF2410" s="498"/>
      <c r="AG2410" s="498"/>
      <c r="AH2410" s="498"/>
      <c r="AI2410" s="498"/>
    </row>
    <row r="2411" spans="6:35" ht="24" customHeight="1">
      <c r="F2411" s="263"/>
      <c r="Z2411" s="498"/>
      <c r="AA2411" s="498"/>
      <c r="AB2411" s="498"/>
      <c r="AC2411" s="498"/>
      <c r="AD2411" s="498"/>
      <c r="AE2411" s="498"/>
      <c r="AF2411" s="498"/>
      <c r="AG2411" s="498"/>
      <c r="AH2411" s="498"/>
      <c r="AI2411" s="498"/>
    </row>
    <row r="2412" spans="6:35" ht="24" customHeight="1">
      <c r="F2412" s="263"/>
      <c r="Z2412" s="498"/>
      <c r="AA2412" s="498"/>
      <c r="AB2412" s="498"/>
      <c r="AC2412" s="498"/>
      <c r="AD2412" s="498"/>
      <c r="AE2412" s="498"/>
      <c r="AF2412" s="498"/>
      <c r="AG2412" s="498"/>
      <c r="AH2412" s="498"/>
      <c r="AI2412" s="498"/>
    </row>
    <row r="2413" spans="6:35" ht="24" customHeight="1">
      <c r="F2413" s="263"/>
      <c r="Z2413" s="498"/>
      <c r="AA2413" s="498"/>
      <c r="AB2413" s="498"/>
      <c r="AC2413" s="498"/>
      <c r="AD2413" s="498"/>
      <c r="AE2413" s="498"/>
      <c r="AF2413" s="498"/>
      <c r="AG2413" s="498"/>
      <c r="AH2413" s="498"/>
      <c r="AI2413" s="498"/>
    </row>
    <row r="2414" spans="6:35" ht="24" customHeight="1">
      <c r="F2414" s="263"/>
      <c r="Z2414" s="498"/>
      <c r="AA2414" s="498"/>
      <c r="AB2414" s="498"/>
      <c r="AC2414" s="498"/>
      <c r="AD2414" s="498"/>
      <c r="AE2414" s="498"/>
      <c r="AF2414" s="498"/>
      <c r="AG2414" s="498"/>
      <c r="AH2414" s="498"/>
      <c r="AI2414" s="498"/>
    </row>
    <row r="2415" spans="6:35" ht="24" customHeight="1">
      <c r="F2415" s="263"/>
      <c r="Z2415" s="498"/>
      <c r="AA2415" s="498"/>
      <c r="AB2415" s="498"/>
      <c r="AC2415" s="498"/>
      <c r="AD2415" s="498"/>
      <c r="AE2415" s="498"/>
      <c r="AF2415" s="498"/>
      <c r="AG2415" s="498"/>
      <c r="AH2415" s="498"/>
      <c r="AI2415" s="498"/>
    </row>
    <row r="2416" spans="6:35" ht="24" customHeight="1">
      <c r="F2416" s="263"/>
      <c r="Z2416" s="498"/>
      <c r="AA2416" s="498"/>
      <c r="AB2416" s="498"/>
      <c r="AC2416" s="498"/>
      <c r="AD2416" s="498"/>
      <c r="AE2416" s="498"/>
      <c r="AF2416" s="498"/>
      <c r="AG2416" s="498"/>
      <c r="AH2416" s="498"/>
      <c r="AI2416" s="498"/>
    </row>
    <row r="2417" spans="6:35" ht="24" customHeight="1">
      <c r="F2417" s="263"/>
      <c r="Z2417" s="498"/>
      <c r="AA2417" s="498"/>
      <c r="AB2417" s="498"/>
      <c r="AC2417" s="498"/>
      <c r="AD2417" s="498"/>
      <c r="AE2417" s="498"/>
      <c r="AF2417" s="498"/>
      <c r="AG2417" s="498"/>
      <c r="AH2417" s="498"/>
      <c r="AI2417" s="498"/>
    </row>
    <row r="2418" spans="6:35" ht="24" customHeight="1">
      <c r="F2418" s="263"/>
      <c r="Z2418" s="498"/>
      <c r="AA2418" s="498"/>
      <c r="AB2418" s="498"/>
      <c r="AC2418" s="498"/>
      <c r="AD2418" s="498"/>
      <c r="AE2418" s="498"/>
      <c r="AF2418" s="498"/>
      <c r="AG2418" s="498"/>
      <c r="AH2418" s="498"/>
      <c r="AI2418" s="498"/>
    </row>
    <row r="2419" spans="6:35" ht="24" customHeight="1">
      <c r="F2419" s="263"/>
      <c r="Z2419" s="498"/>
      <c r="AA2419" s="498"/>
      <c r="AB2419" s="498"/>
      <c r="AC2419" s="498"/>
      <c r="AD2419" s="498"/>
      <c r="AE2419" s="498"/>
      <c r="AF2419" s="498"/>
      <c r="AG2419" s="498"/>
      <c r="AH2419" s="498"/>
      <c r="AI2419" s="498"/>
    </row>
    <row r="2420" spans="6:35" ht="24" customHeight="1">
      <c r="F2420" s="263"/>
      <c r="Z2420" s="498"/>
      <c r="AA2420" s="498"/>
      <c r="AB2420" s="498"/>
      <c r="AC2420" s="498"/>
      <c r="AD2420" s="498"/>
      <c r="AE2420" s="498"/>
      <c r="AF2420" s="498"/>
      <c r="AG2420" s="498"/>
      <c r="AH2420" s="498"/>
      <c r="AI2420" s="498"/>
    </row>
    <row r="2421" spans="6:35" ht="24" customHeight="1">
      <c r="F2421" s="263"/>
      <c r="Z2421" s="498"/>
      <c r="AA2421" s="498"/>
      <c r="AB2421" s="498"/>
      <c r="AC2421" s="498"/>
      <c r="AD2421" s="498"/>
      <c r="AE2421" s="498"/>
      <c r="AF2421" s="498"/>
      <c r="AG2421" s="498"/>
      <c r="AH2421" s="498"/>
      <c r="AI2421" s="498"/>
    </row>
    <row r="2422" spans="6:35" ht="24" customHeight="1">
      <c r="F2422" s="263"/>
      <c r="Z2422" s="498"/>
      <c r="AA2422" s="498"/>
      <c r="AB2422" s="498"/>
      <c r="AC2422" s="498"/>
      <c r="AD2422" s="498"/>
      <c r="AE2422" s="498"/>
      <c r="AF2422" s="498"/>
      <c r="AG2422" s="498"/>
      <c r="AH2422" s="498"/>
      <c r="AI2422" s="498"/>
    </row>
    <row r="2423" spans="6:35" ht="24" customHeight="1">
      <c r="F2423" s="263"/>
      <c r="Z2423" s="498"/>
      <c r="AA2423" s="498"/>
      <c r="AB2423" s="498"/>
      <c r="AC2423" s="498"/>
      <c r="AD2423" s="498"/>
      <c r="AE2423" s="498"/>
      <c r="AF2423" s="498"/>
      <c r="AG2423" s="498"/>
      <c r="AH2423" s="498"/>
      <c r="AI2423" s="498"/>
    </row>
    <row r="2424" spans="6:35" ht="24" customHeight="1">
      <c r="F2424" s="263"/>
      <c r="Z2424" s="498"/>
      <c r="AA2424" s="498"/>
      <c r="AB2424" s="498"/>
      <c r="AC2424" s="498"/>
      <c r="AD2424" s="498"/>
      <c r="AE2424" s="498"/>
      <c r="AF2424" s="498"/>
      <c r="AG2424" s="498"/>
      <c r="AH2424" s="498"/>
      <c r="AI2424" s="498"/>
    </row>
    <row r="2425" spans="6:35" ht="24" customHeight="1">
      <c r="F2425" s="263"/>
      <c r="Z2425" s="498"/>
      <c r="AA2425" s="498"/>
      <c r="AB2425" s="498"/>
      <c r="AC2425" s="498"/>
      <c r="AD2425" s="498"/>
      <c r="AE2425" s="498"/>
      <c r="AF2425" s="498"/>
      <c r="AG2425" s="498"/>
      <c r="AH2425" s="498"/>
      <c r="AI2425" s="498"/>
    </row>
    <row r="2426" spans="6:35" ht="24" customHeight="1">
      <c r="F2426" s="263"/>
      <c r="Z2426" s="498"/>
      <c r="AA2426" s="498"/>
      <c r="AB2426" s="498"/>
      <c r="AC2426" s="498"/>
      <c r="AD2426" s="498"/>
      <c r="AE2426" s="498"/>
      <c r="AF2426" s="498"/>
      <c r="AG2426" s="498"/>
      <c r="AH2426" s="498"/>
      <c r="AI2426" s="498"/>
    </row>
    <row r="2427" spans="6:35" ht="24" customHeight="1">
      <c r="F2427" s="263"/>
      <c r="Z2427" s="498"/>
      <c r="AA2427" s="498"/>
      <c r="AB2427" s="498"/>
      <c r="AC2427" s="498"/>
      <c r="AD2427" s="498"/>
      <c r="AE2427" s="498"/>
      <c r="AF2427" s="498"/>
      <c r="AG2427" s="498"/>
      <c r="AH2427" s="498"/>
      <c r="AI2427" s="498"/>
    </row>
    <row r="2428" spans="6:35" ht="24" customHeight="1">
      <c r="F2428" s="263"/>
      <c r="Z2428" s="498"/>
      <c r="AA2428" s="498"/>
      <c r="AB2428" s="498"/>
      <c r="AC2428" s="498"/>
      <c r="AD2428" s="498"/>
      <c r="AE2428" s="498"/>
      <c r="AF2428" s="498"/>
      <c r="AG2428" s="498"/>
      <c r="AH2428" s="498"/>
      <c r="AI2428" s="498"/>
    </row>
    <row r="2429" spans="6:35" ht="24" customHeight="1">
      <c r="F2429" s="263"/>
      <c r="Z2429" s="498"/>
      <c r="AA2429" s="498"/>
      <c r="AB2429" s="498"/>
      <c r="AC2429" s="498"/>
      <c r="AD2429" s="498"/>
      <c r="AE2429" s="498"/>
      <c r="AF2429" s="498"/>
      <c r="AG2429" s="498"/>
      <c r="AH2429" s="498"/>
      <c r="AI2429" s="498"/>
    </row>
    <row r="2430" spans="6:35" ht="24" customHeight="1">
      <c r="F2430" s="263"/>
      <c r="Z2430" s="498"/>
      <c r="AA2430" s="498"/>
      <c r="AB2430" s="498"/>
      <c r="AC2430" s="498"/>
      <c r="AD2430" s="498"/>
      <c r="AE2430" s="498"/>
      <c r="AF2430" s="498"/>
      <c r="AG2430" s="498"/>
      <c r="AH2430" s="498"/>
      <c r="AI2430" s="498"/>
    </row>
    <row r="2431" spans="6:35" ht="24" customHeight="1">
      <c r="F2431" s="263"/>
      <c r="Z2431" s="498"/>
      <c r="AA2431" s="498"/>
      <c r="AB2431" s="498"/>
      <c r="AC2431" s="498"/>
      <c r="AD2431" s="498"/>
      <c r="AE2431" s="498"/>
      <c r="AF2431" s="498"/>
      <c r="AG2431" s="498"/>
      <c r="AH2431" s="498"/>
      <c r="AI2431" s="498"/>
    </row>
    <row r="2432" spans="6:35" ht="24" customHeight="1">
      <c r="F2432" s="263"/>
      <c r="Z2432" s="498"/>
      <c r="AA2432" s="498"/>
      <c r="AB2432" s="498"/>
      <c r="AC2432" s="498"/>
      <c r="AD2432" s="498"/>
      <c r="AE2432" s="498"/>
      <c r="AF2432" s="498"/>
      <c r="AG2432" s="498"/>
      <c r="AH2432" s="498"/>
      <c r="AI2432" s="498"/>
    </row>
    <row r="2433" spans="6:35" ht="24" customHeight="1">
      <c r="F2433" s="263"/>
      <c r="Z2433" s="498"/>
      <c r="AA2433" s="498"/>
      <c r="AB2433" s="498"/>
      <c r="AC2433" s="498"/>
      <c r="AD2433" s="498"/>
      <c r="AE2433" s="498"/>
      <c r="AF2433" s="498"/>
      <c r="AG2433" s="498"/>
      <c r="AH2433" s="498"/>
      <c r="AI2433" s="498"/>
    </row>
    <row r="2434" spans="6:35" ht="24" customHeight="1">
      <c r="F2434" s="263"/>
      <c r="Z2434" s="498"/>
      <c r="AA2434" s="498"/>
      <c r="AB2434" s="498"/>
      <c r="AC2434" s="498"/>
      <c r="AD2434" s="498"/>
      <c r="AE2434" s="498"/>
      <c r="AF2434" s="498"/>
      <c r="AG2434" s="498"/>
      <c r="AH2434" s="498"/>
      <c r="AI2434" s="498"/>
    </row>
    <row r="2435" spans="6:35" ht="24" customHeight="1">
      <c r="F2435" s="263"/>
      <c r="Z2435" s="498"/>
      <c r="AA2435" s="498"/>
      <c r="AB2435" s="498"/>
      <c r="AC2435" s="498"/>
      <c r="AD2435" s="498"/>
      <c r="AE2435" s="498"/>
      <c r="AF2435" s="498"/>
      <c r="AG2435" s="498"/>
      <c r="AH2435" s="498"/>
      <c r="AI2435" s="498"/>
    </row>
    <row r="2436" spans="6:35" ht="24" customHeight="1">
      <c r="F2436" s="263"/>
      <c r="Z2436" s="498"/>
      <c r="AA2436" s="498"/>
      <c r="AB2436" s="498"/>
      <c r="AC2436" s="498"/>
      <c r="AD2436" s="498"/>
      <c r="AE2436" s="498"/>
      <c r="AF2436" s="498"/>
      <c r="AG2436" s="498"/>
      <c r="AH2436" s="498"/>
      <c r="AI2436" s="498"/>
    </row>
    <row r="2437" spans="6:35" ht="24" customHeight="1">
      <c r="F2437" s="263"/>
      <c r="Z2437" s="498"/>
      <c r="AA2437" s="498"/>
      <c r="AB2437" s="498"/>
      <c r="AC2437" s="498"/>
      <c r="AD2437" s="498"/>
      <c r="AE2437" s="498"/>
      <c r="AF2437" s="498"/>
      <c r="AG2437" s="498"/>
      <c r="AH2437" s="498"/>
      <c r="AI2437" s="498"/>
    </row>
    <row r="2438" spans="6:35" ht="24" customHeight="1">
      <c r="F2438" s="263"/>
      <c r="Z2438" s="498"/>
      <c r="AA2438" s="498"/>
      <c r="AB2438" s="498"/>
      <c r="AC2438" s="498"/>
      <c r="AD2438" s="498"/>
      <c r="AE2438" s="498"/>
      <c r="AF2438" s="498"/>
      <c r="AG2438" s="498"/>
      <c r="AH2438" s="498"/>
      <c r="AI2438" s="498"/>
    </row>
    <row r="2439" spans="6:35" ht="24" customHeight="1">
      <c r="F2439" s="263"/>
      <c r="Z2439" s="498"/>
      <c r="AA2439" s="498"/>
      <c r="AB2439" s="498"/>
      <c r="AC2439" s="498"/>
      <c r="AD2439" s="498"/>
      <c r="AE2439" s="498"/>
      <c r="AF2439" s="498"/>
      <c r="AG2439" s="498"/>
      <c r="AH2439" s="498"/>
      <c r="AI2439" s="498"/>
    </row>
    <row r="2440" spans="6:35" ht="24" customHeight="1">
      <c r="F2440" s="263"/>
      <c r="Z2440" s="498"/>
      <c r="AA2440" s="498"/>
      <c r="AB2440" s="498"/>
      <c r="AC2440" s="498"/>
      <c r="AD2440" s="498"/>
      <c r="AE2440" s="498"/>
      <c r="AF2440" s="498"/>
      <c r="AG2440" s="498"/>
      <c r="AH2440" s="498"/>
      <c r="AI2440" s="498"/>
    </row>
    <row r="2441" spans="6:35" ht="24" customHeight="1">
      <c r="F2441" s="263"/>
      <c r="Z2441" s="498"/>
      <c r="AA2441" s="498"/>
      <c r="AB2441" s="498"/>
      <c r="AC2441" s="498"/>
      <c r="AD2441" s="498"/>
      <c r="AE2441" s="498"/>
      <c r="AF2441" s="498"/>
      <c r="AG2441" s="498"/>
      <c r="AH2441" s="498"/>
      <c r="AI2441" s="498"/>
    </row>
    <row r="2442" spans="6:35" ht="24" customHeight="1">
      <c r="F2442" s="263"/>
      <c r="Z2442" s="498"/>
      <c r="AA2442" s="498"/>
      <c r="AB2442" s="498"/>
      <c r="AC2442" s="498"/>
      <c r="AD2442" s="498"/>
      <c r="AE2442" s="498"/>
      <c r="AF2442" s="498"/>
      <c r="AG2442" s="498"/>
      <c r="AH2442" s="498"/>
      <c r="AI2442" s="498"/>
    </row>
    <row r="2443" spans="6:35" ht="24" customHeight="1">
      <c r="F2443" s="263"/>
      <c r="Z2443" s="498"/>
      <c r="AA2443" s="498"/>
      <c r="AB2443" s="498"/>
      <c r="AC2443" s="498"/>
      <c r="AD2443" s="498"/>
      <c r="AE2443" s="498"/>
      <c r="AF2443" s="498"/>
      <c r="AG2443" s="498"/>
      <c r="AH2443" s="498"/>
      <c r="AI2443" s="498"/>
    </row>
    <row r="2444" spans="6:35" ht="24" customHeight="1">
      <c r="F2444" s="263"/>
      <c r="Z2444" s="498"/>
      <c r="AA2444" s="498"/>
      <c r="AB2444" s="498"/>
      <c r="AC2444" s="498"/>
      <c r="AD2444" s="498"/>
      <c r="AE2444" s="498"/>
      <c r="AF2444" s="498"/>
      <c r="AG2444" s="498"/>
      <c r="AH2444" s="498"/>
      <c r="AI2444" s="498"/>
    </row>
    <row r="2445" spans="6:35" ht="24" customHeight="1">
      <c r="F2445" s="263"/>
      <c r="Z2445" s="498"/>
      <c r="AA2445" s="498"/>
      <c r="AB2445" s="498"/>
      <c r="AC2445" s="498"/>
      <c r="AD2445" s="498"/>
      <c r="AE2445" s="498"/>
      <c r="AF2445" s="498"/>
      <c r="AG2445" s="498"/>
      <c r="AH2445" s="498"/>
      <c r="AI2445" s="498"/>
    </row>
    <row r="2446" spans="6:35" ht="24" customHeight="1">
      <c r="F2446" s="263"/>
      <c r="Z2446" s="498"/>
      <c r="AA2446" s="498"/>
      <c r="AB2446" s="498"/>
      <c r="AC2446" s="498"/>
      <c r="AD2446" s="498"/>
      <c r="AE2446" s="498"/>
      <c r="AF2446" s="498"/>
      <c r="AG2446" s="498"/>
      <c r="AH2446" s="498"/>
      <c r="AI2446" s="498"/>
    </row>
    <row r="2447" spans="6:35" ht="24" customHeight="1">
      <c r="F2447" s="263"/>
      <c r="Z2447" s="498"/>
      <c r="AA2447" s="498"/>
      <c r="AB2447" s="498"/>
      <c r="AC2447" s="498"/>
      <c r="AD2447" s="498"/>
      <c r="AE2447" s="498"/>
      <c r="AF2447" s="498"/>
      <c r="AG2447" s="498"/>
      <c r="AH2447" s="498"/>
      <c r="AI2447" s="498"/>
    </row>
    <row r="2448" spans="6:35" ht="24" customHeight="1">
      <c r="F2448" s="263"/>
      <c r="Z2448" s="498"/>
      <c r="AA2448" s="498"/>
      <c r="AB2448" s="498"/>
      <c r="AC2448" s="498"/>
      <c r="AD2448" s="498"/>
      <c r="AE2448" s="498"/>
      <c r="AF2448" s="498"/>
      <c r="AG2448" s="498"/>
      <c r="AH2448" s="498"/>
      <c r="AI2448" s="498"/>
    </row>
    <row r="2449" spans="6:35" ht="24" customHeight="1">
      <c r="F2449" s="263"/>
      <c r="Z2449" s="498"/>
      <c r="AA2449" s="498"/>
      <c r="AB2449" s="498"/>
      <c r="AC2449" s="498"/>
      <c r="AD2449" s="498"/>
      <c r="AE2449" s="498"/>
      <c r="AF2449" s="498"/>
      <c r="AG2449" s="498"/>
      <c r="AH2449" s="498"/>
      <c r="AI2449" s="498"/>
    </row>
    <row r="2450" spans="6:35" ht="24" customHeight="1">
      <c r="F2450" s="263"/>
      <c r="Z2450" s="498"/>
      <c r="AA2450" s="498"/>
      <c r="AB2450" s="498"/>
      <c r="AC2450" s="498"/>
      <c r="AD2450" s="498"/>
      <c r="AE2450" s="498"/>
      <c r="AF2450" s="498"/>
      <c r="AG2450" s="498"/>
      <c r="AH2450" s="498"/>
      <c r="AI2450" s="498"/>
    </row>
    <row r="2451" spans="6:35" ht="24" customHeight="1">
      <c r="F2451" s="263"/>
      <c r="Z2451" s="498"/>
      <c r="AA2451" s="498"/>
      <c r="AB2451" s="498"/>
      <c r="AC2451" s="498"/>
      <c r="AD2451" s="498"/>
      <c r="AE2451" s="498"/>
      <c r="AF2451" s="498"/>
      <c r="AG2451" s="498"/>
      <c r="AH2451" s="498"/>
      <c r="AI2451" s="498"/>
    </row>
    <row r="2452" spans="6:35" ht="24" customHeight="1">
      <c r="F2452" s="263"/>
      <c r="Z2452" s="498"/>
      <c r="AA2452" s="498"/>
      <c r="AB2452" s="498"/>
      <c r="AC2452" s="498"/>
      <c r="AD2452" s="498"/>
      <c r="AE2452" s="498"/>
      <c r="AF2452" s="498"/>
      <c r="AG2452" s="498"/>
      <c r="AH2452" s="498"/>
      <c r="AI2452" s="498"/>
    </row>
    <row r="2453" spans="6:35" ht="24" customHeight="1">
      <c r="F2453" s="263"/>
      <c r="Z2453" s="498"/>
      <c r="AA2453" s="498"/>
      <c r="AB2453" s="498"/>
      <c r="AC2453" s="498"/>
      <c r="AD2453" s="498"/>
      <c r="AE2453" s="498"/>
      <c r="AF2453" s="498"/>
      <c r="AG2453" s="498"/>
      <c r="AH2453" s="498"/>
      <c r="AI2453" s="498"/>
    </row>
    <row r="2454" spans="6:35" ht="24" customHeight="1">
      <c r="F2454" s="263"/>
      <c r="Z2454" s="498"/>
      <c r="AA2454" s="498"/>
      <c r="AB2454" s="498"/>
      <c r="AC2454" s="498"/>
      <c r="AD2454" s="498"/>
      <c r="AE2454" s="498"/>
      <c r="AF2454" s="498"/>
      <c r="AG2454" s="498"/>
      <c r="AH2454" s="498"/>
      <c r="AI2454" s="498"/>
    </row>
    <row r="2455" spans="6:35" ht="24" customHeight="1">
      <c r="F2455" s="263"/>
      <c r="Z2455" s="498"/>
      <c r="AA2455" s="498"/>
      <c r="AB2455" s="498"/>
      <c r="AC2455" s="498"/>
      <c r="AD2455" s="498"/>
      <c r="AE2455" s="498"/>
      <c r="AF2455" s="498"/>
      <c r="AG2455" s="498"/>
      <c r="AH2455" s="498"/>
      <c r="AI2455" s="498"/>
    </row>
    <row r="2456" spans="6:35" ht="24" customHeight="1">
      <c r="F2456" s="263"/>
      <c r="Z2456" s="498"/>
      <c r="AA2456" s="498"/>
      <c r="AB2456" s="498"/>
      <c r="AC2456" s="498"/>
      <c r="AD2456" s="498"/>
      <c r="AE2456" s="498"/>
      <c r="AF2456" s="498"/>
      <c r="AG2456" s="498"/>
      <c r="AH2456" s="498"/>
      <c r="AI2456" s="498"/>
    </row>
    <row r="2457" spans="6:35" ht="24" customHeight="1">
      <c r="F2457" s="263"/>
      <c r="Z2457" s="498"/>
      <c r="AA2457" s="498"/>
      <c r="AB2457" s="498"/>
      <c r="AC2457" s="498"/>
      <c r="AD2457" s="498"/>
      <c r="AE2457" s="498"/>
      <c r="AF2457" s="498"/>
      <c r="AG2457" s="498"/>
      <c r="AH2457" s="498"/>
      <c r="AI2457" s="498"/>
    </row>
    <row r="2458" spans="6:35" ht="24" customHeight="1">
      <c r="F2458" s="263"/>
      <c r="Z2458" s="498"/>
      <c r="AA2458" s="498"/>
      <c r="AB2458" s="498"/>
      <c r="AC2458" s="498"/>
      <c r="AD2458" s="498"/>
      <c r="AE2458" s="498"/>
      <c r="AF2458" s="498"/>
      <c r="AG2458" s="498"/>
      <c r="AH2458" s="498"/>
      <c r="AI2458" s="498"/>
    </row>
    <row r="2459" spans="6:35" ht="24" customHeight="1">
      <c r="F2459" s="263"/>
      <c r="Z2459" s="498"/>
      <c r="AA2459" s="498"/>
      <c r="AB2459" s="498"/>
      <c r="AC2459" s="498"/>
      <c r="AD2459" s="498"/>
      <c r="AE2459" s="498"/>
      <c r="AF2459" s="498"/>
      <c r="AG2459" s="498"/>
      <c r="AH2459" s="498"/>
      <c r="AI2459" s="498"/>
    </row>
    <row r="2460" spans="6:35" ht="24" customHeight="1">
      <c r="F2460" s="263"/>
      <c r="Z2460" s="498"/>
      <c r="AA2460" s="498"/>
      <c r="AB2460" s="498"/>
      <c r="AC2460" s="498"/>
      <c r="AD2460" s="498"/>
      <c r="AE2460" s="498"/>
      <c r="AF2460" s="498"/>
      <c r="AG2460" s="498"/>
      <c r="AH2460" s="498"/>
      <c r="AI2460" s="498"/>
    </row>
    <row r="2461" spans="6:35" ht="24" customHeight="1">
      <c r="F2461" s="263"/>
      <c r="Z2461" s="498"/>
      <c r="AA2461" s="498"/>
      <c r="AB2461" s="498"/>
      <c r="AC2461" s="498"/>
      <c r="AD2461" s="498"/>
      <c r="AE2461" s="498"/>
      <c r="AF2461" s="498"/>
      <c r="AG2461" s="498"/>
      <c r="AH2461" s="498"/>
      <c r="AI2461" s="498"/>
    </row>
    <row r="2462" spans="6:35" ht="24" customHeight="1">
      <c r="F2462" s="263"/>
      <c r="Z2462" s="498"/>
      <c r="AA2462" s="498"/>
      <c r="AB2462" s="498"/>
      <c r="AC2462" s="498"/>
      <c r="AD2462" s="498"/>
      <c r="AE2462" s="498"/>
      <c r="AF2462" s="498"/>
      <c r="AG2462" s="498"/>
      <c r="AH2462" s="498"/>
      <c r="AI2462" s="498"/>
    </row>
    <row r="2463" spans="6:35" ht="24" customHeight="1">
      <c r="F2463" s="263"/>
      <c r="Z2463" s="498"/>
      <c r="AA2463" s="498"/>
      <c r="AB2463" s="498"/>
      <c r="AC2463" s="498"/>
      <c r="AD2463" s="498"/>
      <c r="AE2463" s="498"/>
      <c r="AF2463" s="498"/>
      <c r="AG2463" s="498"/>
      <c r="AH2463" s="498"/>
      <c r="AI2463" s="498"/>
    </row>
    <row r="2464" spans="6:35" ht="24" customHeight="1">
      <c r="F2464" s="263"/>
      <c r="Z2464" s="498"/>
      <c r="AA2464" s="498"/>
      <c r="AB2464" s="498"/>
      <c r="AC2464" s="498"/>
      <c r="AD2464" s="498"/>
      <c r="AE2464" s="498"/>
      <c r="AF2464" s="498"/>
      <c r="AG2464" s="498"/>
      <c r="AH2464" s="498"/>
      <c r="AI2464" s="498"/>
    </row>
    <row r="2465" spans="6:35" ht="24" customHeight="1">
      <c r="F2465" s="263"/>
      <c r="Z2465" s="498"/>
      <c r="AA2465" s="498"/>
      <c r="AB2465" s="498"/>
      <c r="AC2465" s="498"/>
      <c r="AD2465" s="498"/>
      <c r="AE2465" s="498"/>
      <c r="AF2465" s="498"/>
      <c r="AG2465" s="498"/>
      <c r="AH2465" s="498"/>
      <c r="AI2465" s="498"/>
    </row>
    <row r="2466" spans="6:35" ht="24" customHeight="1">
      <c r="F2466" s="263"/>
      <c r="Z2466" s="498"/>
      <c r="AA2466" s="498"/>
      <c r="AB2466" s="498"/>
      <c r="AC2466" s="498"/>
      <c r="AD2466" s="498"/>
      <c r="AE2466" s="498"/>
      <c r="AF2466" s="498"/>
      <c r="AG2466" s="498"/>
      <c r="AH2466" s="498"/>
      <c r="AI2466" s="498"/>
    </row>
    <row r="2467" spans="6:35" ht="24" customHeight="1">
      <c r="F2467" s="263"/>
      <c r="Z2467" s="498"/>
      <c r="AA2467" s="498"/>
      <c r="AB2467" s="498"/>
      <c r="AC2467" s="498"/>
      <c r="AD2467" s="498"/>
      <c r="AE2467" s="498"/>
      <c r="AF2467" s="498"/>
      <c r="AG2467" s="498"/>
      <c r="AH2467" s="498"/>
      <c r="AI2467" s="498"/>
    </row>
    <row r="2468" spans="6:35" ht="24" customHeight="1">
      <c r="F2468" s="263"/>
      <c r="Z2468" s="498"/>
      <c r="AA2468" s="498"/>
      <c r="AB2468" s="498"/>
      <c r="AC2468" s="498"/>
      <c r="AD2468" s="498"/>
      <c r="AE2468" s="498"/>
      <c r="AF2468" s="498"/>
      <c r="AG2468" s="498"/>
      <c r="AH2468" s="498"/>
      <c r="AI2468" s="498"/>
    </row>
    <row r="2469" spans="6:35" ht="24" customHeight="1">
      <c r="F2469" s="263"/>
      <c r="Z2469" s="498"/>
      <c r="AA2469" s="498"/>
      <c r="AB2469" s="498"/>
      <c r="AC2469" s="498"/>
      <c r="AD2469" s="498"/>
      <c r="AE2469" s="498"/>
      <c r="AF2469" s="498"/>
      <c r="AG2469" s="498"/>
      <c r="AH2469" s="498"/>
      <c r="AI2469" s="498"/>
    </row>
    <row r="2470" spans="6:35" ht="24" customHeight="1">
      <c r="F2470" s="263"/>
      <c r="Z2470" s="498"/>
      <c r="AA2470" s="498"/>
      <c r="AB2470" s="498"/>
      <c r="AC2470" s="498"/>
      <c r="AD2470" s="498"/>
      <c r="AE2470" s="498"/>
      <c r="AF2470" s="498"/>
      <c r="AG2470" s="498"/>
      <c r="AH2470" s="498"/>
      <c r="AI2470" s="498"/>
    </row>
    <row r="2471" spans="6:35" ht="24" customHeight="1">
      <c r="F2471" s="263"/>
      <c r="Z2471" s="498"/>
      <c r="AA2471" s="498"/>
      <c r="AB2471" s="498"/>
      <c r="AC2471" s="498"/>
      <c r="AD2471" s="498"/>
      <c r="AE2471" s="498"/>
      <c r="AF2471" s="498"/>
      <c r="AG2471" s="498"/>
      <c r="AH2471" s="498"/>
      <c r="AI2471" s="498"/>
    </row>
    <row r="2472" spans="6:35" ht="24" customHeight="1">
      <c r="F2472" s="263"/>
      <c r="Z2472" s="498"/>
      <c r="AA2472" s="498"/>
      <c r="AB2472" s="498"/>
      <c r="AC2472" s="498"/>
      <c r="AD2472" s="498"/>
      <c r="AE2472" s="498"/>
      <c r="AF2472" s="498"/>
      <c r="AG2472" s="498"/>
      <c r="AH2472" s="498"/>
      <c r="AI2472" s="498"/>
    </row>
    <row r="2473" spans="6:35" ht="24" customHeight="1">
      <c r="F2473" s="263"/>
      <c r="Z2473" s="498"/>
      <c r="AA2473" s="498"/>
      <c r="AB2473" s="498"/>
      <c r="AC2473" s="498"/>
      <c r="AD2473" s="498"/>
      <c r="AE2473" s="498"/>
      <c r="AF2473" s="498"/>
      <c r="AG2473" s="498"/>
      <c r="AH2473" s="498"/>
      <c r="AI2473" s="498"/>
    </row>
    <row r="2474" spans="6:35" ht="24" customHeight="1">
      <c r="F2474" s="263"/>
      <c r="Z2474" s="498"/>
      <c r="AA2474" s="498"/>
      <c r="AB2474" s="498"/>
      <c r="AC2474" s="498"/>
      <c r="AD2474" s="498"/>
      <c r="AE2474" s="498"/>
      <c r="AF2474" s="498"/>
      <c r="AG2474" s="498"/>
      <c r="AH2474" s="498"/>
      <c r="AI2474" s="498"/>
    </row>
    <row r="2475" spans="6:35" ht="24" customHeight="1">
      <c r="F2475" s="263"/>
      <c r="Z2475" s="498"/>
      <c r="AA2475" s="498"/>
      <c r="AB2475" s="498"/>
      <c r="AC2475" s="498"/>
      <c r="AD2475" s="498"/>
      <c r="AE2475" s="498"/>
      <c r="AF2475" s="498"/>
      <c r="AG2475" s="498"/>
      <c r="AH2475" s="498"/>
      <c r="AI2475" s="498"/>
    </row>
    <row r="2476" spans="6:35" ht="24" customHeight="1">
      <c r="F2476" s="263"/>
      <c r="Z2476" s="498"/>
      <c r="AA2476" s="498"/>
      <c r="AB2476" s="498"/>
      <c r="AC2476" s="498"/>
      <c r="AD2476" s="498"/>
      <c r="AE2476" s="498"/>
      <c r="AF2476" s="498"/>
      <c r="AG2476" s="498"/>
      <c r="AH2476" s="498"/>
      <c r="AI2476" s="498"/>
    </row>
    <row r="2477" spans="6:35" ht="24" customHeight="1">
      <c r="F2477" s="263"/>
      <c r="Z2477" s="498"/>
      <c r="AA2477" s="498"/>
      <c r="AB2477" s="498"/>
      <c r="AC2477" s="498"/>
      <c r="AD2477" s="498"/>
      <c r="AE2477" s="498"/>
      <c r="AF2477" s="498"/>
      <c r="AG2477" s="498"/>
      <c r="AH2477" s="498"/>
      <c r="AI2477" s="498"/>
    </row>
    <row r="2478" spans="6:35" ht="24" customHeight="1">
      <c r="F2478" s="263"/>
      <c r="Z2478" s="498"/>
      <c r="AA2478" s="498"/>
      <c r="AB2478" s="498"/>
      <c r="AC2478" s="498"/>
      <c r="AD2478" s="498"/>
      <c r="AE2478" s="498"/>
      <c r="AF2478" s="498"/>
      <c r="AG2478" s="498"/>
      <c r="AH2478" s="498"/>
      <c r="AI2478" s="498"/>
    </row>
    <row r="2479" spans="6:35" ht="24" customHeight="1">
      <c r="F2479" s="263"/>
      <c r="Z2479" s="498"/>
      <c r="AA2479" s="498"/>
      <c r="AB2479" s="498"/>
      <c r="AC2479" s="498"/>
      <c r="AD2479" s="498"/>
      <c r="AE2479" s="498"/>
      <c r="AF2479" s="498"/>
      <c r="AG2479" s="498"/>
      <c r="AH2479" s="498"/>
      <c r="AI2479" s="498"/>
    </row>
    <row r="2480" spans="6:35" ht="24" customHeight="1">
      <c r="F2480" s="263"/>
      <c r="Z2480" s="498"/>
      <c r="AA2480" s="498"/>
      <c r="AB2480" s="498"/>
      <c r="AC2480" s="498"/>
      <c r="AD2480" s="498"/>
      <c r="AE2480" s="498"/>
      <c r="AF2480" s="498"/>
      <c r="AG2480" s="498"/>
      <c r="AH2480" s="498"/>
      <c r="AI2480" s="498"/>
    </row>
    <row r="2481" spans="6:35" ht="24" customHeight="1">
      <c r="F2481" s="263"/>
      <c r="Z2481" s="498"/>
      <c r="AA2481" s="498"/>
      <c r="AB2481" s="498"/>
      <c r="AC2481" s="498"/>
      <c r="AD2481" s="498"/>
      <c r="AE2481" s="498"/>
      <c r="AF2481" s="498"/>
      <c r="AG2481" s="498"/>
      <c r="AH2481" s="498"/>
      <c r="AI2481" s="498"/>
    </row>
    <row r="2482" spans="6:35" ht="24" customHeight="1">
      <c r="F2482" s="263"/>
      <c r="Z2482" s="498"/>
      <c r="AA2482" s="498"/>
      <c r="AB2482" s="498"/>
      <c r="AC2482" s="498"/>
      <c r="AD2482" s="498"/>
      <c r="AE2482" s="498"/>
      <c r="AF2482" s="498"/>
      <c r="AG2482" s="498"/>
      <c r="AH2482" s="498"/>
      <c r="AI2482" s="498"/>
    </row>
    <row r="2483" spans="6:35" ht="24" customHeight="1">
      <c r="F2483" s="263"/>
      <c r="Z2483" s="498"/>
      <c r="AA2483" s="498"/>
      <c r="AB2483" s="498"/>
      <c r="AC2483" s="498"/>
      <c r="AD2483" s="498"/>
      <c r="AE2483" s="498"/>
      <c r="AF2483" s="498"/>
      <c r="AG2483" s="498"/>
      <c r="AH2483" s="498"/>
      <c r="AI2483" s="498"/>
    </row>
    <row r="2484" spans="6:35" ht="24" customHeight="1">
      <c r="F2484" s="263"/>
      <c r="Z2484" s="498"/>
      <c r="AA2484" s="498"/>
      <c r="AB2484" s="498"/>
      <c r="AC2484" s="498"/>
      <c r="AD2484" s="498"/>
      <c r="AE2484" s="498"/>
      <c r="AF2484" s="498"/>
      <c r="AG2484" s="498"/>
      <c r="AH2484" s="498"/>
      <c r="AI2484" s="498"/>
    </row>
    <row r="2485" spans="6:35" ht="24" customHeight="1">
      <c r="F2485" s="263"/>
      <c r="Z2485" s="498"/>
      <c r="AA2485" s="498"/>
      <c r="AB2485" s="498"/>
      <c r="AC2485" s="498"/>
      <c r="AD2485" s="498"/>
      <c r="AE2485" s="498"/>
      <c r="AF2485" s="498"/>
      <c r="AG2485" s="498"/>
      <c r="AH2485" s="498"/>
      <c r="AI2485" s="498"/>
    </row>
    <row r="2486" spans="6:35" ht="24" customHeight="1">
      <c r="F2486" s="263"/>
      <c r="Z2486" s="498"/>
      <c r="AA2486" s="498"/>
      <c r="AB2486" s="498"/>
      <c r="AC2486" s="498"/>
      <c r="AD2486" s="498"/>
      <c r="AE2486" s="498"/>
      <c r="AF2486" s="498"/>
      <c r="AG2486" s="498"/>
      <c r="AH2486" s="498"/>
      <c r="AI2486" s="498"/>
    </row>
    <row r="2487" spans="6:35" ht="24" customHeight="1">
      <c r="F2487" s="263"/>
      <c r="Z2487" s="498"/>
      <c r="AA2487" s="498"/>
      <c r="AB2487" s="498"/>
      <c r="AC2487" s="498"/>
      <c r="AD2487" s="498"/>
      <c r="AE2487" s="498"/>
      <c r="AF2487" s="498"/>
      <c r="AG2487" s="498"/>
      <c r="AH2487" s="498"/>
      <c r="AI2487" s="498"/>
    </row>
    <row r="2488" spans="6:35" ht="24" customHeight="1">
      <c r="F2488" s="263"/>
      <c r="Z2488" s="498"/>
      <c r="AA2488" s="498"/>
      <c r="AB2488" s="498"/>
      <c r="AC2488" s="498"/>
      <c r="AD2488" s="498"/>
      <c r="AE2488" s="498"/>
      <c r="AF2488" s="498"/>
      <c r="AG2488" s="498"/>
      <c r="AH2488" s="498"/>
      <c r="AI2488" s="498"/>
    </row>
    <row r="2489" spans="6:35" ht="24" customHeight="1">
      <c r="F2489" s="263"/>
      <c r="Z2489" s="498"/>
      <c r="AA2489" s="498"/>
      <c r="AB2489" s="498"/>
      <c r="AC2489" s="498"/>
      <c r="AD2489" s="498"/>
      <c r="AE2489" s="498"/>
      <c r="AF2489" s="498"/>
      <c r="AG2489" s="498"/>
      <c r="AH2489" s="498"/>
      <c r="AI2489" s="498"/>
    </row>
    <row r="2490" spans="6:35" ht="24" customHeight="1">
      <c r="F2490" s="263"/>
      <c r="Z2490" s="498"/>
      <c r="AA2490" s="498"/>
      <c r="AB2490" s="498"/>
      <c r="AC2490" s="498"/>
      <c r="AD2490" s="498"/>
      <c r="AE2490" s="498"/>
      <c r="AF2490" s="498"/>
      <c r="AG2490" s="498"/>
      <c r="AH2490" s="498"/>
      <c r="AI2490" s="498"/>
    </row>
    <row r="2491" spans="6:35" ht="24" customHeight="1">
      <c r="F2491" s="263"/>
      <c r="Z2491" s="498"/>
      <c r="AA2491" s="498"/>
      <c r="AB2491" s="498"/>
      <c r="AC2491" s="498"/>
      <c r="AD2491" s="498"/>
      <c r="AE2491" s="498"/>
      <c r="AF2491" s="498"/>
      <c r="AG2491" s="498"/>
      <c r="AH2491" s="498"/>
      <c r="AI2491" s="498"/>
    </row>
    <row r="2492" spans="6:35" ht="24" customHeight="1">
      <c r="F2492" s="263"/>
      <c r="Z2492" s="498"/>
      <c r="AA2492" s="498"/>
      <c r="AB2492" s="498"/>
      <c r="AC2492" s="498"/>
      <c r="AD2492" s="498"/>
      <c r="AE2492" s="498"/>
      <c r="AF2492" s="498"/>
      <c r="AG2492" s="498"/>
      <c r="AH2492" s="498"/>
      <c r="AI2492" s="498"/>
    </row>
    <row r="2493" spans="6:35" ht="24" customHeight="1">
      <c r="F2493" s="263"/>
      <c r="Z2493" s="498"/>
      <c r="AA2493" s="498"/>
      <c r="AB2493" s="498"/>
      <c r="AC2493" s="498"/>
      <c r="AD2493" s="498"/>
      <c r="AE2493" s="498"/>
      <c r="AF2493" s="498"/>
      <c r="AG2493" s="498"/>
      <c r="AH2493" s="498"/>
      <c r="AI2493" s="498"/>
    </row>
    <row r="2494" spans="6:35" ht="24" customHeight="1">
      <c r="F2494" s="263"/>
      <c r="Z2494" s="498"/>
      <c r="AA2494" s="498"/>
      <c r="AB2494" s="498"/>
      <c r="AC2494" s="498"/>
      <c r="AD2494" s="498"/>
      <c r="AE2494" s="498"/>
      <c r="AF2494" s="498"/>
      <c r="AG2494" s="498"/>
      <c r="AH2494" s="498"/>
      <c r="AI2494" s="498"/>
    </row>
    <row r="2495" spans="6:35" ht="24" customHeight="1">
      <c r="F2495" s="263"/>
      <c r="Z2495" s="498"/>
      <c r="AA2495" s="498"/>
      <c r="AB2495" s="498"/>
      <c r="AC2495" s="498"/>
      <c r="AD2495" s="498"/>
      <c r="AE2495" s="498"/>
      <c r="AF2495" s="498"/>
      <c r="AG2495" s="498"/>
      <c r="AH2495" s="498"/>
      <c r="AI2495" s="498"/>
    </row>
    <row r="2496" spans="6:35" ht="24" customHeight="1">
      <c r="F2496" s="263"/>
      <c r="Z2496" s="498"/>
      <c r="AA2496" s="498"/>
      <c r="AB2496" s="498"/>
      <c r="AC2496" s="498"/>
      <c r="AD2496" s="498"/>
      <c r="AE2496" s="498"/>
      <c r="AF2496" s="498"/>
      <c r="AG2496" s="498"/>
      <c r="AH2496" s="498"/>
      <c r="AI2496" s="498"/>
    </row>
    <row r="2497" spans="6:35" ht="24" customHeight="1">
      <c r="F2497" s="263"/>
      <c r="Z2497" s="498"/>
      <c r="AA2497" s="498"/>
      <c r="AB2497" s="498"/>
      <c r="AC2497" s="498"/>
      <c r="AD2497" s="498"/>
      <c r="AE2497" s="498"/>
      <c r="AF2497" s="498"/>
      <c r="AG2497" s="498"/>
      <c r="AH2497" s="498"/>
      <c r="AI2497" s="498"/>
    </row>
    <row r="2498" spans="6:35" ht="24" customHeight="1">
      <c r="F2498" s="263"/>
      <c r="Z2498" s="498"/>
      <c r="AA2498" s="498"/>
      <c r="AB2498" s="498"/>
      <c r="AC2498" s="498"/>
      <c r="AD2498" s="498"/>
      <c r="AE2498" s="498"/>
      <c r="AF2498" s="498"/>
      <c r="AG2498" s="498"/>
      <c r="AH2498" s="498"/>
      <c r="AI2498" s="498"/>
    </row>
    <row r="2499" spans="6:35" ht="24" customHeight="1">
      <c r="F2499" s="263"/>
      <c r="Z2499" s="498"/>
      <c r="AA2499" s="498"/>
      <c r="AB2499" s="498"/>
      <c r="AC2499" s="498"/>
      <c r="AD2499" s="498"/>
      <c r="AE2499" s="498"/>
      <c r="AF2499" s="498"/>
      <c r="AG2499" s="498"/>
      <c r="AH2499" s="498"/>
      <c r="AI2499" s="498"/>
    </row>
    <row r="2500" spans="6:35" ht="24" customHeight="1">
      <c r="F2500" s="263"/>
      <c r="Z2500" s="498"/>
      <c r="AA2500" s="498"/>
      <c r="AB2500" s="498"/>
      <c r="AC2500" s="498"/>
      <c r="AD2500" s="498"/>
      <c r="AE2500" s="498"/>
      <c r="AF2500" s="498"/>
      <c r="AG2500" s="498"/>
      <c r="AH2500" s="498"/>
      <c r="AI2500" s="498"/>
    </row>
    <row r="2501" spans="6:35" ht="24" customHeight="1">
      <c r="F2501" s="263"/>
      <c r="Z2501" s="498"/>
      <c r="AA2501" s="498"/>
      <c r="AB2501" s="498"/>
      <c r="AC2501" s="498"/>
      <c r="AD2501" s="498"/>
      <c r="AE2501" s="498"/>
      <c r="AF2501" s="498"/>
      <c r="AG2501" s="498"/>
      <c r="AH2501" s="498"/>
      <c r="AI2501" s="498"/>
    </row>
    <row r="2502" spans="6:35" ht="24" customHeight="1">
      <c r="F2502" s="263"/>
      <c r="Z2502" s="498"/>
      <c r="AA2502" s="498"/>
      <c r="AB2502" s="498"/>
      <c r="AC2502" s="498"/>
      <c r="AD2502" s="498"/>
      <c r="AE2502" s="498"/>
      <c r="AF2502" s="498"/>
      <c r="AG2502" s="498"/>
      <c r="AH2502" s="498"/>
      <c r="AI2502" s="498"/>
    </row>
    <row r="2503" spans="6:35" ht="24" customHeight="1">
      <c r="F2503" s="263"/>
      <c r="Z2503" s="498"/>
      <c r="AA2503" s="498"/>
      <c r="AB2503" s="498"/>
      <c r="AC2503" s="498"/>
      <c r="AD2503" s="498"/>
      <c r="AE2503" s="498"/>
      <c r="AF2503" s="498"/>
      <c r="AG2503" s="498"/>
      <c r="AH2503" s="498"/>
      <c r="AI2503" s="498"/>
    </row>
    <row r="2504" spans="6:35" ht="24" customHeight="1">
      <c r="F2504" s="263"/>
      <c r="Z2504" s="498"/>
      <c r="AA2504" s="498"/>
      <c r="AB2504" s="498"/>
      <c r="AC2504" s="498"/>
      <c r="AD2504" s="498"/>
      <c r="AE2504" s="498"/>
      <c r="AF2504" s="498"/>
      <c r="AG2504" s="498"/>
      <c r="AH2504" s="498"/>
      <c r="AI2504" s="498"/>
    </row>
    <row r="2505" spans="6:35" ht="24" customHeight="1">
      <c r="F2505" s="263"/>
      <c r="Z2505" s="498"/>
      <c r="AA2505" s="498"/>
      <c r="AB2505" s="498"/>
      <c r="AC2505" s="498"/>
      <c r="AD2505" s="498"/>
      <c r="AE2505" s="498"/>
      <c r="AF2505" s="498"/>
      <c r="AG2505" s="498"/>
      <c r="AH2505" s="498"/>
      <c r="AI2505" s="498"/>
    </row>
    <row r="2506" spans="6:35" ht="24" customHeight="1">
      <c r="F2506" s="263"/>
      <c r="Z2506" s="498"/>
      <c r="AA2506" s="498"/>
      <c r="AB2506" s="498"/>
      <c r="AC2506" s="498"/>
      <c r="AD2506" s="498"/>
      <c r="AE2506" s="498"/>
      <c r="AF2506" s="498"/>
      <c r="AG2506" s="498"/>
      <c r="AH2506" s="498"/>
      <c r="AI2506" s="498"/>
    </row>
    <row r="2507" spans="6:35" ht="24" customHeight="1">
      <c r="F2507" s="263"/>
      <c r="Z2507" s="498"/>
      <c r="AA2507" s="498"/>
      <c r="AB2507" s="498"/>
      <c r="AC2507" s="498"/>
      <c r="AD2507" s="498"/>
      <c r="AE2507" s="498"/>
      <c r="AF2507" s="498"/>
      <c r="AG2507" s="498"/>
      <c r="AH2507" s="498"/>
      <c r="AI2507" s="498"/>
    </row>
    <row r="2508" spans="6:35" ht="24" customHeight="1">
      <c r="F2508" s="263"/>
      <c r="Z2508" s="498"/>
      <c r="AA2508" s="498"/>
      <c r="AB2508" s="498"/>
      <c r="AC2508" s="498"/>
      <c r="AD2508" s="498"/>
      <c r="AE2508" s="498"/>
      <c r="AF2508" s="498"/>
      <c r="AG2508" s="498"/>
      <c r="AH2508" s="498"/>
      <c r="AI2508" s="498"/>
    </row>
    <row r="2509" spans="6:35" ht="24" customHeight="1">
      <c r="F2509" s="263"/>
      <c r="Z2509" s="498"/>
      <c r="AA2509" s="498"/>
      <c r="AB2509" s="498"/>
      <c r="AC2509" s="498"/>
      <c r="AD2509" s="498"/>
      <c r="AE2509" s="498"/>
      <c r="AF2509" s="498"/>
      <c r="AG2509" s="498"/>
      <c r="AH2509" s="498"/>
      <c r="AI2509" s="498"/>
    </row>
    <row r="2510" spans="6:35" ht="24" customHeight="1">
      <c r="F2510" s="263"/>
      <c r="Z2510" s="498"/>
      <c r="AA2510" s="498"/>
      <c r="AB2510" s="498"/>
      <c r="AC2510" s="498"/>
      <c r="AD2510" s="498"/>
      <c r="AE2510" s="498"/>
      <c r="AF2510" s="498"/>
      <c r="AG2510" s="498"/>
      <c r="AH2510" s="498"/>
      <c r="AI2510" s="498"/>
    </row>
    <row r="2511" spans="6:35" ht="24" customHeight="1">
      <c r="F2511" s="263"/>
      <c r="Z2511" s="498"/>
      <c r="AA2511" s="498"/>
      <c r="AB2511" s="498"/>
      <c r="AC2511" s="498"/>
      <c r="AD2511" s="498"/>
      <c r="AE2511" s="498"/>
      <c r="AF2511" s="498"/>
      <c r="AG2511" s="498"/>
      <c r="AH2511" s="498"/>
      <c r="AI2511" s="498"/>
    </row>
    <row r="2512" spans="6:35" ht="24" customHeight="1">
      <c r="F2512" s="263"/>
      <c r="Z2512" s="498"/>
      <c r="AA2512" s="498"/>
      <c r="AB2512" s="498"/>
      <c r="AC2512" s="498"/>
      <c r="AD2512" s="498"/>
      <c r="AE2512" s="498"/>
      <c r="AF2512" s="498"/>
      <c r="AG2512" s="498"/>
      <c r="AH2512" s="498"/>
      <c r="AI2512" s="498"/>
    </row>
    <row r="2513" spans="6:35" ht="24" customHeight="1">
      <c r="F2513" s="263"/>
      <c r="Z2513" s="498"/>
      <c r="AA2513" s="498"/>
      <c r="AB2513" s="498"/>
      <c r="AC2513" s="498"/>
      <c r="AD2513" s="498"/>
      <c r="AE2513" s="498"/>
      <c r="AF2513" s="498"/>
      <c r="AG2513" s="498"/>
      <c r="AH2513" s="498"/>
      <c r="AI2513" s="498"/>
    </row>
    <row r="2514" spans="6:35" ht="24" customHeight="1">
      <c r="F2514" s="263"/>
      <c r="Z2514" s="498"/>
      <c r="AA2514" s="498"/>
      <c r="AB2514" s="498"/>
      <c r="AC2514" s="498"/>
      <c r="AD2514" s="498"/>
      <c r="AE2514" s="498"/>
      <c r="AF2514" s="498"/>
      <c r="AG2514" s="498"/>
      <c r="AH2514" s="498"/>
      <c r="AI2514" s="498"/>
    </row>
    <row r="2515" spans="6:35" ht="24" customHeight="1">
      <c r="F2515" s="263"/>
      <c r="Z2515" s="498"/>
      <c r="AA2515" s="498"/>
      <c r="AB2515" s="498"/>
      <c r="AC2515" s="498"/>
      <c r="AD2515" s="498"/>
      <c r="AE2515" s="498"/>
      <c r="AF2515" s="498"/>
      <c r="AG2515" s="498"/>
      <c r="AH2515" s="498"/>
      <c r="AI2515" s="498"/>
    </row>
    <row r="2516" spans="6:35" ht="24" customHeight="1">
      <c r="F2516" s="263"/>
      <c r="Z2516" s="498"/>
      <c r="AA2516" s="498"/>
      <c r="AB2516" s="498"/>
      <c r="AC2516" s="498"/>
      <c r="AD2516" s="498"/>
      <c r="AE2516" s="498"/>
      <c r="AF2516" s="498"/>
      <c r="AG2516" s="498"/>
      <c r="AH2516" s="498"/>
      <c r="AI2516" s="498"/>
    </row>
    <row r="2517" spans="6:35" ht="24" customHeight="1">
      <c r="F2517" s="263"/>
      <c r="Z2517" s="498"/>
      <c r="AA2517" s="498"/>
      <c r="AB2517" s="498"/>
      <c r="AC2517" s="498"/>
      <c r="AD2517" s="498"/>
      <c r="AE2517" s="498"/>
      <c r="AF2517" s="498"/>
      <c r="AG2517" s="498"/>
      <c r="AH2517" s="498"/>
      <c r="AI2517" s="498"/>
    </row>
    <row r="2518" spans="6:35" ht="24" customHeight="1">
      <c r="F2518" s="263"/>
      <c r="Z2518" s="498"/>
      <c r="AA2518" s="498"/>
      <c r="AB2518" s="498"/>
      <c r="AC2518" s="498"/>
      <c r="AD2518" s="498"/>
      <c r="AE2518" s="498"/>
      <c r="AF2518" s="498"/>
      <c r="AG2518" s="498"/>
      <c r="AH2518" s="498"/>
      <c r="AI2518" s="498"/>
    </row>
    <row r="2519" spans="6:35" ht="24" customHeight="1">
      <c r="F2519" s="263"/>
      <c r="Z2519" s="498"/>
      <c r="AA2519" s="498"/>
      <c r="AB2519" s="498"/>
      <c r="AC2519" s="498"/>
      <c r="AD2519" s="498"/>
      <c r="AE2519" s="498"/>
      <c r="AF2519" s="498"/>
      <c r="AG2519" s="498"/>
      <c r="AH2519" s="498"/>
      <c r="AI2519" s="498"/>
    </row>
    <row r="2520" spans="6:35" ht="24" customHeight="1">
      <c r="F2520" s="263"/>
      <c r="Z2520" s="498"/>
      <c r="AA2520" s="498"/>
      <c r="AB2520" s="498"/>
      <c r="AC2520" s="498"/>
      <c r="AD2520" s="498"/>
      <c r="AE2520" s="498"/>
      <c r="AF2520" s="498"/>
      <c r="AG2520" s="498"/>
      <c r="AH2520" s="498"/>
      <c r="AI2520" s="498"/>
    </row>
    <row r="2521" spans="6:35" ht="24" customHeight="1">
      <c r="F2521" s="263"/>
      <c r="Z2521" s="498"/>
      <c r="AA2521" s="498"/>
      <c r="AB2521" s="498"/>
      <c r="AC2521" s="498"/>
      <c r="AD2521" s="498"/>
      <c r="AE2521" s="498"/>
      <c r="AF2521" s="498"/>
      <c r="AG2521" s="498"/>
      <c r="AH2521" s="498"/>
      <c r="AI2521" s="498"/>
    </row>
    <row r="2522" spans="6:35" ht="24" customHeight="1">
      <c r="F2522" s="263"/>
      <c r="Z2522" s="498"/>
      <c r="AA2522" s="498"/>
      <c r="AB2522" s="498"/>
      <c r="AC2522" s="498"/>
      <c r="AD2522" s="498"/>
      <c r="AE2522" s="498"/>
      <c r="AF2522" s="498"/>
      <c r="AG2522" s="498"/>
      <c r="AH2522" s="498"/>
      <c r="AI2522" s="498"/>
    </row>
    <row r="2523" spans="6:35" ht="24" customHeight="1">
      <c r="F2523" s="263"/>
      <c r="Z2523" s="498"/>
      <c r="AA2523" s="498"/>
      <c r="AB2523" s="498"/>
      <c r="AC2523" s="498"/>
      <c r="AD2523" s="498"/>
      <c r="AE2523" s="498"/>
      <c r="AF2523" s="498"/>
      <c r="AG2523" s="498"/>
      <c r="AH2523" s="498"/>
      <c r="AI2523" s="498"/>
    </row>
    <row r="2524" spans="6:35" ht="24" customHeight="1">
      <c r="F2524" s="263"/>
      <c r="Z2524" s="498"/>
      <c r="AA2524" s="498"/>
      <c r="AB2524" s="498"/>
      <c r="AC2524" s="498"/>
      <c r="AD2524" s="498"/>
      <c r="AE2524" s="498"/>
      <c r="AF2524" s="498"/>
      <c r="AG2524" s="498"/>
      <c r="AH2524" s="498"/>
      <c r="AI2524" s="498"/>
    </row>
    <row r="2525" spans="6:35" ht="24" customHeight="1">
      <c r="F2525" s="263"/>
      <c r="Z2525" s="498"/>
      <c r="AA2525" s="498"/>
      <c r="AB2525" s="498"/>
      <c r="AC2525" s="498"/>
      <c r="AD2525" s="498"/>
      <c r="AE2525" s="498"/>
      <c r="AF2525" s="498"/>
      <c r="AG2525" s="498"/>
      <c r="AH2525" s="498"/>
      <c r="AI2525" s="498"/>
    </row>
    <row r="2526" spans="6:35" ht="24" customHeight="1">
      <c r="F2526" s="263"/>
      <c r="Z2526" s="498"/>
      <c r="AA2526" s="498"/>
      <c r="AB2526" s="498"/>
      <c r="AC2526" s="498"/>
      <c r="AD2526" s="498"/>
      <c r="AE2526" s="498"/>
      <c r="AF2526" s="498"/>
      <c r="AG2526" s="498"/>
      <c r="AH2526" s="498"/>
      <c r="AI2526" s="498"/>
    </row>
    <row r="2527" spans="6:35" ht="24" customHeight="1">
      <c r="F2527" s="263"/>
      <c r="Z2527" s="498"/>
      <c r="AA2527" s="498"/>
      <c r="AB2527" s="498"/>
      <c r="AC2527" s="498"/>
      <c r="AD2527" s="498"/>
      <c r="AE2527" s="498"/>
      <c r="AF2527" s="498"/>
      <c r="AG2527" s="498"/>
      <c r="AH2527" s="498"/>
      <c r="AI2527" s="498"/>
    </row>
    <row r="2528" spans="6:35" ht="24" customHeight="1">
      <c r="F2528" s="263"/>
      <c r="Z2528" s="498"/>
      <c r="AA2528" s="498"/>
      <c r="AB2528" s="498"/>
      <c r="AC2528" s="498"/>
      <c r="AD2528" s="498"/>
      <c r="AE2528" s="498"/>
      <c r="AF2528" s="498"/>
      <c r="AG2528" s="498"/>
      <c r="AH2528" s="498"/>
      <c r="AI2528" s="498"/>
    </row>
    <row r="2529" spans="6:35" ht="24" customHeight="1">
      <c r="F2529" s="263"/>
      <c r="Z2529" s="498"/>
      <c r="AA2529" s="498"/>
      <c r="AB2529" s="498"/>
      <c r="AC2529" s="498"/>
      <c r="AD2529" s="498"/>
      <c r="AE2529" s="498"/>
      <c r="AF2529" s="498"/>
      <c r="AG2529" s="498"/>
      <c r="AH2529" s="498"/>
      <c r="AI2529" s="498"/>
    </row>
    <row r="2530" spans="6:35" ht="24" customHeight="1">
      <c r="F2530" s="263"/>
      <c r="Z2530" s="498"/>
      <c r="AA2530" s="498"/>
      <c r="AB2530" s="498"/>
      <c r="AC2530" s="498"/>
      <c r="AD2530" s="498"/>
      <c r="AE2530" s="498"/>
      <c r="AF2530" s="498"/>
      <c r="AG2530" s="498"/>
      <c r="AH2530" s="498"/>
      <c r="AI2530" s="498"/>
    </row>
    <row r="2531" spans="6:35" ht="24" customHeight="1">
      <c r="F2531" s="263"/>
      <c r="Z2531" s="498"/>
      <c r="AA2531" s="498"/>
      <c r="AB2531" s="498"/>
      <c r="AC2531" s="498"/>
      <c r="AD2531" s="498"/>
      <c r="AE2531" s="498"/>
      <c r="AF2531" s="498"/>
      <c r="AG2531" s="498"/>
      <c r="AH2531" s="498"/>
      <c r="AI2531" s="498"/>
    </row>
    <row r="2532" spans="6:35" ht="24" customHeight="1">
      <c r="F2532" s="263"/>
      <c r="Z2532" s="498"/>
      <c r="AA2532" s="498"/>
      <c r="AB2532" s="498"/>
      <c r="AC2532" s="498"/>
      <c r="AD2532" s="498"/>
      <c r="AE2532" s="498"/>
      <c r="AF2532" s="498"/>
      <c r="AG2532" s="498"/>
      <c r="AH2532" s="498"/>
      <c r="AI2532" s="498"/>
    </row>
    <row r="2533" spans="6:35" ht="24" customHeight="1">
      <c r="F2533" s="263"/>
      <c r="Z2533" s="498"/>
      <c r="AA2533" s="498"/>
      <c r="AB2533" s="498"/>
      <c r="AC2533" s="498"/>
      <c r="AD2533" s="498"/>
      <c r="AE2533" s="498"/>
      <c r="AF2533" s="498"/>
      <c r="AG2533" s="498"/>
      <c r="AH2533" s="498"/>
      <c r="AI2533" s="498"/>
    </row>
    <row r="2534" spans="6:35" ht="24" customHeight="1">
      <c r="F2534" s="263"/>
      <c r="Z2534" s="498"/>
      <c r="AA2534" s="498"/>
      <c r="AB2534" s="498"/>
      <c r="AC2534" s="498"/>
      <c r="AD2534" s="498"/>
      <c r="AE2534" s="498"/>
      <c r="AF2534" s="498"/>
      <c r="AG2534" s="498"/>
      <c r="AH2534" s="498"/>
      <c r="AI2534" s="498"/>
    </row>
    <row r="2535" spans="6:35" ht="24" customHeight="1">
      <c r="F2535" s="263"/>
      <c r="Z2535" s="498"/>
      <c r="AA2535" s="498"/>
      <c r="AB2535" s="498"/>
      <c r="AC2535" s="498"/>
      <c r="AD2535" s="498"/>
      <c r="AE2535" s="498"/>
      <c r="AF2535" s="498"/>
      <c r="AG2535" s="498"/>
      <c r="AH2535" s="498"/>
      <c r="AI2535" s="498"/>
    </row>
    <row r="2536" spans="6:35" ht="24" customHeight="1">
      <c r="F2536" s="263"/>
      <c r="Z2536" s="498"/>
      <c r="AA2536" s="498"/>
      <c r="AB2536" s="498"/>
      <c r="AC2536" s="498"/>
      <c r="AD2536" s="498"/>
      <c r="AE2536" s="498"/>
      <c r="AF2536" s="498"/>
      <c r="AG2536" s="498"/>
      <c r="AH2536" s="498"/>
      <c r="AI2536" s="498"/>
    </row>
    <row r="2537" spans="6:35" ht="24" customHeight="1">
      <c r="F2537" s="263"/>
      <c r="Z2537" s="498"/>
      <c r="AA2537" s="498"/>
      <c r="AB2537" s="498"/>
      <c r="AC2537" s="498"/>
      <c r="AD2537" s="498"/>
      <c r="AE2537" s="498"/>
      <c r="AF2537" s="498"/>
      <c r="AG2537" s="498"/>
      <c r="AH2537" s="498"/>
      <c r="AI2537" s="498"/>
    </row>
    <row r="2538" spans="6:35" ht="24" customHeight="1">
      <c r="F2538" s="263"/>
      <c r="Z2538" s="498"/>
      <c r="AA2538" s="498"/>
      <c r="AB2538" s="498"/>
      <c r="AC2538" s="498"/>
      <c r="AD2538" s="498"/>
      <c r="AE2538" s="498"/>
      <c r="AF2538" s="498"/>
      <c r="AG2538" s="498"/>
      <c r="AH2538" s="498"/>
      <c r="AI2538" s="498"/>
    </row>
    <row r="2539" spans="6:35" ht="24" customHeight="1">
      <c r="F2539" s="263"/>
      <c r="Z2539" s="498"/>
      <c r="AA2539" s="498"/>
      <c r="AB2539" s="498"/>
      <c r="AC2539" s="498"/>
      <c r="AD2539" s="498"/>
      <c r="AE2539" s="498"/>
      <c r="AF2539" s="498"/>
      <c r="AG2539" s="498"/>
      <c r="AH2539" s="498"/>
      <c r="AI2539" s="498"/>
    </row>
    <row r="2540" spans="6:35" ht="24" customHeight="1">
      <c r="F2540" s="263"/>
      <c r="Z2540" s="498"/>
      <c r="AA2540" s="498"/>
      <c r="AB2540" s="498"/>
      <c r="AC2540" s="498"/>
      <c r="AD2540" s="498"/>
      <c r="AE2540" s="498"/>
      <c r="AF2540" s="498"/>
      <c r="AG2540" s="498"/>
      <c r="AH2540" s="498"/>
      <c r="AI2540" s="498"/>
    </row>
    <row r="2541" spans="6:35" ht="24" customHeight="1">
      <c r="F2541" s="263"/>
      <c r="Z2541" s="498"/>
      <c r="AA2541" s="498"/>
      <c r="AB2541" s="498"/>
      <c r="AC2541" s="498"/>
      <c r="AD2541" s="498"/>
      <c r="AE2541" s="498"/>
      <c r="AF2541" s="498"/>
      <c r="AG2541" s="498"/>
      <c r="AH2541" s="498"/>
      <c r="AI2541" s="498"/>
    </row>
    <row r="2542" spans="6:35" ht="24" customHeight="1">
      <c r="F2542" s="263"/>
      <c r="Z2542" s="498"/>
      <c r="AA2542" s="498"/>
      <c r="AB2542" s="498"/>
      <c r="AC2542" s="498"/>
      <c r="AD2542" s="498"/>
      <c r="AE2542" s="498"/>
      <c r="AF2542" s="498"/>
      <c r="AG2542" s="498"/>
      <c r="AH2542" s="498"/>
      <c r="AI2542" s="498"/>
    </row>
    <row r="2543" spans="6:35" ht="24" customHeight="1">
      <c r="F2543" s="263"/>
      <c r="Z2543" s="498"/>
      <c r="AA2543" s="498"/>
      <c r="AB2543" s="498"/>
      <c r="AC2543" s="498"/>
      <c r="AD2543" s="498"/>
      <c r="AE2543" s="498"/>
      <c r="AF2543" s="498"/>
      <c r="AG2543" s="498"/>
      <c r="AH2543" s="498"/>
      <c r="AI2543" s="498"/>
    </row>
    <row r="2544" spans="6:35" ht="24" customHeight="1">
      <c r="F2544" s="263"/>
      <c r="Z2544" s="498"/>
      <c r="AA2544" s="498"/>
      <c r="AB2544" s="498"/>
      <c r="AC2544" s="498"/>
      <c r="AD2544" s="498"/>
      <c r="AE2544" s="498"/>
      <c r="AF2544" s="498"/>
      <c r="AG2544" s="498"/>
      <c r="AH2544" s="498"/>
      <c r="AI2544" s="498"/>
    </row>
    <row r="2545" spans="6:35" ht="24" customHeight="1">
      <c r="F2545" s="263"/>
      <c r="Z2545" s="498"/>
      <c r="AA2545" s="498"/>
      <c r="AB2545" s="498"/>
      <c r="AC2545" s="498"/>
      <c r="AD2545" s="498"/>
      <c r="AE2545" s="498"/>
      <c r="AF2545" s="498"/>
      <c r="AG2545" s="498"/>
      <c r="AH2545" s="498"/>
      <c r="AI2545" s="498"/>
    </row>
    <row r="2546" spans="6:35" ht="24" customHeight="1">
      <c r="F2546" s="263"/>
      <c r="Z2546" s="498"/>
      <c r="AA2546" s="498"/>
      <c r="AB2546" s="498"/>
      <c r="AC2546" s="498"/>
      <c r="AD2546" s="498"/>
      <c r="AE2546" s="498"/>
      <c r="AF2546" s="498"/>
      <c r="AG2546" s="498"/>
      <c r="AH2546" s="498"/>
      <c r="AI2546" s="498"/>
    </row>
    <row r="2547" spans="6:35" ht="24" customHeight="1">
      <c r="F2547" s="263"/>
      <c r="Z2547" s="498"/>
      <c r="AA2547" s="498"/>
      <c r="AB2547" s="498"/>
      <c r="AC2547" s="498"/>
      <c r="AD2547" s="498"/>
      <c r="AE2547" s="498"/>
      <c r="AF2547" s="498"/>
      <c r="AG2547" s="498"/>
      <c r="AH2547" s="498"/>
      <c r="AI2547" s="498"/>
    </row>
    <row r="2548" spans="6:35" ht="24" customHeight="1">
      <c r="F2548" s="263"/>
      <c r="Z2548" s="498"/>
      <c r="AA2548" s="498"/>
      <c r="AB2548" s="498"/>
      <c r="AC2548" s="498"/>
      <c r="AD2548" s="498"/>
      <c r="AE2548" s="498"/>
      <c r="AF2548" s="498"/>
      <c r="AG2548" s="498"/>
      <c r="AH2548" s="498"/>
      <c r="AI2548" s="498"/>
    </row>
    <row r="2549" spans="6:35" ht="24" customHeight="1">
      <c r="F2549" s="263"/>
      <c r="Z2549" s="498"/>
      <c r="AA2549" s="498"/>
      <c r="AB2549" s="498"/>
      <c r="AC2549" s="498"/>
      <c r="AD2549" s="498"/>
      <c r="AE2549" s="498"/>
      <c r="AF2549" s="498"/>
      <c r="AG2549" s="498"/>
      <c r="AH2549" s="498"/>
      <c r="AI2549" s="498"/>
    </row>
    <row r="2550" spans="6:35" ht="24" customHeight="1">
      <c r="F2550" s="263"/>
      <c r="Z2550" s="498"/>
      <c r="AA2550" s="498"/>
      <c r="AB2550" s="498"/>
      <c r="AC2550" s="498"/>
      <c r="AD2550" s="498"/>
      <c r="AE2550" s="498"/>
      <c r="AF2550" s="498"/>
      <c r="AG2550" s="498"/>
      <c r="AH2550" s="498"/>
      <c r="AI2550" s="498"/>
    </row>
    <row r="2551" spans="6:35" ht="24" customHeight="1">
      <c r="F2551" s="263"/>
      <c r="Z2551" s="498"/>
      <c r="AA2551" s="498"/>
      <c r="AB2551" s="498"/>
      <c r="AC2551" s="498"/>
      <c r="AD2551" s="498"/>
      <c r="AE2551" s="498"/>
      <c r="AF2551" s="498"/>
      <c r="AG2551" s="498"/>
      <c r="AH2551" s="498"/>
      <c r="AI2551" s="498"/>
    </row>
    <row r="2552" spans="6:35" ht="24" customHeight="1">
      <c r="F2552" s="263"/>
      <c r="Z2552" s="498"/>
      <c r="AA2552" s="498"/>
      <c r="AB2552" s="498"/>
      <c r="AC2552" s="498"/>
      <c r="AD2552" s="498"/>
      <c r="AE2552" s="498"/>
      <c r="AF2552" s="498"/>
      <c r="AG2552" s="498"/>
      <c r="AH2552" s="498"/>
      <c r="AI2552" s="498"/>
    </row>
    <row r="2553" spans="6:35" ht="24" customHeight="1">
      <c r="F2553" s="263"/>
      <c r="Z2553" s="498"/>
      <c r="AA2553" s="498"/>
      <c r="AB2553" s="498"/>
      <c r="AC2553" s="498"/>
      <c r="AD2553" s="498"/>
      <c r="AE2553" s="498"/>
      <c r="AF2553" s="498"/>
      <c r="AG2553" s="498"/>
      <c r="AH2553" s="498"/>
      <c r="AI2553" s="498"/>
    </row>
    <row r="2554" spans="6:35" ht="24" customHeight="1">
      <c r="F2554" s="263"/>
      <c r="Z2554" s="498"/>
      <c r="AA2554" s="498"/>
      <c r="AB2554" s="498"/>
      <c r="AC2554" s="498"/>
      <c r="AD2554" s="498"/>
      <c r="AE2554" s="498"/>
      <c r="AF2554" s="498"/>
      <c r="AG2554" s="498"/>
      <c r="AH2554" s="498"/>
      <c r="AI2554" s="498"/>
    </row>
    <row r="2555" spans="6:35" ht="24" customHeight="1">
      <c r="F2555" s="263"/>
      <c r="Z2555" s="498"/>
      <c r="AA2555" s="498"/>
      <c r="AB2555" s="498"/>
      <c r="AC2555" s="498"/>
      <c r="AD2555" s="498"/>
      <c r="AE2555" s="498"/>
      <c r="AF2555" s="498"/>
      <c r="AG2555" s="498"/>
      <c r="AH2555" s="498"/>
      <c r="AI2555" s="498"/>
    </row>
    <row r="2556" spans="6:35" ht="24" customHeight="1">
      <c r="F2556" s="263"/>
      <c r="Z2556" s="498"/>
      <c r="AA2556" s="498"/>
      <c r="AB2556" s="498"/>
      <c r="AC2556" s="498"/>
      <c r="AD2556" s="498"/>
      <c r="AE2556" s="498"/>
      <c r="AF2556" s="498"/>
      <c r="AG2556" s="498"/>
      <c r="AH2556" s="498"/>
      <c r="AI2556" s="498"/>
    </row>
    <row r="2557" spans="6:35" ht="24" customHeight="1">
      <c r="F2557" s="263"/>
      <c r="Z2557" s="498"/>
      <c r="AA2557" s="498"/>
      <c r="AB2557" s="498"/>
      <c r="AC2557" s="498"/>
      <c r="AD2557" s="498"/>
      <c r="AE2557" s="498"/>
      <c r="AF2557" s="498"/>
      <c r="AG2557" s="498"/>
      <c r="AH2557" s="498"/>
      <c r="AI2557" s="498"/>
    </row>
    <row r="2558" spans="6:35" ht="24" customHeight="1">
      <c r="F2558" s="263"/>
      <c r="Z2558" s="498"/>
      <c r="AA2558" s="498"/>
      <c r="AB2558" s="498"/>
      <c r="AC2558" s="498"/>
      <c r="AD2558" s="498"/>
      <c r="AE2558" s="498"/>
      <c r="AF2558" s="498"/>
      <c r="AG2558" s="498"/>
      <c r="AH2558" s="498"/>
      <c r="AI2558" s="498"/>
    </row>
    <row r="2559" spans="6:35" ht="24" customHeight="1">
      <c r="F2559" s="263"/>
      <c r="Z2559" s="498"/>
      <c r="AA2559" s="498"/>
      <c r="AB2559" s="498"/>
      <c r="AC2559" s="498"/>
      <c r="AD2559" s="498"/>
      <c r="AE2559" s="498"/>
      <c r="AF2559" s="498"/>
      <c r="AG2559" s="498"/>
      <c r="AH2559" s="498"/>
      <c r="AI2559" s="498"/>
    </row>
    <row r="2560" spans="6:35" ht="24" customHeight="1">
      <c r="F2560" s="263"/>
      <c r="Z2560" s="498"/>
      <c r="AA2560" s="498"/>
      <c r="AB2560" s="498"/>
      <c r="AC2560" s="498"/>
      <c r="AD2560" s="498"/>
      <c r="AE2560" s="498"/>
      <c r="AF2560" s="498"/>
      <c r="AG2560" s="498"/>
      <c r="AH2560" s="498"/>
      <c r="AI2560" s="498"/>
    </row>
    <row r="2561" spans="6:35" ht="24" customHeight="1">
      <c r="F2561" s="263"/>
      <c r="Z2561" s="498"/>
      <c r="AA2561" s="498"/>
      <c r="AB2561" s="498"/>
      <c r="AC2561" s="498"/>
      <c r="AD2561" s="498"/>
      <c r="AE2561" s="498"/>
      <c r="AF2561" s="498"/>
      <c r="AG2561" s="498"/>
      <c r="AH2561" s="498"/>
      <c r="AI2561" s="498"/>
    </row>
    <row r="2562" spans="6:35" ht="24" customHeight="1">
      <c r="F2562" s="263"/>
      <c r="Z2562" s="498"/>
      <c r="AA2562" s="498"/>
      <c r="AB2562" s="498"/>
      <c r="AC2562" s="498"/>
      <c r="AD2562" s="498"/>
      <c r="AE2562" s="498"/>
      <c r="AF2562" s="498"/>
      <c r="AG2562" s="498"/>
      <c r="AH2562" s="498"/>
      <c r="AI2562" s="498"/>
    </row>
    <row r="2563" spans="6:35" ht="24" customHeight="1">
      <c r="F2563" s="263"/>
      <c r="Z2563" s="498"/>
      <c r="AA2563" s="498"/>
      <c r="AB2563" s="498"/>
      <c r="AC2563" s="498"/>
      <c r="AD2563" s="498"/>
      <c r="AE2563" s="498"/>
      <c r="AF2563" s="498"/>
      <c r="AG2563" s="498"/>
      <c r="AH2563" s="498"/>
      <c r="AI2563" s="498"/>
    </row>
    <row r="2564" spans="6:35" ht="24" customHeight="1">
      <c r="F2564" s="263"/>
      <c r="Z2564" s="498"/>
      <c r="AA2564" s="498"/>
      <c r="AB2564" s="498"/>
      <c r="AC2564" s="498"/>
      <c r="AD2564" s="498"/>
      <c r="AE2564" s="498"/>
      <c r="AF2564" s="498"/>
      <c r="AG2564" s="498"/>
      <c r="AH2564" s="498"/>
      <c r="AI2564" s="498"/>
    </row>
    <row r="2565" spans="6:35" ht="24" customHeight="1">
      <c r="F2565" s="263"/>
      <c r="Z2565" s="498"/>
      <c r="AA2565" s="498"/>
      <c r="AB2565" s="498"/>
      <c r="AC2565" s="498"/>
      <c r="AD2565" s="498"/>
      <c r="AE2565" s="498"/>
      <c r="AF2565" s="498"/>
      <c r="AG2565" s="498"/>
      <c r="AH2565" s="498"/>
      <c r="AI2565" s="498"/>
    </row>
    <row r="2566" spans="6:35" ht="24" customHeight="1">
      <c r="F2566" s="263"/>
      <c r="Z2566" s="498"/>
      <c r="AA2566" s="498"/>
      <c r="AB2566" s="498"/>
      <c r="AC2566" s="498"/>
      <c r="AD2566" s="498"/>
      <c r="AE2566" s="498"/>
      <c r="AF2566" s="498"/>
      <c r="AG2566" s="498"/>
      <c r="AH2566" s="498"/>
      <c r="AI2566" s="498"/>
    </row>
    <row r="2567" spans="6:35" ht="24" customHeight="1">
      <c r="F2567" s="263"/>
      <c r="Z2567" s="498"/>
      <c r="AA2567" s="498"/>
      <c r="AB2567" s="498"/>
      <c r="AC2567" s="498"/>
      <c r="AD2567" s="498"/>
      <c r="AE2567" s="498"/>
      <c r="AF2567" s="498"/>
      <c r="AG2567" s="498"/>
      <c r="AH2567" s="498"/>
      <c r="AI2567" s="498"/>
    </row>
    <row r="2568" spans="6:35" ht="24" customHeight="1">
      <c r="F2568" s="263"/>
      <c r="Z2568" s="498"/>
      <c r="AA2568" s="498"/>
      <c r="AB2568" s="498"/>
      <c r="AC2568" s="498"/>
      <c r="AD2568" s="498"/>
      <c r="AE2568" s="498"/>
      <c r="AF2568" s="498"/>
      <c r="AG2568" s="498"/>
      <c r="AH2568" s="498"/>
      <c r="AI2568" s="498"/>
    </row>
    <row r="2569" spans="6:35" ht="24" customHeight="1">
      <c r="F2569" s="263"/>
      <c r="Z2569" s="498"/>
      <c r="AA2569" s="498"/>
      <c r="AB2569" s="498"/>
      <c r="AC2569" s="498"/>
      <c r="AD2569" s="498"/>
      <c r="AE2569" s="498"/>
      <c r="AF2569" s="498"/>
      <c r="AG2569" s="498"/>
      <c r="AH2569" s="498"/>
      <c r="AI2569" s="498"/>
    </row>
    <row r="2570" spans="6:35" ht="24" customHeight="1">
      <c r="F2570" s="263"/>
      <c r="Z2570" s="498"/>
      <c r="AA2570" s="498"/>
      <c r="AB2570" s="498"/>
      <c r="AC2570" s="498"/>
      <c r="AD2570" s="498"/>
      <c r="AE2570" s="498"/>
      <c r="AF2570" s="498"/>
      <c r="AG2570" s="498"/>
      <c r="AH2570" s="498"/>
      <c r="AI2570" s="498"/>
    </row>
    <row r="2571" spans="6:35" ht="24" customHeight="1">
      <c r="F2571" s="263"/>
      <c r="Z2571" s="498"/>
      <c r="AA2571" s="498"/>
      <c r="AB2571" s="498"/>
      <c r="AC2571" s="498"/>
      <c r="AD2571" s="498"/>
      <c r="AE2571" s="498"/>
      <c r="AF2571" s="498"/>
      <c r="AG2571" s="498"/>
      <c r="AH2571" s="498"/>
      <c r="AI2571" s="498"/>
    </row>
    <row r="2572" spans="6:35" ht="24" customHeight="1">
      <c r="F2572" s="263"/>
      <c r="Z2572" s="498"/>
      <c r="AA2572" s="498"/>
      <c r="AB2572" s="498"/>
      <c r="AC2572" s="498"/>
      <c r="AD2572" s="498"/>
      <c r="AE2572" s="498"/>
      <c r="AF2572" s="498"/>
      <c r="AG2572" s="498"/>
      <c r="AH2572" s="498"/>
      <c r="AI2572" s="498"/>
    </row>
    <row r="2573" spans="6:35" ht="24" customHeight="1">
      <c r="F2573" s="263"/>
      <c r="Z2573" s="498"/>
      <c r="AA2573" s="498"/>
      <c r="AB2573" s="498"/>
      <c r="AC2573" s="498"/>
      <c r="AD2573" s="498"/>
      <c r="AE2573" s="498"/>
      <c r="AF2573" s="498"/>
      <c r="AG2573" s="498"/>
      <c r="AH2573" s="498"/>
      <c r="AI2573" s="498"/>
    </row>
    <row r="2574" spans="6:35" ht="24" customHeight="1">
      <c r="F2574" s="263"/>
      <c r="Z2574" s="498"/>
      <c r="AA2574" s="498"/>
      <c r="AB2574" s="498"/>
      <c r="AC2574" s="498"/>
      <c r="AD2574" s="498"/>
      <c r="AE2574" s="498"/>
      <c r="AF2574" s="498"/>
      <c r="AG2574" s="498"/>
      <c r="AH2574" s="498"/>
      <c r="AI2574" s="498"/>
    </row>
    <row r="2575" spans="6:35" ht="24" customHeight="1">
      <c r="F2575" s="263"/>
      <c r="Z2575" s="498"/>
      <c r="AA2575" s="498"/>
      <c r="AB2575" s="498"/>
      <c r="AC2575" s="498"/>
      <c r="AD2575" s="498"/>
      <c r="AE2575" s="498"/>
      <c r="AF2575" s="498"/>
      <c r="AG2575" s="498"/>
      <c r="AH2575" s="498"/>
      <c r="AI2575" s="498"/>
    </row>
    <row r="2576" spans="6:35" ht="24" customHeight="1">
      <c r="F2576" s="263"/>
      <c r="Z2576" s="498"/>
      <c r="AA2576" s="498"/>
      <c r="AB2576" s="498"/>
      <c r="AC2576" s="498"/>
      <c r="AD2576" s="498"/>
      <c r="AE2576" s="498"/>
      <c r="AF2576" s="498"/>
      <c r="AG2576" s="498"/>
      <c r="AH2576" s="498"/>
      <c r="AI2576" s="498"/>
    </row>
    <row r="2577" spans="6:35" ht="24" customHeight="1">
      <c r="F2577" s="263"/>
      <c r="Z2577" s="498"/>
      <c r="AA2577" s="498"/>
      <c r="AB2577" s="498"/>
      <c r="AC2577" s="498"/>
      <c r="AD2577" s="498"/>
      <c r="AE2577" s="498"/>
      <c r="AF2577" s="498"/>
      <c r="AG2577" s="498"/>
      <c r="AH2577" s="498"/>
      <c r="AI2577" s="498"/>
    </row>
    <row r="2578" spans="6:35" ht="24" customHeight="1">
      <c r="F2578" s="263"/>
      <c r="Z2578" s="498"/>
      <c r="AA2578" s="498"/>
      <c r="AB2578" s="498"/>
      <c r="AC2578" s="498"/>
      <c r="AD2578" s="498"/>
      <c r="AE2578" s="498"/>
      <c r="AF2578" s="498"/>
      <c r="AG2578" s="498"/>
      <c r="AH2578" s="498"/>
      <c r="AI2578" s="498"/>
    </row>
    <row r="2579" spans="6:35" ht="24" customHeight="1">
      <c r="F2579" s="263"/>
      <c r="Z2579" s="498"/>
      <c r="AA2579" s="498"/>
      <c r="AB2579" s="498"/>
      <c r="AC2579" s="498"/>
      <c r="AD2579" s="498"/>
      <c r="AE2579" s="498"/>
      <c r="AF2579" s="498"/>
      <c r="AG2579" s="498"/>
      <c r="AH2579" s="498"/>
      <c r="AI2579" s="498"/>
    </row>
    <row r="2580" spans="6:35" ht="24" customHeight="1">
      <c r="F2580" s="263"/>
      <c r="Z2580" s="498"/>
      <c r="AA2580" s="498"/>
      <c r="AB2580" s="498"/>
      <c r="AC2580" s="498"/>
      <c r="AD2580" s="498"/>
      <c r="AE2580" s="498"/>
      <c r="AF2580" s="498"/>
      <c r="AG2580" s="498"/>
      <c r="AH2580" s="498"/>
      <c r="AI2580" s="498"/>
    </row>
    <row r="2581" spans="6:35" ht="24" customHeight="1">
      <c r="F2581" s="263"/>
      <c r="Z2581" s="498"/>
      <c r="AA2581" s="498"/>
      <c r="AB2581" s="498"/>
      <c r="AC2581" s="498"/>
      <c r="AD2581" s="498"/>
      <c r="AE2581" s="498"/>
      <c r="AF2581" s="498"/>
      <c r="AG2581" s="498"/>
      <c r="AH2581" s="498"/>
      <c r="AI2581" s="498"/>
    </row>
    <row r="2582" spans="6:35" ht="24" customHeight="1">
      <c r="F2582" s="263"/>
      <c r="Z2582" s="498"/>
      <c r="AA2582" s="498"/>
      <c r="AB2582" s="498"/>
      <c r="AC2582" s="498"/>
      <c r="AD2582" s="498"/>
      <c r="AE2582" s="498"/>
      <c r="AF2582" s="498"/>
      <c r="AG2582" s="498"/>
      <c r="AH2582" s="498"/>
      <c r="AI2582" s="498"/>
    </row>
    <row r="2583" spans="6:35" ht="24" customHeight="1">
      <c r="F2583" s="263"/>
      <c r="Z2583" s="498"/>
      <c r="AA2583" s="498"/>
      <c r="AB2583" s="498"/>
      <c r="AC2583" s="498"/>
      <c r="AD2583" s="498"/>
      <c r="AE2583" s="498"/>
      <c r="AF2583" s="498"/>
      <c r="AG2583" s="498"/>
      <c r="AH2583" s="498"/>
      <c r="AI2583" s="498"/>
    </row>
    <row r="2584" spans="6:35" ht="24" customHeight="1">
      <c r="F2584" s="263"/>
      <c r="Z2584" s="498"/>
      <c r="AA2584" s="498"/>
      <c r="AB2584" s="498"/>
      <c r="AC2584" s="498"/>
      <c r="AD2584" s="498"/>
      <c r="AE2584" s="498"/>
      <c r="AF2584" s="498"/>
      <c r="AG2584" s="498"/>
      <c r="AH2584" s="498"/>
      <c r="AI2584" s="498"/>
    </row>
    <row r="2585" spans="6:35" ht="24" customHeight="1">
      <c r="F2585" s="263"/>
      <c r="Z2585" s="498"/>
      <c r="AA2585" s="498"/>
      <c r="AB2585" s="498"/>
      <c r="AC2585" s="498"/>
      <c r="AD2585" s="498"/>
      <c r="AE2585" s="498"/>
      <c r="AF2585" s="498"/>
      <c r="AG2585" s="498"/>
      <c r="AH2585" s="498"/>
      <c r="AI2585" s="498"/>
    </row>
    <row r="2586" spans="6:35" ht="24" customHeight="1">
      <c r="F2586" s="263"/>
      <c r="Z2586" s="498"/>
      <c r="AA2586" s="498"/>
      <c r="AB2586" s="498"/>
      <c r="AC2586" s="498"/>
      <c r="AD2586" s="498"/>
      <c r="AE2586" s="498"/>
      <c r="AF2586" s="498"/>
      <c r="AG2586" s="498"/>
      <c r="AH2586" s="498"/>
      <c r="AI2586" s="498"/>
    </row>
    <row r="2587" spans="6:35" ht="24" customHeight="1">
      <c r="F2587" s="263"/>
      <c r="Z2587" s="498"/>
      <c r="AA2587" s="498"/>
      <c r="AB2587" s="498"/>
      <c r="AC2587" s="498"/>
      <c r="AD2587" s="498"/>
      <c r="AE2587" s="498"/>
      <c r="AF2587" s="498"/>
      <c r="AG2587" s="498"/>
      <c r="AH2587" s="498"/>
      <c r="AI2587" s="498"/>
    </row>
    <row r="2588" spans="6:35" ht="24" customHeight="1">
      <c r="F2588" s="263"/>
      <c r="Z2588" s="498"/>
      <c r="AA2588" s="498"/>
      <c r="AB2588" s="498"/>
      <c r="AC2588" s="498"/>
      <c r="AD2588" s="498"/>
      <c r="AE2588" s="498"/>
      <c r="AF2588" s="498"/>
      <c r="AG2588" s="498"/>
      <c r="AH2588" s="498"/>
      <c r="AI2588" s="498"/>
    </row>
    <row r="2589" spans="6:35" ht="24" customHeight="1">
      <c r="F2589" s="263"/>
      <c r="Z2589" s="498"/>
      <c r="AA2589" s="498"/>
      <c r="AB2589" s="498"/>
      <c r="AC2589" s="498"/>
      <c r="AD2589" s="498"/>
      <c r="AE2589" s="498"/>
      <c r="AF2589" s="498"/>
      <c r="AG2589" s="498"/>
      <c r="AH2589" s="498"/>
      <c r="AI2589" s="498"/>
    </row>
    <row r="2590" spans="6:35" ht="24" customHeight="1">
      <c r="F2590" s="263"/>
      <c r="Z2590" s="498"/>
      <c r="AA2590" s="498"/>
      <c r="AB2590" s="498"/>
      <c r="AC2590" s="498"/>
      <c r="AD2590" s="498"/>
      <c r="AE2590" s="498"/>
      <c r="AF2590" s="498"/>
      <c r="AG2590" s="498"/>
      <c r="AH2590" s="498"/>
      <c r="AI2590" s="498"/>
    </row>
    <row r="2591" spans="6:35" ht="24" customHeight="1">
      <c r="F2591" s="263"/>
      <c r="Z2591" s="498"/>
      <c r="AA2591" s="498"/>
      <c r="AB2591" s="498"/>
      <c r="AC2591" s="498"/>
      <c r="AD2591" s="498"/>
      <c r="AE2591" s="498"/>
      <c r="AF2591" s="498"/>
      <c r="AG2591" s="498"/>
      <c r="AH2591" s="498"/>
      <c r="AI2591" s="498"/>
    </row>
    <row r="2592" spans="6:35" ht="24" customHeight="1">
      <c r="F2592" s="263"/>
      <c r="Z2592" s="498"/>
      <c r="AA2592" s="498"/>
      <c r="AB2592" s="498"/>
      <c r="AC2592" s="498"/>
      <c r="AD2592" s="498"/>
      <c r="AE2592" s="498"/>
      <c r="AF2592" s="498"/>
      <c r="AG2592" s="498"/>
      <c r="AH2592" s="498"/>
      <c r="AI2592" s="498"/>
    </row>
    <row r="2593" spans="6:35" ht="24" customHeight="1">
      <c r="F2593" s="263"/>
      <c r="Z2593" s="498"/>
      <c r="AA2593" s="498"/>
      <c r="AB2593" s="498"/>
      <c r="AC2593" s="498"/>
      <c r="AD2593" s="498"/>
      <c r="AE2593" s="498"/>
      <c r="AF2593" s="498"/>
      <c r="AG2593" s="498"/>
      <c r="AH2593" s="498"/>
      <c r="AI2593" s="498"/>
    </row>
    <row r="2594" spans="6:35" ht="24" customHeight="1">
      <c r="F2594" s="263"/>
      <c r="Z2594" s="498"/>
      <c r="AA2594" s="498"/>
      <c r="AB2594" s="498"/>
      <c r="AC2594" s="498"/>
      <c r="AD2594" s="498"/>
      <c r="AE2594" s="498"/>
      <c r="AF2594" s="498"/>
      <c r="AG2594" s="498"/>
      <c r="AH2594" s="498"/>
      <c r="AI2594" s="498"/>
    </row>
    <row r="2595" spans="6:35" ht="24" customHeight="1">
      <c r="F2595" s="263"/>
      <c r="Z2595" s="498"/>
      <c r="AA2595" s="498"/>
      <c r="AB2595" s="498"/>
      <c r="AC2595" s="498"/>
      <c r="AD2595" s="498"/>
      <c r="AE2595" s="498"/>
      <c r="AF2595" s="498"/>
      <c r="AG2595" s="498"/>
      <c r="AH2595" s="498"/>
      <c r="AI2595" s="498"/>
    </row>
    <row r="2596" spans="6:35" ht="24" customHeight="1">
      <c r="F2596" s="263"/>
      <c r="Z2596" s="498"/>
      <c r="AA2596" s="498"/>
      <c r="AB2596" s="498"/>
      <c r="AC2596" s="498"/>
      <c r="AD2596" s="498"/>
      <c r="AE2596" s="498"/>
      <c r="AF2596" s="498"/>
      <c r="AG2596" s="498"/>
      <c r="AH2596" s="498"/>
      <c r="AI2596" s="498"/>
    </row>
    <row r="2597" spans="6:35" ht="24" customHeight="1">
      <c r="F2597" s="263"/>
      <c r="Z2597" s="498"/>
      <c r="AA2597" s="498"/>
      <c r="AB2597" s="498"/>
      <c r="AC2597" s="498"/>
      <c r="AD2597" s="498"/>
      <c r="AE2597" s="498"/>
      <c r="AF2597" s="498"/>
      <c r="AG2597" s="498"/>
      <c r="AH2597" s="498"/>
      <c r="AI2597" s="498"/>
    </row>
    <row r="2598" spans="6:35" ht="24" customHeight="1">
      <c r="F2598" s="263"/>
      <c r="Z2598" s="498"/>
      <c r="AA2598" s="498"/>
      <c r="AB2598" s="498"/>
      <c r="AC2598" s="498"/>
      <c r="AD2598" s="498"/>
      <c r="AE2598" s="498"/>
      <c r="AF2598" s="498"/>
      <c r="AG2598" s="498"/>
      <c r="AH2598" s="498"/>
      <c r="AI2598" s="498"/>
    </row>
    <row r="2599" spans="6:35" ht="24" customHeight="1">
      <c r="F2599" s="263"/>
      <c r="Z2599" s="498"/>
      <c r="AA2599" s="498"/>
      <c r="AB2599" s="498"/>
      <c r="AC2599" s="498"/>
      <c r="AD2599" s="498"/>
      <c r="AE2599" s="498"/>
      <c r="AF2599" s="498"/>
      <c r="AG2599" s="498"/>
      <c r="AH2599" s="498"/>
      <c r="AI2599" s="498"/>
    </row>
    <row r="2600" spans="6:35" ht="24" customHeight="1">
      <c r="F2600" s="263"/>
      <c r="Z2600" s="498"/>
      <c r="AA2600" s="498"/>
      <c r="AB2600" s="498"/>
      <c r="AC2600" s="498"/>
      <c r="AD2600" s="498"/>
      <c r="AE2600" s="498"/>
      <c r="AF2600" s="498"/>
      <c r="AG2600" s="498"/>
      <c r="AH2600" s="498"/>
      <c r="AI2600" s="498"/>
    </row>
    <row r="2601" spans="6:35" ht="24" customHeight="1">
      <c r="F2601" s="263"/>
      <c r="Z2601" s="498"/>
      <c r="AA2601" s="498"/>
      <c r="AB2601" s="498"/>
      <c r="AC2601" s="498"/>
      <c r="AD2601" s="498"/>
      <c r="AE2601" s="498"/>
      <c r="AF2601" s="498"/>
      <c r="AG2601" s="498"/>
      <c r="AH2601" s="498"/>
      <c r="AI2601" s="498"/>
    </row>
    <row r="2602" spans="6:35" ht="24" customHeight="1">
      <c r="F2602" s="263"/>
      <c r="Z2602" s="498"/>
      <c r="AA2602" s="498"/>
      <c r="AB2602" s="498"/>
      <c r="AC2602" s="498"/>
      <c r="AD2602" s="498"/>
      <c r="AE2602" s="498"/>
      <c r="AF2602" s="498"/>
      <c r="AG2602" s="498"/>
      <c r="AH2602" s="498"/>
      <c r="AI2602" s="498"/>
    </row>
    <row r="2603" spans="6:35" ht="24" customHeight="1">
      <c r="F2603" s="263"/>
      <c r="Z2603" s="498"/>
      <c r="AA2603" s="498"/>
      <c r="AB2603" s="498"/>
      <c r="AC2603" s="498"/>
      <c r="AD2603" s="498"/>
      <c r="AE2603" s="498"/>
      <c r="AF2603" s="498"/>
      <c r="AG2603" s="498"/>
      <c r="AH2603" s="498"/>
      <c r="AI2603" s="498"/>
    </row>
    <row r="2604" spans="6:35" ht="24" customHeight="1">
      <c r="F2604" s="263"/>
      <c r="Z2604" s="498"/>
      <c r="AA2604" s="498"/>
      <c r="AB2604" s="498"/>
      <c r="AC2604" s="498"/>
      <c r="AD2604" s="498"/>
      <c r="AE2604" s="498"/>
      <c r="AF2604" s="498"/>
      <c r="AG2604" s="498"/>
      <c r="AH2604" s="498"/>
      <c r="AI2604" s="498"/>
    </row>
    <row r="2605" spans="6:35" ht="24" customHeight="1">
      <c r="F2605" s="263"/>
      <c r="Z2605" s="498"/>
      <c r="AA2605" s="498"/>
      <c r="AB2605" s="498"/>
      <c r="AC2605" s="498"/>
      <c r="AD2605" s="498"/>
      <c r="AE2605" s="498"/>
      <c r="AF2605" s="498"/>
      <c r="AG2605" s="498"/>
      <c r="AH2605" s="498"/>
      <c r="AI2605" s="498"/>
    </row>
    <row r="2606" spans="6:35" ht="24" customHeight="1">
      <c r="F2606" s="263"/>
      <c r="Z2606" s="498"/>
      <c r="AA2606" s="498"/>
      <c r="AB2606" s="498"/>
      <c r="AC2606" s="498"/>
      <c r="AD2606" s="498"/>
      <c r="AE2606" s="498"/>
      <c r="AF2606" s="498"/>
      <c r="AG2606" s="498"/>
      <c r="AH2606" s="498"/>
      <c r="AI2606" s="498"/>
    </row>
    <row r="2607" spans="6:35" ht="24" customHeight="1">
      <c r="F2607" s="263"/>
      <c r="Z2607" s="498"/>
      <c r="AA2607" s="498"/>
      <c r="AB2607" s="498"/>
      <c r="AC2607" s="498"/>
      <c r="AD2607" s="498"/>
      <c r="AE2607" s="498"/>
      <c r="AF2607" s="498"/>
      <c r="AG2607" s="498"/>
      <c r="AH2607" s="498"/>
      <c r="AI2607" s="498"/>
    </row>
    <row r="2608" spans="6:35" ht="24" customHeight="1">
      <c r="F2608" s="263"/>
      <c r="Z2608" s="498"/>
      <c r="AA2608" s="498"/>
      <c r="AB2608" s="498"/>
      <c r="AC2608" s="498"/>
      <c r="AD2608" s="498"/>
      <c r="AE2608" s="498"/>
      <c r="AF2608" s="498"/>
      <c r="AG2608" s="498"/>
      <c r="AH2608" s="498"/>
      <c r="AI2608" s="498"/>
    </row>
    <row r="2609" spans="6:35" ht="24" customHeight="1">
      <c r="F2609" s="263"/>
      <c r="Z2609" s="498"/>
      <c r="AA2609" s="498"/>
      <c r="AB2609" s="498"/>
      <c r="AC2609" s="498"/>
      <c r="AD2609" s="498"/>
      <c r="AE2609" s="498"/>
      <c r="AF2609" s="498"/>
      <c r="AG2609" s="498"/>
      <c r="AH2609" s="498"/>
      <c r="AI2609" s="498"/>
    </row>
    <row r="2610" spans="6:35" ht="24" customHeight="1">
      <c r="F2610" s="263"/>
      <c r="Z2610" s="498"/>
      <c r="AA2610" s="498"/>
      <c r="AB2610" s="498"/>
      <c r="AC2610" s="498"/>
      <c r="AD2610" s="498"/>
      <c r="AE2610" s="498"/>
      <c r="AF2610" s="498"/>
      <c r="AG2610" s="498"/>
      <c r="AH2610" s="498"/>
      <c r="AI2610" s="498"/>
    </row>
    <row r="2611" spans="6:35" ht="24" customHeight="1">
      <c r="F2611" s="263"/>
      <c r="Z2611" s="498"/>
      <c r="AA2611" s="498"/>
      <c r="AB2611" s="498"/>
      <c r="AC2611" s="498"/>
      <c r="AD2611" s="498"/>
      <c r="AE2611" s="498"/>
      <c r="AF2611" s="498"/>
      <c r="AG2611" s="498"/>
      <c r="AH2611" s="498"/>
      <c r="AI2611" s="498"/>
    </row>
    <row r="2612" spans="6:35" ht="24" customHeight="1">
      <c r="F2612" s="263"/>
      <c r="Z2612" s="498"/>
      <c r="AA2612" s="498"/>
      <c r="AB2612" s="498"/>
      <c r="AC2612" s="498"/>
      <c r="AD2612" s="498"/>
      <c r="AE2612" s="498"/>
      <c r="AF2612" s="498"/>
      <c r="AG2612" s="498"/>
      <c r="AH2612" s="498"/>
      <c r="AI2612" s="498"/>
    </row>
    <row r="2613" spans="6:35" ht="24" customHeight="1">
      <c r="F2613" s="263"/>
      <c r="Z2613" s="498"/>
      <c r="AA2613" s="498"/>
      <c r="AB2613" s="498"/>
      <c r="AC2613" s="498"/>
      <c r="AD2613" s="498"/>
      <c r="AE2613" s="498"/>
      <c r="AF2613" s="498"/>
      <c r="AG2613" s="498"/>
      <c r="AH2613" s="498"/>
      <c r="AI2613" s="498"/>
    </row>
    <row r="2614" spans="6:35" ht="24" customHeight="1">
      <c r="F2614" s="263"/>
      <c r="Z2614" s="498"/>
      <c r="AA2614" s="498"/>
      <c r="AB2614" s="498"/>
      <c r="AC2614" s="498"/>
      <c r="AD2614" s="498"/>
      <c r="AE2614" s="498"/>
      <c r="AF2614" s="498"/>
      <c r="AG2614" s="498"/>
      <c r="AH2614" s="498"/>
      <c r="AI2614" s="498"/>
    </row>
    <row r="2615" spans="6:35" ht="24" customHeight="1">
      <c r="F2615" s="263"/>
      <c r="Z2615" s="498"/>
      <c r="AA2615" s="498"/>
      <c r="AB2615" s="498"/>
      <c r="AC2615" s="498"/>
      <c r="AD2615" s="498"/>
      <c r="AE2615" s="498"/>
      <c r="AF2615" s="498"/>
      <c r="AG2615" s="498"/>
      <c r="AH2615" s="498"/>
      <c r="AI2615" s="498"/>
    </row>
    <row r="2616" spans="6:35" ht="24" customHeight="1">
      <c r="F2616" s="263"/>
      <c r="Z2616" s="498"/>
      <c r="AA2616" s="498"/>
      <c r="AB2616" s="498"/>
      <c r="AC2616" s="498"/>
      <c r="AD2616" s="498"/>
      <c r="AE2616" s="498"/>
      <c r="AF2616" s="498"/>
      <c r="AG2616" s="498"/>
      <c r="AH2616" s="498"/>
      <c r="AI2616" s="498"/>
    </row>
    <row r="2617" spans="6:35" ht="24" customHeight="1">
      <c r="F2617" s="263"/>
      <c r="Z2617" s="498"/>
      <c r="AA2617" s="498"/>
      <c r="AB2617" s="498"/>
      <c r="AC2617" s="498"/>
      <c r="AD2617" s="498"/>
      <c r="AE2617" s="498"/>
      <c r="AF2617" s="498"/>
      <c r="AG2617" s="498"/>
      <c r="AH2617" s="498"/>
      <c r="AI2617" s="498"/>
    </row>
    <row r="2618" spans="6:35" ht="24" customHeight="1">
      <c r="F2618" s="263"/>
      <c r="Z2618" s="498"/>
      <c r="AA2618" s="498"/>
      <c r="AB2618" s="498"/>
      <c r="AC2618" s="498"/>
      <c r="AD2618" s="498"/>
      <c r="AE2618" s="498"/>
      <c r="AF2618" s="498"/>
      <c r="AG2618" s="498"/>
      <c r="AH2618" s="498"/>
      <c r="AI2618" s="498"/>
    </row>
    <row r="2619" spans="6:35" ht="24" customHeight="1">
      <c r="F2619" s="263"/>
      <c r="Z2619" s="498"/>
      <c r="AA2619" s="498"/>
      <c r="AB2619" s="498"/>
      <c r="AC2619" s="498"/>
      <c r="AD2619" s="498"/>
      <c r="AE2619" s="498"/>
      <c r="AF2619" s="498"/>
      <c r="AG2619" s="498"/>
      <c r="AH2619" s="498"/>
      <c r="AI2619" s="498"/>
    </row>
    <row r="2620" spans="6:35" ht="24" customHeight="1">
      <c r="F2620" s="263"/>
      <c r="Z2620" s="498"/>
      <c r="AA2620" s="498"/>
      <c r="AB2620" s="498"/>
      <c r="AC2620" s="498"/>
      <c r="AD2620" s="498"/>
      <c r="AE2620" s="498"/>
      <c r="AF2620" s="498"/>
      <c r="AG2620" s="498"/>
      <c r="AH2620" s="498"/>
      <c r="AI2620" s="498"/>
    </row>
    <row r="2621" spans="6:35" ht="24" customHeight="1">
      <c r="F2621" s="263"/>
      <c r="Z2621" s="498"/>
      <c r="AA2621" s="498"/>
      <c r="AB2621" s="498"/>
      <c r="AC2621" s="498"/>
      <c r="AD2621" s="498"/>
      <c r="AE2621" s="498"/>
      <c r="AF2621" s="498"/>
      <c r="AG2621" s="498"/>
      <c r="AH2621" s="498"/>
      <c r="AI2621" s="498"/>
    </row>
    <row r="2622" spans="6:35" ht="24" customHeight="1">
      <c r="F2622" s="263"/>
      <c r="Z2622" s="498"/>
      <c r="AA2622" s="498"/>
      <c r="AB2622" s="498"/>
      <c r="AC2622" s="498"/>
      <c r="AD2622" s="498"/>
      <c r="AE2622" s="498"/>
      <c r="AF2622" s="498"/>
      <c r="AG2622" s="498"/>
      <c r="AH2622" s="498"/>
      <c r="AI2622" s="498"/>
    </row>
    <row r="2623" spans="6:35" ht="24" customHeight="1">
      <c r="F2623" s="263"/>
      <c r="Z2623" s="498"/>
      <c r="AA2623" s="498"/>
      <c r="AB2623" s="498"/>
      <c r="AC2623" s="498"/>
      <c r="AD2623" s="498"/>
      <c r="AE2623" s="498"/>
      <c r="AF2623" s="498"/>
      <c r="AG2623" s="498"/>
      <c r="AH2623" s="498"/>
      <c r="AI2623" s="498"/>
    </row>
    <row r="2624" spans="6:35" ht="24" customHeight="1">
      <c r="F2624" s="263"/>
      <c r="Z2624" s="498"/>
      <c r="AA2624" s="498"/>
      <c r="AB2624" s="498"/>
      <c r="AC2624" s="498"/>
      <c r="AD2624" s="498"/>
      <c r="AE2624" s="498"/>
      <c r="AF2624" s="498"/>
      <c r="AG2624" s="498"/>
      <c r="AH2624" s="498"/>
      <c r="AI2624" s="498"/>
    </row>
    <row r="2625" spans="6:35" ht="24" customHeight="1">
      <c r="F2625" s="263"/>
      <c r="Z2625" s="498"/>
      <c r="AA2625" s="498"/>
      <c r="AB2625" s="498"/>
      <c r="AC2625" s="498"/>
      <c r="AD2625" s="498"/>
      <c r="AE2625" s="498"/>
      <c r="AF2625" s="498"/>
      <c r="AG2625" s="498"/>
      <c r="AH2625" s="498"/>
      <c r="AI2625" s="498"/>
    </row>
    <row r="2626" spans="6:35" ht="24" customHeight="1">
      <c r="F2626" s="263"/>
      <c r="Z2626" s="498"/>
      <c r="AA2626" s="498"/>
      <c r="AB2626" s="498"/>
      <c r="AC2626" s="498"/>
      <c r="AD2626" s="498"/>
      <c r="AE2626" s="498"/>
      <c r="AF2626" s="498"/>
      <c r="AG2626" s="498"/>
      <c r="AH2626" s="498"/>
      <c r="AI2626" s="498"/>
    </row>
    <row r="2627" spans="6:35" ht="24" customHeight="1">
      <c r="F2627" s="263"/>
      <c r="Z2627" s="498"/>
      <c r="AA2627" s="498"/>
      <c r="AB2627" s="498"/>
      <c r="AC2627" s="498"/>
      <c r="AD2627" s="498"/>
      <c r="AE2627" s="498"/>
      <c r="AF2627" s="498"/>
      <c r="AG2627" s="498"/>
      <c r="AH2627" s="498"/>
      <c r="AI2627" s="498"/>
    </row>
    <row r="2628" spans="6:35" ht="24" customHeight="1">
      <c r="F2628" s="263"/>
      <c r="Z2628" s="498"/>
      <c r="AA2628" s="498"/>
      <c r="AB2628" s="498"/>
      <c r="AC2628" s="498"/>
      <c r="AD2628" s="498"/>
      <c r="AE2628" s="498"/>
      <c r="AF2628" s="498"/>
      <c r="AG2628" s="498"/>
      <c r="AH2628" s="498"/>
      <c r="AI2628" s="498"/>
    </row>
    <row r="2629" spans="6:35" ht="24" customHeight="1">
      <c r="F2629" s="263"/>
      <c r="Z2629" s="498"/>
      <c r="AA2629" s="498"/>
      <c r="AB2629" s="498"/>
      <c r="AC2629" s="498"/>
      <c r="AD2629" s="498"/>
      <c r="AE2629" s="498"/>
      <c r="AF2629" s="498"/>
      <c r="AG2629" s="498"/>
      <c r="AH2629" s="498"/>
      <c r="AI2629" s="498"/>
    </row>
    <row r="2630" spans="6:35" ht="24" customHeight="1">
      <c r="F2630" s="263"/>
      <c r="Z2630" s="498"/>
      <c r="AA2630" s="498"/>
      <c r="AB2630" s="498"/>
      <c r="AC2630" s="498"/>
      <c r="AD2630" s="498"/>
      <c r="AE2630" s="498"/>
      <c r="AF2630" s="498"/>
      <c r="AG2630" s="498"/>
      <c r="AH2630" s="498"/>
      <c r="AI2630" s="498"/>
    </row>
    <row r="2631" spans="6:35" ht="24" customHeight="1">
      <c r="F2631" s="263"/>
      <c r="Z2631" s="498"/>
      <c r="AA2631" s="498"/>
      <c r="AB2631" s="498"/>
      <c r="AC2631" s="498"/>
      <c r="AD2631" s="498"/>
      <c r="AE2631" s="498"/>
      <c r="AF2631" s="498"/>
      <c r="AG2631" s="498"/>
      <c r="AH2631" s="498"/>
      <c r="AI2631" s="498"/>
    </row>
    <row r="2632" spans="6:35" ht="24" customHeight="1">
      <c r="F2632" s="263"/>
      <c r="Z2632" s="498"/>
      <c r="AA2632" s="498"/>
      <c r="AB2632" s="498"/>
      <c r="AC2632" s="498"/>
      <c r="AD2632" s="498"/>
      <c r="AE2632" s="498"/>
      <c r="AF2632" s="498"/>
      <c r="AG2632" s="498"/>
      <c r="AH2632" s="498"/>
      <c r="AI2632" s="498"/>
    </row>
    <row r="2633" spans="6:35" ht="24" customHeight="1">
      <c r="F2633" s="263"/>
      <c r="Z2633" s="498"/>
      <c r="AA2633" s="498"/>
      <c r="AB2633" s="498"/>
      <c r="AC2633" s="498"/>
      <c r="AD2633" s="498"/>
      <c r="AE2633" s="498"/>
      <c r="AF2633" s="498"/>
      <c r="AG2633" s="498"/>
      <c r="AH2633" s="498"/>
      <c r="AI2633" s="498"/>
    </row>
    <row r="2634" spans="6:35" ht="24" customHeight="1">
      <c r="F2634" s="263"/>
      <c r="Z2634" s="498"/>
      <c r="AA2634" s="498"/>
      <c r="AB2634" s="498"/>
      <c r="AC2634" s="498"/>
      <c r="AD2634" s="498"/>
      <c r="AE2634" s="498"/>
      <c r="AF2634" s="498"/>
      <c r="AG2634" s="498"/>
      <c r="AH2634" s="498"/>
      <c r="AI2634" s="498"/>
    </row>
    <row r="2635" spans="6:35" ht="24" customHeight="1">
      <c r="F2635" s="263"/>
      <c r="Z2635" s="498"/>
      <c r="AA2635" s="498"/>
      <c r="AB2635" s="498"/>
      <c r="AC2635" s="498"/>
      <c r="AD2635" s="498"/>
      <c r="AE2635" s="498"/>
      <c r="AF2635" s="498"/>
      <c r="AG2635" s="498"/>
      <c r="AH2635" s="498"/>
      <c r="AI2635" s="498"/>
    </row>
    <row r="2636" spans="6:35" ht="24" customHeight="1">
      <c r="F2636" s="263"/>
      <c r="Z2636" s="498"/>
      <c r="AA2636" s="498"/>
      <c r="AB2636" s="498"/>
      <c r="AC2636" s="498"/>
      <c r="AD2636" s="498"/>
      <c r="AE2636" s="498"/>
      <c r="AF2636" s="498"/>
      <c r="AG2636" s="498"/>
      <c r="AH2636" s="498"/>
      <c r="AI2636" s="498"/>
    </row>
    <row r="2637" spans="6:35" ht="24" customHeight="1">
      <c r="F2637" s="263"/>
      <c r="Z2637" s="498"/>
      <c r="AA2637" s="498"/>
      <c r="AB2637" s="498"/>
      <c r="AC2637" s="498"/>
      <c r="AD2637" s="498"/>
      <c r="AE2637" s="498"/>
      <c r="AF2637" s="498"/>
      <c r="AG2637" s="498"/>
      <c r="AH2637" s="498"/>
      <c r="AI2637" s="498"/>
    </row>
    <row r="2638" spans="6:35" ht="24" customHeight="1">
      <c r="F2638" s="263"/>
      <c r="Z2638" s="498"/>
      <c r="AA2638" s="498"/>
      <c r="AB2638" s="498"/>
      <c r="AC2638" s="498"/>
      <c r="AD2638" s="498"/>
      <c r="AE2638" s="498"/>
      <c r="AF2638" s="498"/>
      <c r="AG2638" s="498"/>
      <c r="AH2638" s="498"/>
      <c r="AI2638" s="498"/>
    </row>
    <row r="2639" spans="6:35" ht="24" customHeight="1">
      <c r="F2639" s="263"/>
      <c r="Z2639" s="498"/>
      <c r="AA2639" s="498"/>
      <c r="AB2639" s="498"/>
      <c r="AC2639" s="498"/>
      <c r="AD2639" s="498"/>
      <c r="AE2639" s="498"/>
      <c r="AF2639" s="498"/>
      <c r="AG2639" s="498"/>
      <c r="AH2639" s="498"/>
      <c r="AI2639" s="498"/>
    </row>
    <row r="2640" spans="6:35" ht="24" customHeight="1">
      <c r="F2640" s="263"/>
      <c r="Z2640" s="498"/>
      <c r="AA2640" s="498"/>
      <c r="AB2640" s="498"/>
      <c r="AC2640" s="498"/>
      <c r="AD2640" s="498"/>
      <c r="AE2640" s="498"/>
      <c r="AF2640" s="498"/>
      <c r="AG2640" s="498"/>
      <c r="AH2640" s="498"/>
      <c r="AI2640" s="498"/>
    </row>
    <row r="2641" spans="6:35" ht="24" customHeight="1">
      <c r="F2641" s="263"/>
      <c r="Z2641" s="498"/>
      <c r="AA2641" s="498"/>
      <c r="AB2641" s="498"/>
      <c r="AC2641" s="498"/>
      <c r="AD2641" s="498"/>
      <c r="AE2641" s="498"/>
      <c r="AF2641" s="498"/>
      <c r="AG2641" s="498"/>
      <c r="AH2641" s="498"/>
      <c r="AI2641" s="498"/>
    </row>
    <row r="2642" spans="6:35" ht="24" customHeight="1">
      <c r="F2642" s="263"/>
      <c r="Z2642" s="498"/>
      <c r="AA2642" s="498"/>
      <c r="AB2642" s="498"/>
      <c r="AC2642" s="498"/>
      <c r="AD2642" s="498"/>
      <c r="AE2642" s="498"/>
      <c r="AF2642" s="498"/>
      <c r="AG2642" s="498"/>
      <c r="AH2642" s="498"/>
      <c r="AI2642" s="498"/>
    </row>
    <row r="2643" spans="6:35" ht="24" customHeight="1">
      <c r="F2643" s="263"/>
      <c r="Z2643" s="498"/>
      <c r="AA2643" s="498"/>
      <c r="AB2643" s="498"/>
      <c r="AC2643" s="498"/>
      <c r="AD2643" s="498"/>
      <c r="AE2643" s="498"/>
      <c r="AF2643" s="498"/>
      <c r="AG2643" s="498"/>
      <c r="AH2643" s="498"/>
      <c r="AI2643" s="498"/>
    </row>
    <row r="2644" spans="6:35" ht="24" customHeight="1">
      <c r="F2644" s="263"/>
      <c r="Z2644" s="498"/>
      <c r="AA2644" s="498"/>
      <c r="AB2644" s="498"/>
      <c r="AC2644" s="498"/>
      <c r="AD2644" s="498"/>
      <c r="AE2644" s="498"/>
      <c r="AF2644" s="498"/>
      <c r="AG2644" s="498"/>
      <c r="AH2644" s="498"/>
      <c r="AI2644" s="498"/>
    </row>
    <row r="2645" spans="6:35" ht="24" customHeight="1">
      <c r="F2645" s="263"/>
      <c r="Z2645" s="498"/>
      <c r="AA2645" s="498"/>
      <c r="AB2645" s="498"/>
      <c r="AC2645" s="498"/>
      <c r="AD2645" s="498"/>
      <c r="AE2645" s="498"/>
      <c r="AF2645" s="498"/>
      <c r="AG2645" s="498"/>
      <c r="AH2645" s="498"/>
      <c r="AI2645" s="498"/>
    </row>
    <row r="2646" spans="6:35" ht="24" customHeight="1">
      <c r="F2646" s="263"/>
      <c r="Z2646" s="498"/>
      <c r="AA2646" s="498"/>
      <c r="AB2646" s="498"/>
      <c r="AC2646" s="498"/>
      <c r="AD2646" s="498"/>
      <c r="AE2646" s="498"/>
      <c r="AF2646" s="498"/>
      <c r="AG2646" s="498"/>
      <c r="AH2646" s="498"/>
      <c r="AI2646" s="498"/>
    </row>
    <row r="2647" spans="6:35" ht="24" customHeight="1">
      <c r="F2647" s="263"/>
      <c r="Z2647" s="498"/>
      <c r="AA2647" s="498"/>
      <c r="AB2647" s="498"/>
      <c r="AC2647" s="498"/>
      <c r="AD2647" s="498"/>
      <c r="AE2647" s="498"/>
      <c r="AF2647" s="498"/>
      <c r="AG2647" s="498"/>
      <c r="AH2647" s="498"/>
      <c r="AI2647" s="498"/>
    </row>
    <row r="2648" spans="6:35" ht="24" customHeight="1">
      <c r="F2648" s="263"/>
      <c r="Z2648" s="498"/>
      <c r="AA2648" s="498"/>
      <c r="AB2648" s="498"/>
      <c r="AC2648" s="498"/>
      <c r="AD2648" s="498"/>
      <c r="AE2648" s="498"/>
      <c r="AF2648" s="498"/>
      <c r="AG2648" s="498"/>
      <c r="AH2648" s="498"/>
      <c r="AI2648" s="498"/>
    </row>
    <row r="2649" spans="6:35" ht="24" customHeight="1">
      <c r="F2649" s="263"/>
      <c r="Z2649" s="498"/>
      <c r="AA2649" s="498"/>
      <c r="AB2649" s="498"/>
      <c r="AC2649" s="498"/>
      <c r="AD2649" s="498"/>
      <c r="AE2649" s="498"/>
      <c r="AF2649" s="498"/>
      <c r="AG2649" s="498"/>
      <c r="AH2649" s="498"/>
      <c r="AI2649" s="498"/>
    </row>
    <row r="2650" spans="6:35" ht="24" customHeight="1">
      <c r="F2650" s="263"/>
      <c r="Z2650" s="498"/>
      <c r="AA2650" s="498"/>
      <c r="AB2650" s="498"/>
      <c r="AC2650" s="498"/>
      <c r="AD2650" s="498"/>
      <c r="AE2650" s="498"/>
      <c r="AF2650" s="498"/>
      <c r="AG2650" s="498"/>
      <c r="AH2650" s="498"/>
      <c r="AI2650" s="498"/>
    </row>
    <row r="2651" spans="6:35" ht="24" customHeight="1">
      <c r="F2651" s="263"/>
      <c r="Z2651" s="498"/>
      <c r="AA2651" s="498"/>
      <c r="AB2651" s="498"/>
      <c r="AC2651" s="498"/>
      <c r="AD2651" s="498"/>
      <c r="AE2651" s="498"/>
      <c r="AF2651" s="498"/>
      <c r="AG2651" s="498"/>
      <c r="AH2651" s="498"/>
      <c r="AI2651" s="498"/>
    </row>
    <row r="2652" spans="6:35" ht="24" customHeight="1">
      <c r="F2652" s="263"/>
      <c r="Z2652" s="498"/>
      <c r="AA2652" s="498"/>
      <c r="AB2652" s="498"/>
      <c r="AC2652" s="498"/>
      <c r="AD2652" s="498"/>
      <c r="AE2652" s="498"/>
      <c r="AF2652" s="498"/>
      <c r="AG2652" s="498"/>
      <c r="AH2652" s="498"/>
      <c r="AI2652" s="498"/>
    </row>
    <row r="2653" spans="6:35" ht="24" customHeight="1">
      <c r="F2653" s="263"/>
      <c r="Z2653" s="498"/>
      <c r="AA2653" s="498"/>
      <c r="AB2653" s="498"/>
      <c r="AC2653" s="498"/>
      <c r="AD2653" s="498"/>
      <c r="AE2653" s="498"/>
      <c r="AF2653" s="498"/>
      <c r="AG2653" s="498"/>
      <c r="AH2653" s="498"/>
      <c r="AI2653" s="498"/>
    </row>
    <row r="2654" spans="6:35" ht="24" customHeight="1">
      <c r="F2654" s="263"/>
      <c r="Z2654" s="498"/>
      <c r="AA2654" s="498"/>
      <c r="AB2654" s="498"/>
      <c r="AC2654" s="498"/>
      <c r="AD2654" s="498"/>
      <c r="AE2654" s="498"/>
      <c r="AF2654" s="498"/>
      <c r="AG2654" s="498"/>
      <c r="AH2654" s="498"/>
      <c r="AI2654" s="498"/>
    </row>
    <row r="2655" spans="6:35" ht="24" customHeight="1">
      <c r="F2655" s="263"/>
      <c r="Z2655" s="498"/>
      <c r="AA2655" s="498"/>
      <c r="AB2655" s="498"/>
      <c r="AC2655" s="498"/>
      <c r="AD2655" s="498"/>
      <c r="AE2655" s="498"/>
      <c r="AF2655" s="498"/>
      <c r="AG2655" s="498"/>
      <c r="AH2655" s="498"/>
      <c r="AI2655" s="498"/>
    </row>
    <row r="2656" spans="6:35" ht="24" customHeight="1">
      <c r="F2656" s="263"/>
      <c r="Z2656" s="498"/>
      <c r="AA2656" s="498"/>
      <c r="AB2656" s="498"/>
      <c r="AC2656" s="498"/>
      <c r="AD2656" s="498"/>
      <c r="AE2656" s="498"/>
      <c r="AF2656" s="498"/>
      <c r="AG2656" s="498"/>
      <c r="AH2656" s="498"/>
      <c r="AI2656" s="498"/>
    </row>
    <row r="2657" spans="6:35" ht="24" customHeight="1">
      <c r="F2657" s="263"/>
      <c r="Z2657" s="498"/>
      <c r="AA2657" s="498"/>
      <c r="AB2657" s="498"/>
      <c r="AC2657" s="498"/>
      <c r="AD2657" s="498"/>
      <c r="AE2657" s="498"/>
      <c r="AF2657" s="498"/>
      <c r="AG2657" s="498"/>
      <c r="AH2657" s="498"/>
      <c r="AI2657" s="498"/>
    </row>
    <row r="2658" spans="6:35" ht="24" customHeight="1">
      <c r="F2658" s="263"/>
      <c r="Z2658" s="498"/>
      <c r="AA2658" s="498"/>
      <c r="AB2658" s="498"/>
      <c r="AC2658" s="498"/>
      <c r="AD2658" s="498"/>
      <c r="AE2658" s="498"/>
      <c r="AF2658" s="498"/>
      <c r="AG2658" s="498"/>
      <c r="AH2658" s="498"/>
      <c r="AI2658" s="498"/>
    </row>
    <row r="2659" spans="6:35" ht="24" customHeight="1">
      <c r="F2659" s="263"/>
      <c r="Z2659" s="498"/>
      <c r="AA2659" s="498"/>
      <c r="AB2659" s="498"/>
      <c r="AC2659" s="498"/>
      <c r="AD2659" s="498"/>
      <c r="AE2659" s="498"/>
      <c r="AF2659" s="498"/>
      <c r="AG2659" s="498"/>
      <c r="AH2659" s="498"/>
      <c r="AI2659" s="498"/>
    </row>
    <row r="2660" spans="6:35" ht="24" customHeight="1">
      <c r="F2660" s="263"/>
      <c r="Z2660" s="498"/>
      <c r="AA2660" s="498"/>
      <c r="AB2660" s="498"/>
      <c r="AC2660" s="498"/>
      <c r="AD2660" s="498"/>
      <c r="AE2660" s="498"/>
      <c r="AF2660" s="498"/>
      <c r="AG2660" s="498"/>
      <c r="AH2660" s="498"/>
      <c r="AI2660" s="498"/>
    </row>
    <row r="2661" spans="6:35" ht="24" customHeight="1">
      <c r="F2661" s="263"/>
      <c r="Z2661" s="498"/>
      <c r="AA2661" s="498"/>
      <c r="AB2661" s="498"/>
      <c r="AC2661" s="498"/>
      <c r="AD2661" s="498"/>
      <c r="AE2661" s="498"/>
      <c r="AF2661" s="498"/>
      <c r="AG2661" s="498"/>
      <c r="AH2661" s="498"/>
      <c r="AI2661" s="498"/>
    </row>
    <row r="2662" spans="6:35" ht="24" customHeight="1">
      <c r="F2662" s="263"/>
      <c r="Z2662" s="498"/>
      <c r="AA2662" s="498"/>
      <c r="AB2662" s="498"/>
      <c r="AC2662" s="498"/>
      <c r="AD2662" s="498"/>
      <c r="AE2662" s="498"/>
      <c r="AF2662" s="498"/>
      <c r="AG2662" s="498"/>
      <c r="AH2662" s="498"/>
      <c r="AI2662" s="498"/>
    </row>
    <row r="2663" spans="6:35" ht="24" customHeight="1">
      <c r="F2663" s="263"/>
      <c r="Z2663" s="498"/>
      <c r="AA2663" s="498"/>
      <c r="AB2663" s="498"/>
      <c r="AC2663" s="498"/>
      <c r="AD2663" s="498"/>
      <c r="AE2663" s="498"/>
      <c r="AF2663" s="498"/>
      <c r="AG2663" s="498"/>
      <c r="AH2663" s="498"/>
      <c r="AI2663" s="498"/>
    </row>
    <row r="2664" spans="6:35" ht="24" customHeight="1">
      <c r="F2664" s="263"/>
      <c r="Z2664" s="498"/>
      <c r="AA2664" s="498"/>
      <c r="AB2664" s="498"/>
      <c r="AC2664" s="498"/>
      <c r="AD2664" s="498"/>
      <c r="AE2664" s="498"/>
      <c r="AF2664" s="498"/>
      <c r="AG2664" s="498"/>
      <c r="AH2664" s="498"/>
      <c r="AI2664" s="498"/>
    </row>
    <row r="2665" spans="6:35" ht="24" customHeight="1">
      <c r="F2665" s="263"/>
      <c r="Z2665" s="498"/>
      <c r="AA2665" s="498"/>
      <c r="AB2665" s="498"/>
      <c r="AC2665" s="498"/>
      <c r="AD2665" s="498"/>
      <c r="AE2665" s="498"/>
      <c r="AF2665" s="498"/>
      <c r="AG2665" s="498"/>
      <c r="AH2665" s="498"/>
      <c r="AI2665" s="498"/>
    </row>
    <row r="2666" spans="6:35" ht="24" customHeight="1">
      <c r="F2666" s="263"/>
      <c r="Z2666" s="498"/>
      <c r="AA2666" s="498"/>
      <c r="AB2666" s="498"/>
      <c r="AC2666" s="498"/>
      <c r="AD2666" s="498"/>
      <c r="AE2666" s="498"/>
      <c r="AF2666" s="498"/>
      <c r="AG2666" s="498"/>
      <c r="AH2666" s="498"/>
      <c r="AI2666" s="498"/>
    </row>
    <row r="2667" spans="6:35" ht="24" customHeight="1">
      <c r="F2667" s="263"/>
      <c r="Z2667" s="498"/>
      <c r="AA2667" s="498"/>
      <c r="AB2667" s="498"/>
      <c r="AC2667" s="498"/>
      <c r="AD2667" s="498"/>
      <c r="AE2667" s="498"/>
      <c r="AF2667" s="498"/>
      <c r="AG2667" s="498"/>
      <c r="AH2667" s="498"/>
      <c r="AI2667" s="498"/>
    </row>
    <row r="2668" spans="6:35" ht="24" customHeight="1">
      <c r="F2668" s="263"/>
      <c r="Z2668" s="498"/>
      <c r="AA2668" s="498"/>
      <c r="AB2668" s="498"/>
      <c r="AC2668" s="498"/>
      <c r="AD2668" s="498"/>
      <c r="AE2668" s="498"/>
      <c r="AF2668" s="498"/>
      <c r="AG2668" s="498"/>
      <c r="AH2668" s="498"/>
      <c r="AI2668" s="498"/>
    </row>
    <row r="2669" spans="6:35" ht="24" customHeight="1">
      <c r="F2669" s="263"/>
      <c r="Z2669" s="498"/>
      <c r="AA2669" s="498"/>
      <c r="AB2669" s="498"/>
      <c r="AC2669" s="498"/>
      <c r="AD2669" s="498"/>
      <c r="AE2669" s="498"/>
      <c r="AF2669" s="498"/>
      <c r="AG2669" s="498"/>
      <c r="AH2669" s="498"/>
      <c r="AI2669" s="498"/>
    </row>
    <row r="2670" spans="6:35" ht="24" customHeight="1">
      <c r="F2670" s="263"/>
      <c r="Z2670" s="498"/>
      <c r="AA2670" s="498"/>
      <c r="AB2670" s="498"/>
      <c r="AC2670" s="498"/>
      <c r="AD2670" s="498"/>
      <c r="AE2670" s="498"/>
      <c r="AF2670" s="498"/>
      <c r="AG2670" s="498"/>
      <c r="AH2670" s="498"/>
      <c r="AI2670" s="498"/>
    </row>
    <row r="2671" spans="6:35" ht="24" customHeight="1">
      <c r="F2671" s="263"/>
      <c r="Z2671" s="498"/>
      <c r="AA2671" s="498"/>
      <c r="AB2671" s="498"/>
      <c r="AC2671" s="498"/>
      <c r="AD2671" s="498"/>
      <c r="AE2671" s="498"/>
      <c r="AF2671" s="498"/>
      <c r="AG2671" s="498"/>
      <c r="AH2671" s="498"/>
      <c r="AI2671" s="498"/>
    </row>
    <row r="2672" spans="6:35" ht="24" customHeight="1">
      <c r="F2672" s="263"/>
      <c r="Z2672" s="498"/>
      <c r="AA2672" s="498"/>
      <c r="AB2672" s="498"/>
      <c r="AC2672" s="498"/>
      <c r="AD2672" s="498"/>
      <c r="AE2672" s="498"/>
      <c r="AF2672" s="498"/>
      <c r="AG2672" s="498"/>
      <c r="AH2672" s="498"/>
      <c r="AI2672" s="498"/>
    </row>
    <row r="2673" spans="6:35" ht="24" customHeight="1">
      <c r="F2673" s="263"/>
      <c r="Z2673" s="498"/>
      <c r="AA2673" s="498"/>
      <c r="AB2673" s="498"/>
      <c r="AC2673" s="498"/>
      <c r="AD2673" s="498"/>
      <c r="AE2673" s="498"/>
      <c r="AF2673" s="498"/>
      <c r="AG2673" s="498"/>
      <c r="AH2673" s="498"/>
      <c r="AI2673" s="498"/>
    </row>
    <row r="2674" spans="6:35" ht="24" customHeight="1">
      <c r="F2674" s="263"/>
      <c r="Z2674" s="498"/>
      <c r="AA2674" s="498"/>
      <c r="AB2674" s="498"/>
      <c r="AC2674" s="498"/>
      <c r="AD2674" s="498"/>
      <c r="AE2674" s="498"/>
      <c r="AF2674" s="498"/>
      <c r="AG2674" s="498"/>
      <c r="AH2674" s="498"/>
      <c r="AI2674" s="498"/>
    </row>
    <row r="2675" spans="6:35" ht="24" customHeight="1">
      <c r="F2675" s="263"/>
      <c r="Z2675" s="498"/>
      <c r="AA2675" s="498"/>
      <c r="AB2675" s="498"/>
      <c r="AC2675" s="498"/>
      <c r="AD2675" s="498"/>
      <c r="AE2675" s="498"/>
      <c r="AF2675" s="498"/>
      <c r="AG2675" s="498"/>
      <c r="AH2675" s="498"/>
      <c r="AI2675" s="498"/>
    </row>
    <row r="2676" spans="6:35" ht="24" customHeight="1">
      <c r="F2676" s="263"/>
      <c r="Z2676" s="498"/>
      <c r="AA2676" s="498"/>
      <c r="AB2676" s="498"/>
      <c r="AC2676" s="498"/>
      <c r="AD2676" s="498"/>
      <c r="AE2676" s="498"/>
      <c r="AF2676" s="498"/>
      <c r="AG2676" s="498"/>
      <c r="AH2676" s="498"/>
      <c r="AI2676" s="498"/>
    </row>
    <row r="2677" spans="6:35" ht="24" customHeight="1">
      <c r="F2677" s="263"/>
      <c r="Z2677" s="498"/>
      <c r="AA2677" s="498"/>
      <c r="AB2677" s="498"/>
      <c r="AC2677" s="498"/>
      <c r="AD2677" s="498"/>
      <c r="AE2677" s="498"/>
      <c r="AF2677" s="498"/>
      <c r="AG2677" s="498"/>
      <c r="AH2677" s="498"/>
      <c r="AI2677" s="498"/>
    </row>
    <row r="2678" spans="6:35" ht="24" customHeight="1">
      <c r="F2678" s="263"/>
      <c r="Z2678" s="498"/>
      <c r="AA2678" s="498"/>
      <c r="AB2678" s="498"/>
      <c r="AC2678" s="498"/>
      <c r="AD2678" s="498"/>
      <c r="AE2678" s="498"/>
      <c r="AF2678" s="498"/>
      <c r="AG2678" s="498"/>
      <c r="AH2678" s="498"/>
      <c r="AI2678" s="498"/>
    </row>
    <row r="2679" spans="6:35" ht="24" customHeight="1">
      <c r="F2679" s="263"/>
      <c r="Z2679" s="498"/>
      <c r="AA2679" s="498"/>
      <c r="AB2679" s="498"/>
      <c r="AC2679" s="498"/>
      <c r="AD2679" s="498"/>
      <c r="AE2679" s="498"/>
      <c r="AF2679" s="498"/>
      <c r="AG2679" s="498"/>
      <c r="AH2679" s="498"/>
      <c r="AI2679" s="498"/>
    </row>
    <row r="2680" spans="6:35" ht="24" customHeight="1">
      <c r="F2680" s="263"/>
      <c r="Z2680" s="498"/>
      <c r="AA2680" s="498"/>
      <c r="AB2680" s="498"/>
      <c r="AC2680" s="498"/>
      <c r="AD2680" s="498"/>
      <c r="AE2680" s="498"/>
      <c r="AF2680" s="498"/>
      <c r="AG2680" s="498"/>
      <c r="AH2680" s="498"/>
      <c r="AI2680" s="498"/>
    </row>
    <row r="2681" spans="6:35" ht="24" customHeight="1">
      <c r="F2681" s="263"/>
      <c r="Z2681" s="498"/>
      <c r="AA2681" s="498"/>
      <c r="AB2681" s="498"/>
      <c r="AC2681" s="498"/>
      <c r="AD2681" s="498"/>
      <c r="AE2681" s="498"/>
      <c r="AF2681" s="498"/>
      <c r="AG2681" s="498"/>
      <c r="AH2681" s="498"/>
      <c r="AI2681" s="498"/>
    </row>
    <row r="2682" spans="6:35" ht="24" customHeight="1">
      <c r="F2682" s="263"/>
      <c r="Z2682" s="498"/>
      <c r="AA2682" s="498"/>
      <c r="AB2682" s="498"/>
      <c r="AC2682" s="498"/>
      <c r="AD2682" s="498"/>
      <c r="AE2682" s="498"/>
      <c r="AF2682" s="498"/>
      <c r="AG2682" s="498"/>
      <c r="AH2682" s="498"/>
      <c r="AI2682" s="498"/>
    </row>
    <row r="2683" spans="6:35" ht="24" customHeight="1">
      <c r="F2683" s="263"/>
      <c r="Z2683" s="498"/>
      <c r="AA2683" s="498"/>
      <c r="AB2683" s="498"/>
      <c r="AC2683" s="498"/>
      <c r="AD2683" s="498"/>
      <c r="AE2683" s="498"/>
      <c r="AF2683" s="498"/>
      <c r="AG2683" s="498"/>
      <c r="AH2683" s="498"/>
      <c r="AI2683" s="498"/>
    </row>
    <row r="2684" spans="6:35" ht="24" customHeight="1">
      <c r="F2684" s="263"/>
      <c r="Z2684" s="498"/>
      <c r="AA2684" s="498"/>
      <c r="AB2684" s="498"/>
      <c r="AC2684" s="498"/>
      <c r="AD2684" s="498"/>
      <c r="AE2684" s="498"/>
      <c r="AF2684" s="498"/>
      <c r="AG2684" s="498"/>
      <c r="AH2684" s="498"/>
      <c r="AI2684" s="498"/>
    </row>
    <row r="2685" spans="6:35" ht="24" customHeight="1">
      <c r="F2685" s="263"/>
      <c r="Z2685" s="498"/>
      <c r="AA2685" s="498"/>
      <c r="AB2685" s="498"/>
      <c r="AC2685" s="498"/>
      <c r="AD2685" s="498"/>
      <c r="AE2685" s="498"/>
      <c r="AF2685" s="498"/>
      <c r="AG2685" s="498"/>
      <c r="AH2685" s="498"/>
      <c r="AI2685" s="498"/>
    </row>
    <row r="2686" spans="6:35" ht="24" customHeight="1">
      <c r="F2686" s="263"/>
      <c r="Z2686" s="498"/>
      <c r="AA2686" s="498"/>
      <c r="AB2686" s="498"/>
      <c r="AC2686" s="498"/>
      <c r="AD2686" s="498"/>
      <c r="AE2686" s="498"/>
      <c r="AF2686" s="498"/>
      <c r="AG2686" s="498"/>
      <c r="AH2686" s="498"/>
      <c r="AI2686" s="498"/>
    </row>
    <row r="2687" spans="6:35" ht="24" customHeight="1">
      <c r="F2687" s="263"/>
      <c r="Z2687" s="498"/>
      <c r="AA2687" s="498"/>
      <c r="AB2687" s="498"/>
      <c r="AC2687" s="498"/>
      <c r="AD2687" s="498"/>
      <c r="AE2687" s="498"/>
      <c r="AF2687" s="498"/>
      <c r="AG2687" s="498"/>
      <c r="AH2687" s="498"/>
      <c r="AI2687" s="498"/>
    </row>
    <row r="2688" spans="6:35" ht="24" customHeight="1">
      <c r="F2688" s="263"/>
      <c r="Z2688" s="498"/>
      <c r="AA2688" s="498"/>
      <c r="AB2688" s="498"/>
      <c r="AC2688" s="498"/>
      <c r="AD2688" s="498"/>
      <c r="AE2688" s="498"/>
      <c r="AF2688" s="498"/>
      <c r="AG2688" s="498"/>
      <c r="AH2688" s="498"/>
      <c r="AI2688" s="498"/>
    </row>
    <row r="2689" spans="6:35" ht="24" customHeight="1">
      <c r="F2689" s="263"/>
      <c r="Z2689" s="498"/>
      <c r="AA2689" s="498"/>
      <c r="AB2689" s="498"/>
      <c r="AC2689" s="498"/>
      <c r="AD2689" s="498"/>
      <c r="AE2689" s="498"/>
      <c r="AF2689" s="498"/>
      <c r="AG2689" s="498"/>
      <c r="AH2689" s="498"/>
      <c r="AI2689" s="498"/>
    </row>
    <row r="2690" spans="6:35" ht="24" customHeight="1">
      <c r="F2690" s="263"/>
      <c r="Z2690" s="498"/>
      <c r="AA2690" s="498"/>
      <c r="AB2690" s="498"/>
      <c r="AC2690" s="498"/>
      <c r="AD2690" s="498"/>
      <c r="AE2690" s="498"/>
      <c r="AF2690" s="498"/>
      <c r="AG2690" s="498"/>
      <c r="AH2690" s="498"/>
      <c r="AI2690" s="498"/>
    </row>
    <row r="2691" spans="6:35" ht="24" customHeight="1">
      <c r="F2691" s="263"/>
      <c r="Z2691" s="498"/>
      <c r="AA2691" s="498"/>
      <c r="AB2691" s="498"/>
      <c r="AC2691" s="498"/>
      <c r="AD2691" s="498"/>
      <c r="AE2691" s="498"/>
      <c r="AF2691" s="498"/>
      <c r="AG2691" s="498"/>
      <c r="AH2691" s="498"/>
      <c r="AI2691" s="498"/>
    </row>
    <row r="2692" spans="6:35" ht="24" customHeight="1">
      <c r="F2692" s="263"/>
      <c r="Z2692" s="498"/>
      <c r="AA2692" s="498"/>
      <c r="AB2692" s="498"/>
      <c r="AC2692" s="498"/>
      <c r="AD2692" s="498"/>
      <c r="AE2692" s="498"/>
      <c r="AF2692" s="498"/>
      <c r="AG2692" s="498"/>
      <c r="AH2692" s="498"/>
      <c r="AI2692" s="498"/>
    </row>
    <row r="2693" spans="6:35" ht="24" customHeight="1">
      <c r="F2693" s="263"/>
      <c r="Z2693" s="498"/>
      <c r="AA2693" s="498"/>
      <c r="AB2693" s="498"/>
      <c r="AC2693" s="498"/>
      <c r="AD2693" s="498"/>
      <c r="AE2693" s="498"/>
      <c r="AF2693" s="498"/>
      <c r="AG2693" s="498"/>
      <c r="AH2693" s="498"/>
      <c r="AI2693" s="498"/>
    </row>
    <row r="2694" spans="6:35" ht="24" customHeight="1">
      <c r="F2694" s="263"/>
      <c r="Z2694" s="498"/>
      <c r="AA2694" s="498"/>
      <c r="AB2694" s="498"/>
      <c r="AC2694" s="498"/>
      <c r="AD2694" s="498"/>
      <c r="AE2694" s="498"/>
      <c r="AF2694" s="498"/>
      <c r="AG2694" s="498"/>
      <c r="AH2694" s="498"/>
      <c r="AI2694" s="498"/>
    </row>
    <row r="2695" spans="6:35" ht="24" customHeight="1">
      <c r="F2695" s="263"/>
      <c r="Z2695" s="498"/>
      <c r="AA2695" s="498"/>
      <c r="AB2695" s="498"/>
      <c r="AC2695" s="498"/>
      <c r="AD2695" s="498"/>
      <c r="AE2695" s="498"/>
      <c r="AF2695" s="498"/>
      <c r="AG2695" s="498"/>
      <c r="AH2695" s="498"/>
      <c r="AI2695" s="498"/>
    </row>
    <row r="2696" spans="6:35" ht="24" customHeight="1">
      <c r="F2696" s="263"/>
      <c r="Z2696" s="498"/>
      <c r="AA2696" s="498"/>
      <c r="AB2696" s="498"/>
      <c r="AC2696" s="498"/>
      <c r="AD2696" s="498"/>
      <c r="AE2696" s="498"/>
      <c r="AF2696" s="498"/>
      <c r="AG2696" s="498"/>
      <c r="AH2696" s="498"/>
      <c r="AI2696" s="498"/>
    </row>
    <row r="2697" spans="6:35" ht="24" customHeight="1">
      <c r="F2697" s="263"/>
      <c r="Z2697" s="498"/>
      <c r="AA2697" s="498"/>
      <c r="AB2697" s="498"/>
      <c r="AC2697" s="498"/>
      <c r="AD2697" s="498"/>
      <c r="AE2697" s="498"/>
      <c r="AF2697" s="498"/>
      <c r="AG2697" s="498"/>
      <c r="AH2697" s="498"/>
      <c r="AI2697" s="498"/>
    </row>
    <row r="2698" spans="6:35" ht="24" customHeight="1">
      <c r="F2698" s="263"/>
      <c r="Z2698" s="498"/>
      <c r="AA2698" s="498"/>
      <c r="AB2698" s="498"/>
      <c r="AC2698" s="498"/>
      <c r="AD2698" s="498"/>
      <c r="AE2698" s="498"/>
      <c r="AF2698" s="498"/>
      <c r="AG2698" s="498"/>
      <c r="AH2698" s="498"/>
      <c r="AI2698" s="498"/>
    </row>
    <row r="2699" spans="6:35" ht="24" customHeight="1">
      <c r="F2699" s="263"/>
      <c r="Z2699" s="498"/>
      <c r="AA2699" s="498"/>
      <c r="AB2699" s="498"/>
      <c r="AC2699" s="498"/>
      <c r="AD2699" s="498"/>
      <c r="AE2699" s="498"/>
      <c r="AF2699" s="498"/>
      <c r="AG2699" s="498"/>
      <c r="AH2699" s="498"/>
      <c r="AI2699" s="498"/>
    </row>
    <row r="2700" spans="6:35" ht="24" customHeight="1">
      <c r="F2700" s="263"/>
      <c r="Z2700" s="498"/>
      <c r="AA2700" s="498"/>
      <c r="AB2700" s="498"/>
      <c r="AC2700" s="498"/>
      <c r="AD2700" s="498"/>
      <c r="AE2700" s="498"/>
      <c r="AF2700" s="498"/>
      <c r="AG2700" s="498"/>
      <c r="AH2700" s="498"/>
      <c r="AI2700" s="498"/>
    </row>
    <row r="2701" spans="6:35" ht="24" customHeight="1">
      <c r="F2701" s="263"/>
      <c r="Z2701" s="498"/>
      <c r="AA2701" s="498"/>
      <c r="AB2701" s="498"/>
      <c r="AC2701" s="498"/>
      <c r="AD2701" s="498"/>
      <c r="AE2701" s="498"/>
      <c r="AF2701" s="498"/>
      <c r="AG2701" s="498"/>
      <c r="AH2701" s="498"/>
      <c r="AI2701" s="498"/>
    </row>
    <row r="2702" spans="6:35" ht="24" customHeight="1">
      <c r="F2702" s="263"/>
      <c r="Z2702" s="498"/>
      <c r="AA2702" s="498"/>
      <c r="AB2702" s="498"/>
      <c r="AC2702" s="498"/>
      <c r="AD2702" s="498"/>
      <c r="AE2702" s="498"/>
      <c r="AF2702" s="498"/>
      <c r="AG2702" s="498"/>
      <c r="AH2702" s="498"/>
      <c r="AI2702" s="498"/>
    </row>
    <row r="2703" spans="6:35" ht="24" customHeight="1">
      <c r="F2703" s="263"/>
      <c r="Z2703" s="498"/>
      <c r="AA2703" s="498"/>
      <c r="AB2703" s="498"/>
      <c r="AC2703" s="498"/>
      <c r="AD2703" s="498"/>
      <c r="AE2703" s="498"/>
      <c r="AF2703" s="498"/>
      <c r="AG2703" s="498"/>
      <c r="AH2703" s="498"/>
      <c r="AI2703" s="498"/>
    </row>
    <row r="2704" spans="6:35" ht="24" customHeight="1">
      <c r="F2704" s="263"/>
      <c r="Z2704" s="498"/>
      <c r="AA2704" s="498"/>
      <c r="AB2704" s="498"/>
      <c r="AC2704" s="498"/>
      <c r="AD2704" s="498"/>
      <c r="AE2704" s="498"/>
      <c r="AF2704" s="498"/>
      <c r="AG2704" s="498"/>
      <c r="AH2704" s="498"/>
      <c r="AI2704" s="498"/>
    </row>
    <row r="2705" spans="6:35" ht="24" customHeight="1">
      <c r="F2705" s="263"/>
      <c r="Z2705" s="498"/>
      <c r="AA2705" s="498"/>
      <c r="AB2705" s="498"/>
      <c r="AC2705" s="498"/>
      <c r="AD2705" s="498"/>
      <c r="AE2705" s="498"/>
      <c r="AF2705" s="498"/>
      <c r="AG2705" s="498"/>
      <c r="AH2705" s="498"/>
      <c r="AI2705" s="498"/>
    </row>
    <row r="2706" spans="6:35" ht="24" customHeight="1">
      <c r="F2706" s="263"/>
      <c r="Z2706" s="498"/>
      <c r="AA2706" s="498"/>
      <c r="AB2706" s="498"/>
      <c r="AC2706" s="498"/>
      <c r="AD2706" s="498"/>
      <c r="AE2706" s="498"/>
      <c r="AF2706" s="498"/>
      <c r="AG2706" s="498"/>
      <c r="AH2706" s="498"/>
      <c r="AI2706" s="498"/>
    </row>
    <row r="2707" spans="6:35" ht="24" customHeight="1">
      <c r="F2707" s="263"/>
      <c r="Z2707" s="498"/>
      <c r="AA2707" s="498"/>
      <c r="AB2707" s="498"/>
      <c r="AC2707" s="498"/>
      <c r="AD2707" s="498"/>
      <c r="AE2707" s="498"/>
      <c r="AF2707" s="498"/>
      <c r="AG2707" s="498"/>
      <c r="AH2707" s="498"/>
      <c r="AI2707" s="498"/>
    </row>
    <row r="2708" spans="6:35" ht="24" customHeight="1">
      <c r="F2708" s="263"/>
      <c r="Z2708" s="498"/>
      <c r="AA2708" s="498"/>
      <c r="AB2708" s="498"/>
      <c r="AC2708" s="498"/>
      <c r="AD2708" s="498"/>
      <c r="AE2708" s="498"/>
      <c r="AF2708" s="498"/>
      <c r="AG2708" s="498"/>
      <c r="AH2708" s="498"/>
      <c r="AI2708" s="498"/>
    </row>
    <row r="2709" spans="6:35" ht="24" customHeight="1">
      <c r="F2709" s="263"/>
      <c r="Z2709" s="498"/>
      <c r="AA2709" s="498"/>
      <c r="AB2709" s="498"/>
      <c r="AC2709" s="498"/>
      <c r="AD2709" s="498"/>
      <c r="AE2709" s="498"/>
      <c r="AF2709" s="498"/>
      <c r="AG2709" s="498"/>
      <c r="AH2709" s="498"/>
      <c r="AI2709" s="498"/>
    </row>
    <row r="2710" spans="6:35" ht="24" customHeight="1">
      <c r="F2710" s="263"/>
      <c r="Z2710" s="498"/>
      <c r="AA2710" s="498"/>
      <c r="AB2710" s="498"/>
      <c r="AC2710" s="498"/>
      <c r="AD2710" s="498"/>
      <c r="AE2710" s="498"/>
      <c r="AF2710" s="498"/>
      <c r="AG2710" s="498"/>
      <c r="AH2710" s="498"/>
      <c r="AI2710" s="498"/>
    </row>
    <row r="2711" spans="6:35" ht="24" customHeight="1">
      <c r="F2711" s="263"/>
      <c r="Z2711" s="498"/>
      <c r="AA2711" s="498"/>
      <c r="AB2711" s="498"/>
      <c r="AC2711" s="498"/>
      <c r="AD2711" s="498"/>
      <c r="AE2711" s="498"/>
      <c r="AF2711" s="498"/>
      <c r="AG2711" s="498"/>
      <c r="AH2711" s="498"/>
      <c r="AI2711" s="498"/>
    </row>
    <row r="2712" spans="6:35" ht="24" customHeight="1">
      <c r="F2712" s="263"/>
      <c r="Z2712" s="498"/>
      <c r="AA2712" s="498"/>
      <c r="AB2712" s="498"/>
      <c r="AC2712" s="498"/>
      <c r="AD2712" s="498"/>
      <c r="AE2712" s="498"/>
      <c r="AF2712" s="498"/>
      <c r="AG2712" s="498"/>
      <c r="AH2712" s="498"/>
      <c r="AI2712" s="498"/>
    </row>
    <row r="2713" spans="6:35" ht="24" customHeight="1">
      <c r="F2713" s="263"/>
      <c r="Z2713" s="498"/>
      <c r="AA2713" s="498"/>
      <c r="AB2713" s="498"/>
      <c r="AC2713" s="498"/>
      <c r="AD2713" s="498"/>
      <c r="AE2713" s="498"/>
      <c r="AF2713" s="498"/>
      <c r="AG2713" s="498"/>
      <c r="AH2713" s="498"/>
      <c r="AI2713" s="498"/>
    </row>
    <row r="2714" spans="6:35" ht="24" customHeight="1">
      <c r="F2714" s="263"/>
      <c r="Z2714" s="498"/>
      <c r="AA2714" s="498"/>
      <c r="AB2714" s="498"/>
      <c r="AC2714" s="498"/>
      <c r="AD2714" s="498"/>
      <c r="AE2714" s="498"/>
      <c r="AF2714" s="498"/>
      <c r="AG2714" s="498"/>
      <c r="AH2714" s="498"/>
      <c r="AI2714" s="498"/>
    </row>
    <row r="2715" spans="6:35" ht="24" customHeight="1">
      <c r="F2715" s="263"/>
      <c r="Z2715" s="498"/>
      <c r="AA2715" s="498"/>
      <c r="AB2715" s="498"/>
      <c r="AC2715" s="498"/>
      <c r="AD2715" s="498"/>
      <c r="AE2715" s="498"/>
      <c r="AF2715" s="498"/>
      <c r="AG2715" s="498"/>
      <c r="AH2715" s="498"/>
      <c r="AI2715" s="498"/>
    </row>
    <row r="2716" spans="6:35" ht="24" customHeight="1">
      <c r="F2716" s="263"/>
      <c r="Z2716" s="498"/>
      <c r="AA2716" s="498"/>
      <c r="AB2716" s="498"/>
      <c r="AC2716" s="498"/>
      <c r="AD2716" s="498"/>
      <c r="AE2716" s="498"/>
      <c r="AF2716" s="498"/>
      <c r="AG2716" s="498"/>
      <c r="AH2716" s="498"/>
      <c r="AI2716" s="498"/>
    </row>
    <row r="2717" spans="6:35" ht="24" customHeight="1">
      <c r="F2717" s="263"/>
      <c r="Z2717" s="498"/>
      <c r="AA2717" s="498"/>
      <c r="AB2717" s="498"/>
      <c r="AC2717" s="498"/>
      <c r="AD2717" s="498"/>
      <c r="AE2717" s="498"/>
      <c r="AF2717" s="498"/>
      <c r="AG2717" s="498"/>
      <c r="AH2717" s="498"/>
      <c r="AI2717" s="498"/>
    </row>
    <row r="2718" spans="6:35" ht="24" customHeight="1">
      <c r="F2718" s="263"/>
      <c r="Z2718" s="498"/>
      <c r="AA2718" s="498"/>
      <c r="AB2718" s="498"/>
      <c r="AC2718" s="498"/>
      <c r="AD2718" s="498"/>
      <c r="AE2718" s="498"/>
      <c r="AF2718" s="498"/>
      <c r="AG2718" s="498"/>
      <c r="AH2718" s="498"/>
      <c r="AI2718" s="498"/>
    </row>
    <row r="2719" spans="6:35" ht="24" customHeight="1">
      <c r="F2719" s="263"/>
      <c r="Z2719" s="498"/>
      <c r="AA2719" s="498"/>
      <c r="AB2719" s="498"/>
      <c r="AC2719" s="498"/>
      <c r="AD2719" s="498"/>
      <c r="AE2719" s="498"/>
      <c r="AF2719" s="498"/>
      <c r="AG2719" s="498"/>
      <c r="AH2719" s="498"/>
      <c r="AI2719" s="498"/>
    </row>
    <row r="2720" spans="6:35" ht="24" customHeight="1">
      <c r="F2720" s="263"/>
      <c r="Z2720" s="498"/>
      <c r="AA2720" s="498"/>
      <c r="AB2720" s="498"/>
      <c r="AC2720" s="498"/>
      <c r="AD2720" s="498"/>
      <c r="AE2720" s="498"/>
      <c r="AF2720" s="498"/>
      <c r="AG2720" s="498"/>
      <c r="AH2720" s="498"/>
      <c r="AI2720" s="498"/>
    </row>
    <row r="2721" spans="6:35" ht="24" customHeight="1">
      <c r="F2721" s="263"/>
      <c r="Z2721" s="498"/>
      <c r="AA2721" s="498"/>
      <c r="AB2721" s="498"/>
      <c r="AC2721" s="498"/>
      <c r="AD2721" s="498"/>
      <c r="AE2721" s="498"/>
      <c r="AF2721" s="498"/>
      <c r="AG2721" s="498"/>
      <c r="AH2721" s="498"/>
      <c r="AI2721" s="498"/>
    </row>
    <row r="2722" spans="6:35" ht="24" customHeight="1">
      <c r="F2722" s="263"/>
      <c r="Z2722" s="498"/>
      <c r="AA2722" s="498"/>
      <c r="AB2722" s="498"/>
      <c r="AC2722" s="498"/>
      <c r="AD2722" s="498"/>
      <c r="AE2722" s="498"/>
      <c r="AF2722" s="498"/>
      <c r="AG2722" s="498"/>
      <c r="AH2722" s="498"/>
      <c r="AI2722" s="498"/>
    </row>
    <row r="2723" spans="6:35" ht="24" customHeight="1">
      <c r="F2723" s="263"/>
      <c r="Z2723" s="498"/>
      <c r="AA2723" s="498"/>
      <c r="AB2723" s="498"/>
      <c r="AC2723" s="498"/>
      <c r="AD2723" s="498"/>
      <c r="AE2723" s="498"/>
      <c r="AF2723" s="498"/>
      <c r="AG2723" s="498"/>
      <c r="AH2723" s="498"/>
      <c r="AI2723" s="498"/>
    </row>
    <row r="2724" spans="6:35" ht="24" customHeight="1">
      <c r="F2724" s="263"/>
      <c r="Z2724" s="498"/>
      <c r="AA2724" s="498"/>
      <c r="AB2724" s="498"/>
      <c r="AC2724" s="498"/>
      <c r="AD2724" s="498"/>
      <c r="AE2724" s="498"/>
      <c r="AF2724" s="498"/>
      <c r="AG2724" s="498"/>
      <c r="AH2724" s="498"/>
      <c r="AI2724" s="498"/>
    </row>
    <row r="2725" spans="6:35" ht="24" customHeight="1">
      <c r="F2725" s="263"/>
      <c r="Z2725" s="498"/>
      <c r="AA2725" s="498"/>
      <c r="AB2725" s="498"/>
      <c r="AC2725" s="498"/>
      <c r="AD2725" s="498"/>
      <c r="AE2725" s="498"/>
      <c r="AF2725" s="498"/>
      <c r="AG2725" s="498"/>
      <c r="AH2725" s="498"/>
      <c r="AI2725" s="498"/>
    </row>
    <row r="2726" spans="6:35" ht="24" customHeight="1">
      <c r="F2726" s="263"/>
      <c r="Z2726" s="498"/>
      <c r="AA2726" s="498"/>
      <c r="AB2726" s="498"/>
      <c r="AC2726" s="498"/>
      <c r="AD2726" s="498"/>
      <c r="AE2726" s="498"/>
      <c r="AF2726" s="498"/>
      <c r="AG2726" s="498"/>
      <c r="AH2726" s="498"/>
      <c r="AI2726" s="498"/>
    </row>
    <row r="2727" spans="6:35" ht="24" customHeight="1">
      <c r="F2727" s="263"/>
      <c r="Z2727" s="498"/>
      <c r="AA2727" s="498"/>
      <c r="AB2727" s="498"/>
      <c r="AC2727" s="498"/>
      <c r="AD2727" s="498"/>
      <c r="AE2727" s="498"/>
      <c r="AF2727" s="498"/>
      <c r="AG2727" s="498"/>
      <c r="AH2727" s="498"/>
      <c r="AI2727" s="498"/>
    </row>
    <row r="2728" spans="6:35" ht="24" customHeight="1">
      <c r="F2728" s="263"/>
      <c r="Z2728" s="498"/>
      <c r="AA2728" s="498"/>
      <c r="AB2728" s="498"/>
      <c r="AC2728" s="498"/>
      <c r="AD2728" s="498"/>
      <c r="AE2728" s="498"/>
      <c r="AF2728" s="498"/>
      <c r="AG2728" s="498"/>
      <c r="AH2728" s="498"/>
      <c r="AI2728" s="498"/>
    </row>
    <row r="2729" spans="6:35" ht="24" customHeight="1">
      <c r="F2729" s="263"/>
      <c r="Z2729" s="498"/>
      <c r="AA2729" s="498"/>
      <c r="AB2729" s="498"/>
      <c r="AC2729" s="498"/>
      <c r="AD2729" s="498"/>
      <c r="AE2729" s="498"/>
      <c r="AF2729" s="498"/>
      <c r="AG2729" s="498"/>
      <c r="AH2729" s="498"/>
      <c r="AI2729" s="498"/>
    </row>
    <row r="2730" spans="6:35" ht="24" customHeight="1">
      <c r="F2730" s="263"/>
      <c r="Z2730" s="498"/>
      <c r="AA2730" s="498"/>
      <c r="AB2730" s="498"/>
      <c r="AC2730" s="498"/>
      <c r="AD2730" s="498"/>
      <c r="AE2730" s="498"/>
      <c r="AF2730" s="498"/>
      <c r="AG2730" s="498"/>
      <c r="AH2730" s="498"/>
      <c r="AI2730" s="498"/>
    </row>
    <row r="2731" spans="6:35" ht="24" customHeight="1">
      <c r="F2731" s="263"/>
      <c r="Z2731" s="498"/>
      <c r="AA2731" s="498"/>
      <c r="AB2731" s="498"/>
      <c r="AC2731" s="498"/>
      <c r="AD2731" s="498"/>
      <c r="AE2731" s="498"/>
      <c r="AF2731" s="498"/>
      <c r="AG2731" s="498"/>
      <c r="AH2731" s="498"/>
      <c r="AI2731" s="498"/>
    </row>
    <row r="2732" spans="6:35" ht="24" customHeight="1">
      <c r="F2732" s="263"/>
      <c r="Z2732" s="498"/>
      <c r="AA2732" s="498"/>
      <c r="AB2732" s="498"/>
      <c r="AC2732" s="498"/>
      <c r="AD2732" s="498"/>
      <c r="AE2732" s="498"/>
      <c r="AF2732" s="498"/>
      <c r="AG2732" s="498"/>
      <c r="AH2732" s="498"/>
      <c r="AI2732" s="498"/>
    </row>
    <row r="2733" spans="6:35" ht="24" customHeight="1">
      <c r="F2733" s="263"/>
      <c r="Z2733" s="498"/>
      <c r="AA2733" s="498"/>
      <c r="AB2733" s="498"/>
      <c r="AC2733" s="498"/>
      <c r="AD2733" s="498"/>
      <c r="AE2733" s="498"/>
      <c r="AF2733" s="498"/>
      <c r="AG2733" s="498"/>
      <c r="AH2733" s="498"/>
      <c r="AI2733" s="498"/>
    </row>
    <row r="2734" spans="6:35" ht="24" customHeight="1">
      <c r="F2734" s="263"/>
      <c r="Z2734" s="498"/>
      <c r="AA2734" s="498"/>
      <c r="AB2734" s="498"/>
      <c r="AC2734" s="498"/>
      <c r="AD2734" s="498"/>
      <c r="AE2734" s="498"/>
      <c r="AF2734" s="498"/>
      <c r="AG2734" s="498"/>
      <c r="AH2734" s="498"/>
      <c r="AI2734" s="498"/>
    </row>
    <row r="2735" spans="6:35" ht="24" customHeight="1">
      <c r="F2735" s="263"/>
      <c r="Z2735" s="498"/>
      <c r="AA2735" s="498"/>
      <c r="AB2735" s="498"/>
      <c r="AC2735" s="498"/>
      <c r="AD2735" s="498"/>
      <c r="AE2735" s="498"/>
      <c r="AF2735" s="498"/>
      <c r="AG2735" s="498"/>
      <c r="AH2735" s="498"/>
      <c r="AI2735" s="498"/>
    </row>
    <row r="2736" spans="6:35" ht="24" customHeight="1">
      <c r="F2736" s="263"/>
      <c r="Z2736" s="498"/>
      <c r="AA2736" s="498"/>
      <c r="AB2736" s="498"/>
      <c r="AC2736" s="498"/>
      <c r="AD2736" s="498"/>
      <c r="AE2736" s="498"/>
      <c r="AF2736" s="498"/>
      <c r="AG2736" s="498"/>
      <c r="AH2736" s="498"/>
      <c r="AI2736" s="498"/>
    </row>
    <row r="2737" spans="6:35" ht="24" customHeight="1">
      <c r="F2737" s="263"/>
      <c r="Z2737" s="498"/>
      <c r="AA2737" s="498"/>
      <c r="AB2737" s="498"/>
      <c r="AC2737" s="498"/>
      <c r="AD2737" s="498"/>
      <c r="AE2737" s="498"/>
      <c r="AF2737" s="498"/>
      <c r="AG2737" s="498"/>
      <c r="AH2737" s="498"/>
      <c r="AI2737" s="498"/>
    </row>
    <row r="2738" spans="6:35" ht="24" customHeight="1">
      <c r="F2738" s="263"/>
      <c r="Z2738" s="498"/>
      <c r="AA2738" s="498"/>
      <c r="AB2738" s="498"/>
      <c r="AC2738" s="498"/>
      <c r="AD2738" s="498"/>
      <c r="AE2738" s="498"/>
      <c r="AF2738" s="498"/>
      <c r="AG2738" s="498"/>
      <c r="AH2738" s="498"/>
      <c r="AI2738" s="498"/>
    </row>
    <row r="2739" spans="6:35" ht="24" customHeight="1">
      <c r="F2739" s="263"/>
      <c r="Z2739" s="498"/>
      <c r="AA2739" s="498"/>
      <c r="AB2739" s="498"/>
      <c r="AC2739" s="498"/>
      <c r="AD2739" s="498"/>
      <c r="AE2739" s="498"/>
      <c r="AF2739" s="498"/>
      <c r="AG2739" s="498"/>
      <c r="AH2739" s="498"/>
      <c r="AI2739" s="498"/>
    </row>
    <row r="2740" spans="6:35" ht="24" customHeight="1">
      <c r="F2740" s="263"/>
      <c r="Z2740" s="498"/>
      <c r="AA2740" s="498"/>
      <c r="AB2740" s="498"/>
      <c r="AC2740" s="498"/>
      <c r="AD2740" s="498"/>
      <c r="AE2740" s="498"/>
      <c r="AF2740" s="498"/>
      <c r="AG2740" s="498"/>
      <c r="AH2740" s="498"/>
      <c r="AI2740" s="498"/>
    </row>
    <row r="2741" spans="6:35" ht="24" customHeight="1">
      <c r="F2741" s="263"/>
      <c r="Z2741" s="498"/>
      <c r="AA2741" s="498"/>
      <c r="AB2741" s="498"/>
      <c r="AC2741" s="498"/>
      <c r="AD2741" s="498"/>
      <c r="AE2741" s="498"/>
      <c r="AF2741" s="498"/>
      <c r="AG2741" s="498"/>
      <c r="AH2741" s="498"/>
      <c r="AI2741" s="498"/>
    </row>
    <row r="2742" spans="6:35" ht="24" customHeight="1">
      <c r="F2742" s="263"/>
      <c r="Z2742" s="498"/>
      <c r="AA2742" s="498"/>
      <c r="AB2742" s="498"/>
      <c r="AC2742" s="498"/>
      <c r="AD2742" s="498"/>
      <c r="AE2742" s="498"/>
      <c r="AF2742" s="498"/>
      <c r="AG2742" s="498"/>
      <c r="AH2742" s="498"/>
      <c r="AI2742" s="498"/>
    </row>
    <row r="2743" spans="6:35" ht="24" customHeight="1">
      <c r="F2743" s="263"/>
      <c r="Z2743" s="498"/>
      <c r="AA2743" s="498"/>
      <c r="AB2743" s="498"/>
      <c r="AC2743" s="498"/>
      <c r="AD2743" s="498"/>
      <c r="AE2743" s="498"/>
      <c r="AF2743" s="498"/>
      <c r="AG2743" s="498"/>
      <c r="AH2743" s="498"/>
      <c r="AI2743" s="498"/>
    </row>
    <row r="2744" spans="6:35" ht="24" customHeight="1">
      <c r="F2744" s="263"/>
      <c r="Z2744" s="498"/>
      <c r="AA2744" s="498"/>
      <c r="AB2744" s="498"/>
      <c r="AC2744" s="498"/>
      <c r="AD2744" s="498"/>
      <c r="AE2744" s="498"/>
      <c r="AF2744" s="498"/>
      <c r="AG2744" s="498"/>
      <c r="AH2744" s="498"/>
      <c r="AI2744" s="498"/>
    </row>
    <row r="2745" spans="6:35" ht="24" customHeight="1">
      <c r="F2745" s="263"/>
      <c r="Z2745" s="498"/>
      <c r="AA2745" s="498"/>
      <c r="AB2745" s="498"/>
      <c r="AC2745" s="498"/>
      <c r="AD2745" s="498"/>
      <c r="AE2745" s="498"/>
      <c r="AF2745" s="498"/>
      <c r="AG2745" s="498"/>
      <c r="AH2745" s="498"/>
      <c r="AI2745" s="498"/>
    </row>
    <row r="2746" spans="6:35" ht="24" customHeight="1">
      <c r="F2746" s="263"/>
      <c r="Z2746" s="498"/>
      <c r="AA2746" s="498"/>
      <c r="AB2746" s="498"/>
      <c r="AC2746" s="498"/>
      <c r="AD2746" s="498"/>
      <c r="AE2746" s="498"/>
      <c r="AF2746" s="498"/>
      <c r="AG2746" s="498"/>
      <c r="AH2746" s="498"/>
      <c r="AI2746" s="498"/>
    </row>
    <row r="2747" spans="6:35" ht="24" customHeight="1">
      <c r="F2747" s="263"/>
      <c r="Z2747" s="498"/>
      <c r="AA2747" s="498"/>
      <c r="AB2747" s="498"/>
      <c r="AC2747" s="498"/>
      <c r="AD2747" s="498"/>
      <c r="AE2747" s="498"/>
      <c r="AF2747" s="498"/>
      <c r="AG2747" s="498"/>
      <c r="AH2747" s="498"/>
      <c r="AI2747" s="498"/>
    </row>
    <row r="2748" spans="6:35" ht="24" customHeight="1">
      <c r="F2748" s="263"/>
      <c r="Z2748" s="498"/>
      <c r="AA2748" s="498"/>
      <c r="AB2748" s="498"/>
      <c r="AC2748" s="498"/>
      <c r="AD2748" s="498"/>
      <c r="AE2748" s="498"/>
      <c r="AF2748" s="498"/>
      <c r="AG2748" s="498"/>
      <c r="AH2748" s="498"/>
      <c r="AI2748" s="498"/>
    </row>
    <row r="2749" spans="6:35" ht="24" customHeight="1">
      <c r="F2749" s="263"/>
      <c r="Z2749" s="498"/>
      <c r="AA2749" s="498"/>
      <c r="AB2749" s="498"/>
      <c r="AC2749" s="498"/>
      <c r="AD2749" s="498"/>
      <c r="AE2749" s="498"/>
      <c r="AF2749" s="498"/>
      <c r="AG2749" s="498"/>
      <c r="AH2749" s="498"/>
      <c r="AI2749" s="498"/>
    </row>
    <row r="2750" spans="6:35" ht="24" customHeight="1">
      <c r="F2750" s="263"/>
      <c r="Z2750" s="498"/>
      <c r="AA2750" s="498"/>
      <c r="AB2750" s="498"/>
      <c r="AC2750" s="498"/>
      <c r="AD2750" s="498"/>
      <c r="AE2750" s="498"/>
      <c r="AF2750" s="498"/>
      <c r="AG2750" s="498"/>
      <c r="AH2750" s="498"/>
      <c r="AI2750" s="498"/>
    </row>
    <row r="2751" spans="6:35" ht="24" customHeight="1">
      <c r="F2751" s="263"/>
      <c r="Z2751" s="498"/>
      <c r="AA2751" s="498"/>
      <c r="AB2751" s="498"/>
      <c r="AC2751" s="498"/>
      <c r="AD2751" s="498"/>
      <c r="AE2751" s="498"/>
      <c r="AF2751" s="498"/>
      <c r="AG2751" s="498"/>
      <c r="AH2751" s="498"/>
      <c r="AI2751" s="498"/>
    </row>
    <row r="2752" spans="6:35" ht="24" customHeight="1">
      <c r="F2752" s="263"/>
      <c r="Z2752" s="498"/>
      <c r="AA2752" s="498"/>
      <c r="AB2752" s="498"/>
      <c r="AC2752" s="498"/>
      <c r="AD2752" s="498"/>
      <c r="AE2752" s="498"/>
      <c r="AF2752" s="498"/>
      <c r="AG2752" s="498"/>
      <c r="AH2752" s="498"/>
      <c r="AI2752" s="498"/>
    </row>
    <row r="2753" spans="6:35" ht="24" customHeight="1">
      <c r="F2753" s="263"/>
      <c r="Z2753" s="498"/>
      <c r="AA2753" s="498"/>
      <c r="AB2753" s="498"/>
      <c r="AC2753" s="498"/>
      <c r="AD2753" s="498"/>
      <c r="AE2753" s="498"/>
      <c r="AF2753" s="498"/>
      <c r="AG2753" s="498"/>
      <c r="AH2753" s="498"/>
      <c r="AI2753" s="498"/>
    </row>
    <row r="2754" spans="6:35" ht="24" customHeight="1">
      <c r="F2754" s="263"/>
      <c r="Z2754" s="498"/>
      <c r="AA2754" s="498"/>
      <c r="AB2754" s="498"/>
      <c r="AC2754" s="498"/>
      <c r="AD2754" s="498"/>
      <c r="AE2754" s="498"/>
      <c r="AF2754" s="498"/>
      <c r="AG2754" s="498"/>
      <c r="AH2754" s="498"/>
      <c r="AI2754" s="498"/>
    </row>
    <row r="2755" spans="6:35" ht="24" customHeight="1">
      <c r="F2755" s="263"/>
      <c r="Z2755" s="498"/>
      <c r="AA2755" s="498"/>
      <c r="AB2755" s="498"/>
      <c r="AC2755" s="498"/>
      <c r="AD2755" s="498"/>
      <c r="AE2755" s="498"/>
      <c r="AF2755" s="498"/>
      <c r="AG2755" s="498"/>
      <c r="AH2755" s="498"/>
      <c r="AI2755" s="498"/>
    </row>
    <row r="2756" spans="6:35" ht="24" customHeight="1">
      <c r="F2756" s="263"/>
      <c r="Z2756" s="498"/>
      <c r="AA2756" s="498"/>
      <c r="AB2756" s="498"/>
      <c r="AC2756" s="498"/>
      <c r="AD2756" s="498"/>
      <c r="AE2756" s="498"/>
      <c r="AF2756" s="498"/>
      <c r="AG2756" s="498"/>
      <c r="AH2756" s="498"/>
      <c r="AI2756" s="498"/>
    </row>
    <row r="2757" spans="6:35" ht="24" customHeight="1">
      <c r="F2757" s="263"/>
      <c r="Z2757" s="498"/>
      <c r="AA2757" s="498"/>
      <c r="AB2757" s="498"/>
      <c r="AC2757" s="498"/>
      <c r="AD2757" s="498"/>
      <c r="AE2757" s="498"/>
      <c r="AF2757" s="498"/>
      <c r="AG2757" s="498"/>
      <c r="AH2757" s="498"/>
      <c r="AI2757" s="498"/>
    </row>
    <row r="2758" spans="6:35" ht="24" customHeight="1">
      <c r="F2758" s="263"/>
      <c r="Z2758" s="498"/>
      <c r="AA2758" s="498"/>
      <c r="AB2758" s="498"/>
      <c r="AC2758" s="498"/>
      <c r="AD2758" s="498"/>
      <c r="AE2758" s="498"/>
      <c r="AF2758" s="498"/>
      <c r="AG2758" s="498"/>
      <c r="AH2758" s="498"/>
      <c r="AI2758" s="498"/>
    </row>
    <row r="2759" spans="6:35" ht="24" customHeight="1">
      <c r="F2759" s="263"/>
      <c r="Z2759" s="498"/>
      <c r="AA2759" s="498"/>
      <c r="AB2759" s="498"/>
      <c r="AC2759" s="498"/>
      <c r="AD2759" s="498"/>
      <c r="AE2759" s="498"/>
      <c r="AF2759" s="498"/>
      <c r="AG2759" s="498"/>
      <c r="AH2759" s="498"/>
      <c r="AI2759" s="498"/>
    </row>
    <row r="2760" spans="6:35" ht="24" customHeight="1">
      <c r="F2760" s="263"/>
      <c r="Z2760" s="498"/>
      <c r="AA2760" s="498"/>
      <c r="AB2760" s="498"/>
      <c r="AC2760" s="498"/>
      <c r="AD2760" s="498"/>
      <c r="AE2760" s="498"/>
      <c r="AF2760" s="498"/>
      <c r="AG2760" s="498"/>
      <c r="AH2760" s="498"/>
      <c r="AI2760" s="498"/>
    </row>
    <row r="2761" spans="6:35" ht="24" customHeight="1">
      <c r="F2761" s="263"/>
      <c r="Z2761" s="498"/>
      <c r="AA2761" s="498"/>
      <c r="AB2761" s="498"/>
      <c r="AC2761" s="498"/>
      <c r="AD2761" s="498"/>
      <c r="AE2761" s="498"/>
      <c r="AF2761" s="498"/>
      <c r="AG2761" s="498"/>
      <c r="AH2761" s="498"/>
      <c r="AI2761" s="498"/>
    </row>
    <row r="2762" spans="6:35" ht="24" customHeight="1">
      <c r="F2762" s="263"/>
      <c r="Z2762" s="498"/>
      <c r="AA2762" s="498"/>
      <c r="AB2762" s="498"/>
      <c r="AC2762" s="498"/>
      <c r="AD2762" s="498"/>
      <c r="AE2762" s="498"/>
      <c r="AF2762" s="498"/>
      <c r="AG2762" s="498"/>
      <c r="AH2762" s="498"/>
      <c r="AI2762" s="498"/>
    </row>
    <row r="2763" spans="6:35" ht="24" customHeight="1">
      <c r="F2763" s="263"/>
      <c r="Z2763" s="498"/>
      <c r="AA2763" s="498"/>
      <c r="AB2763" s="498"/>
      <c r="AC2763" s="498"/>
      <c r="AD2763" s="498"/>
      <c r="AE2763" s="498"/>
      <c r="AF2763" s="498"/>
      <c r="AG2763" s="498"/>
      <c r="AH2763" s="498"/>
      <c r="AI2763" s="498"/>
    </row>
    <row r="2764" spans="6:35" ht="24" customHeight="1">
      <c r="F2764" s="263"/>
      <c r="Z2764" s="498"/>
      <c r="AA2764" s="498"/>
      <c r="AB2764" s="498"/>
      <c r="AC2764" s="498"/>
      <c r="AD2764" s="498"/>
      <c r="AE2764" s="498"/>
      <c r="AF2764" s="498"/>
      <c r="AG2764" s="498"/>
      <c r="AH2764" s="498"/>
      <c r="AI2764" s="498"/>
    </row>
    <row r="2765" spans="6:35" ht="24" customHeight="1">
      <c r="F2765" s="263"/>
      <c r="Z2765" s="498"/>
      <c r="AA2765" s="498"/>
      <c r="AB2765" s="498"/>
      <c r="AC2765" s="498"/>
      <c r="AD2765" s="498"/>
      <c r="AE2765" s="498"/>
      <c r="AF2765" s="498"/>
      <c r="AG2765" s="498"/>
      <c r="AH2765" s="498"/>
      <c r="AI2765" s="498"/>
    </row>
    <row r="2766" spans="6:35" ht="24" customHeight="1">
      <c r="F2766" s="263"/>
      <c r="Z2766" s="498"/>
      <c r="AA2766" s="498"/>
      <c r="AB2766" s="498"/>
      <c r="AC2766" s="498"/>
      <c r="AD2766" s="498"/>
      <c r="AE2766" s="498"/>
      <c r="AF2766" s="498"/>
      <c r="AG2766" s="498"/>
      <c r="AH2766" s="498"/>
      <c r="AI2766" s="498"/>
    </row>
    <row r="2767" spans="6:35" ht="24" customHeight="1">
      <c r="F2767" s="263"/>
      <c r="Z2767" s="498"/>
      <c r="AA2767" s="498"/>
      <c r="AB2767" s="498"/>
      <c r="AC2767" s="498"/>
      <c r="AD2767" s="498"/>
      <c r="AE2767" s="498"/>
      <c r="AF2767" s="498"/>
      <c r="AG2767" s="498"/>
      <c r="AH2767" s="498"/>
      <c r="AI2767" s="498"/>
    </row>
    <row r="2768" spans="6:35" ht="24" customHeight="1">
      <c r="F2768" s="263"/>
      <c r="Z2768" s="498"/>
      <c r="AA2768" s="498"/>
      <c r="AB2768" s="498"/>
      <c r="AC2768" s="498"/>
      <c r="AD2768" s="498"/>
      <c r="AE2768" s="498"/>
      <c r="AF2768" s="498"/>
      <c r="AG2768" s="498"/>
      <c r="AH2768" s="498"/>
      <c r="AI2768" s="498"/>
    </row>
    <row r="2769" spans="6:35" ht="24" customHeight="1">
      <c r="F2769" s="263"/>
      <c r="Z2769" s="498"/>
      <c r="AA2769" s="498"/>
      <c r="AB2769" s="498"/>
      <c r="AC2769" s="498"/>
      <c r="AD2769" s="498"/>
      <c r="AE2769" s="498"/>
      <c r="AF2769" s="498"/>
      <c r="AG2769" s="498"/>
      <c r="AH2769" s="498"/>
      <c r="AI2769" s="498"/>
    </row>
    <row r="2770" spans="6:35" ht="24" customHeight="1">
      <c r="F2770" s="263"/>
      <c r="Z2770" s="498"/>
      <c r="AA2770" s="498"/>
      <c r="AB2770" s="498"/>
      <c r="AC2770" s="498"/>
      <c r="AD2770" s="498"/>
      <c r="AE2770" s="498"/>
      <c r="AF2770" s="498"/>
      <c r="AG2770" s="498"/>
      <c r="AH2770" s="498"/>
      <c r="AI2770" s="498"/>
    </row>
    <row r="2771" spans="6:35" ht="24" customHeight="1">
      <c r="F2771" s="263"/>
      <c r="Z2771" s="498"/>
      <c r="AA2771" s="498"/>
      <c r="AB2771" s="498"/>
      <c r="AC2771" s="498"/>
      <c r="AD2771" s="498"/>
      <c r="AE2771" s="498"/>
      <c r="AF2771" s="498"/>
      <c r="AG2771" s="498"/>
      <c r="AH2771" s="498"/>
      <c r="AI2771" s="498"/>
    </row>
    <row r="2772" spans="6:35" ht="24" customHeight="1">
      <c r="F2772" s="263"/>
      <c r="Z2772" s="498"/>
      <c r="AA2772" s="498"/>
      <c r="AB2772" s="498"/>
      <c r="AC2772" s="498"/>
      <c r="AD2772" s="498"/>
      <c r="AE2772" s="498"/>
      <c r="AF2772" s="498"/>
      <c r="AG2772" s="498"/>
      <c r="AH2772" s="498"/>
      <c r="AI2772" s="498"/>
    </row>
    <row r="2773" spans="6:35" ht="24" customHeight="1">
      <c r="F2773" s="263"/>
      <c r="Z2773" s="498"/>
      <c r="AA2773" s="498"/>
      <c r="AB2773" s="498"/>
      <c r="AC2773" s="498"/>
      <c r="AD2773" s="498"/>
      <c r="AE2773" s="498"/>
      <c r="AF2773" s="498"/>
      <c r="AG2773" s="498"/>
      <c r="AH2773" s="498"/>
      <c r="AI2773" s="498"/>
    </row>
    <row r="2774" spans="6:35" ht="24" customHeight="1">
      <c r="F2774" s="263"/>
      <c r="Z2774" s="498"/>
      <c r="AA2774" s="498"/>
      <c r="AB2774" s="498"/>
      <c r="AC2774" s="498"/>
      <c r="AD2774" s="498"/>
      <c r="AE2774" s="498"/>
      <c r="AF2774" s="498"/>
      <c r="AG2774" s="498"/>
      <c r="AH2774" s="498"/>
      <c r="AI2774" s="498"/>
    </row>
    <row r="2775" spans="6:35" ht="24" customHeight="1">
      <c r="F2775" s="263"/>
      <c r="Z2775" s="498"/>
      <c r="AA2775" s="498"/>
      <c r="AB2775" s="498"/>
      <c r="AC2775" s="498"/>
      <c r="AD2775" s="498"/>
      <c r="AE2775" s="498"/>
      <c r="AF2775" s="498"/>
      <c r="AG2775" s="498"/>
      <c r="AH2775" s="498"/>
      <c r="AI2775" s="498"/>
    </row>
    <row r="2776" spans="6:35" ht="24" customHeight="1">
      <c r="F2776" s="263"/>
      <c r="Z2776" s="498"/>
      <c r="AA2776" s="498"/>
      <c r="AB2776" s="498"/>
      <c r="AC2776" s="498"/>
      <c r="AD2776" s="498"/>
      <c r="AE2776" s="498"/>
      <c r="AF2776" s="498"/>
      <c r="AG2776" s="498"/>
      <c r="AH2776" s="498"/>
      <c r="AI2776" s="498"/>
    </row>
    <row r="2777" spans="6:35" ht="24" customHeight="1">
      <c r="F2777" s="263"/>
      <c r="Z2777" s="498"/>
      <c r="AA2777" s="498"/>
      <c r="AB2777" s="498"/>
      <c r="AC2777" s="498"/>
      <c r="AD2777" s="498"/>
      <c r="AE2777" s="498"/>
      <c r="AF2777" s="498"/>
      <c r="AG2777" s="498"/>
      <c r="AH2777" s="498"/>
      <c r="AI2777" s="498"/>
    </row>
    <row r="2778" spans="6:35" ht="24" customHeight="1">
      <c r="F2778" s="263"/>
      <c r="Z2778" s="498"/>
      <c r="AA2778" s="498"/>
      <c r="AB2778" s="498"/>
      <c r="AC2778" s="498"/>
      <c r="AD2778" s="498"/>
      <c r="AE2778" s="498"/>
      <c r="AF2778" s="498"/>
      <c r="AG2778" s="498"/>
      <c r="AH2778" s="498"/>
      <c r="AI2778" s="498"/>
    </row>
    <row r="2779" spans="6:35" ht="24" customHeight="1">
      <c r="F2779" s="263"/>
      <c r="Z2779" s="498"/>
      <c r="AA2779" s="498"/>
      <c r="AB2779" s="498"/>
      <c r="AC2779" s="498"/>
      <c r="AD2779" s="498"/>
      <c r="AE2779" s="498"/>
      <c r="AF2779" s="498"/>
      <c r="AG2779" s="498"/>
      <c r="AH2779" s="498"/>
      <c r="AI2779" s="498"/>
    </row>
    <row r="2780" spans="6:35" ht="24" customHeight="1">
      <c r="F2780" s="263"/>
      <c r="Z2780" s="498"/>
      <c r="AA2780" s="498"/>
      <c r="AB2780" s="498"/>
      <c r="AC2780" s="498"/>
      <c r="AD2780" s="498"/>
      <c r="AE2780" s="498"/>
      <c r="AF2780" s="498"/>
      <c r="AG2780" s="498"/>
      <c r="AH2780" s="498"/>
      <c r="AI2780" s="498"/>
    </row>
    <row r="2781" spans="6:35" ht="24" customHeight="1">
      <c r="F2781" s="263"/>
      <c r="Z2781" s="498"/>
      <c r="AA2781" s="498"/>
      <c r="AB2781" s="498"/>
      <c r="AC2781" s="498"/>
      <c r="AD2781" s="498"/>
      <c r="AE2781" s="498"/>
      <c r="AF2781" s="498"/>
      <c r="AG2781" s="498"/>
      <c r="AH2781" s="498"/>
      <c r="AI2781" s="498"/>
    </row>
    <row r="2782" spans="6:35" ht="24" customHeight="1">
      <c r="F2782" s="263"/>
      <c r="Z2782" s="498"/>
      <c r="AA2782" s="498"/>
      <c r="AB2782" s="498"/>
      <c r="AC2782" s="498"/>
      <c r="AD2782" s="498"/>
      <c r="AE2782" s="498"/>
      <c r="AF2782" s="498"/>
      <c r="AG2782" s="498"/>
      <c r="AH2782" s="498"/>
      <c r="AI2782" s="498"/>
    </row>
    <row r="2783" spans="6:35" ht="24" customHeight="1">
      <c r="F2783" s="263"/>
      <c r="Z2783" s="498"/>
      <c r="AA2783" s="498"/>
      <c r="AB2783" s="498"/>
      <c r="AC2783" s="498"/>
      <c r="AD2783" s="498"/>
      <c r="AE2783" s="498"/>
      <c r="AF2783" s="498"/>
      <c r="AG2783" s="498"/>
      <c r="AH2783" s="498"/>
      <c r="AI2783" s="498"/>
    </row>
    <row r="2784" spans="6:35" ht="24" customHeight="1">
      <c r="F2784" s="263"/>
      <c r="Z2784" s="498"/>
      <c r="AA2784" s="498"/>
      <c r="AB2784" s="498"/>
      <c r="AC2784" s="498"/>
      <c r="AD2784" s="498"/>
      <c r="AE2784" s="498"/>
      <c r="AF2784" s="498"/>
      <c r="AG2784" s="498"/>
      <c r="AH2784" s="498"/>
      <c r="AI2784" s="498"/>
    </row>
    <row r="2785" spans="6:35" ht="24" customHeight="1">
      <c r="F2785" s="263"/>
      <c r="Z2785" s="498"/>
      <c r="AA2785" s="498"/>
      <c r="AB2785" s="498"/>
      <c r="AC2785" s="498"/>
      <c r="AD2785" s="498"/>
      <c r="AE2785" s="498"/>
      <c r="AF2785" s="498"/>
      <c r="AG2785" s="498"/>
      <c r="AH2785" s="498"/>
      <c r="AI2785" s="498"/>
    </row>
    <row r="2786" spans="6:35" ht="24" customHeight="1">
      <c r="F2786" s="263"/>
      <c r="Z2786" s="498"/>
      <c r="AA2786" s="498"/>
      <c r="AB2786" s="498"/>
      <c r="AC2786" s="498"/>
      <c r="AD2786" s="498"/>
      <c r="AE2786" s="498"/>
      <c r="AF2786" s="498"/>
      <c r="AG2786" s="498"/>
      <c r="AH2786" s="498"/>
      <c r="AI2786" s="498"/>
    </row>
    <row r="2787" spans="6:35" ht="24" customHeight="1">
      <c r="F2787" s="263"/>
      <c r="Z2787" s="498"/>
      <c r="AA2787" s="498"/>
      <c r="AB2787" s="498"/>
      <c r="AC2787" s="498"/>
      <c r="AD2787" s="498"/>
      <c r="AE2787" s="498"/>
      <c r="AF2787" s="498"/>
      <c r="AG2787" s="498"/>
      <c r="AH2787" s="498"/>
      <c r="AI2787" s="498"/>
    </row>
    <row r="2788" spans="6:35" ht="24" customHeight="1">
      <c r="F2788" s="263"/>
      <c r="Z2788" s="498"/>
      <c r="AA2788" s="498"/>
      <c r="AB2788" s="498"/>
      <c r="AC2788" s="498"/>
      <c r="AD2788" s="498"/>
      <c r="AE2788" s="498"/>
      <c r="AF2788" s="498"/>
      <c r="AG2788" s="498"/>
      <c r="AH2788" s="498"/>
      <c r="AI2788" s="498"/>
    </row>
    <row r="2789" spans="6:35" ht="24" customHeight="1">
      <c r="F2789" s="263"/>
      <c r="Z2789" s="498"/>
      <c r="AA2789" s="498"/>
      <c r="AB2789" s="498"/>
      <c r="AC2789" s="498"/>
      <c r="AD2789" s="498"/>
      <c r="AE2789" s="498"/>
      <c r="AF2789" s="498"/>
      <c r="AG2789" s="498"/>
      <c r="AH2789" s="498"/>
      <c r="AI2789" s="498"/>
    </row>
    <row r="2790" spans="6:35" ht="24" customHeight="1">
      <c r="F2790" s="263"/>
      <c r="Z2790" s="498"/>
      <c r="AA2790" s="498"/>
      <c r="AB2790" s="498"/>
      <c r="AC2790" s="498"/>
      <c r="AD2790" s="498"/>
      <c r="AE2790" s="498"/>
      <c r="AF2790" s="498"/>
      <c r="AG2790" s="498"/>
      <c r="AH2790" s="498"/>
      <c r="AI2790" s="498"/>
    </row>
    <row r="2791" spans="6:35" ht="24" customHeight="1">
      <c r="F2791" s="263"/>
      <c r="Z2791" s="498"/>
      <c r="AA2791" s="498"/>
      <c r="AB2791" s="498"/>
      <c r="AC2791" s="498"/>
      <c r="AD2791" s="498"/>
      <c r="AE2791" s="498"/>
      <c r="AF2791" s="498"/>
      <c r="AG2791" s="498"/>
      <c r="AH2791" s="498"/>
      <c r="AI2791" s="498"/>
    </row>
    <row r="2792" spans="6:35" ht="24" customHeight="1">
      <c r="F2792" s="263"/>
      <c r="Z2792" s="498"/>
      <c r="AA2792" s="498"/>
      <c r="AB2792" s="498"/>
      <c r="AC2792" s="498"/>
      <c r="AD2792" s="498"/>
      <c r="AE2792" s="498"/>
      <c r="AF2792" s="498"/>
      <c r="AG2792" s="498"/>
      <c r="AH2792" s="498"/>
      <c r="AI2792" s="498"/>
    </row>
    <row r="2793" spans="6:35" ht="24" customHeight="1">
      <c r="F2793" s="263"/>
      <c r="Z2793" s="498"/>
      <c r="AA2793" s="498"/>
      <c r="AB2793" s="498"/>
      <c r="AC2793" s="498"/>
      <c r="AD2793" s="498"/>
      <c r="AE2793" s="498"/>
      <c r="AF2793" s="498"/>
      <c r="AG2793" s="498"/>
      <c r="AH2793" s="498"/>
      <c r="AI2793" s="498"/>
    </row>
    <row r="2794" spans="6:35" ht="24" customHeight="1">
      <c r="F2794" s="263"/>
      <c r="Z2794" s="498"/>
      <c r="AA2794" s="498"/>
      <c r="AB2794" s="498"/>
      <c r="AC2794" s="498"/>
      <c r="AD2794" s="498"/>
      <c r="AE2794" s="498"/>
      <c r="AF2794" s="498"/>
      <c r="AG2794" s="498"/>
      <c r="AH2794" s="498"/>
      <c r="AI2794" s="498"/>
    </row>
    <row r="2795" spans="6:35" ht="24" customHeight="1">
      <c r="F2795" s="263"/>
      <c r="Z2795" s="498"/>
      <c r="AA2795" s="498"/>
      <c r="AB2795" s="498"/>
      <c r="AC2795" s="498"/>
      <c r="AD2795" s="498"/>
      <c r="AE2795" s="498"/>
      <c r="AF2795" s="498"/>
      <c r="AG2795" s="498"/>
      <c r="AH2795" s="498"/>
      <c r="AI2795" s="498"/>
    </row>
    <row r="2796" spans="6:35" ht="24" customHeight="1">
      <c r="F2796" s="263"/>
      <c r="Z2796" s="498"/>
      <c r="AA2796" s="498"/>
      <c r="AB2796" s="498"/>
      <c r="AC2796" s="498"/>
      <c r="AD2796" s="498"/>
      <c r="AE2796" s="498"/>
      <c r="AF2796" s="498"/>
      <c r="AG2796" s="498"/>
      <c r="AH2796" s="498"/>
      <c r="AI2796" s="498"/>
    </row>
    <row r="2797" spans="6:35" ht="24" customHeight="1">
      <c r="F2797" s="263"/>
      <c r="Z2797" s="498"/>
      <c r="AA2797" s="498"/>
      <c r="AB2797" s="498"/>
      <c r="AC2797" s="498"/>
      <c r="AD2797" s="498"/>
      <c r="AE2797" s="498"/>
      <c r="AF2797" s="498"/>
      <c r="AG2797" s="498"/>
      <c r="AH2797" s="498"/>
      <c r="AI2797" s="498"/>
    </row>
    <row r="2798" spans="6:35" ht="24" customHeight="1">
      <c r="F2798" s="263"/>
      <c r="Z2798" s="498"/>
      <c r="AA2798" s="498"/>
      <c r="AB2798" s="498"/>
      <c r="AC2798" s="498"/>
      <c r="AD2798" s="498"/>
      <c r="AE2798" s="498"/>
      <c r="AF2798" s="498"/>
      <c r="AG2798" s="498"/>
      <c r="AH2798" s="498"/>
      <c r="AI2798" s="498"/>
    </row>
    <row r="2799" spans="6:35" ht="24" customHeight="1">
      <c r="F2799" s="263"/>
      <c r="Z2799" s="498"/>
      <c r="AA2799" s="498"/>
      <c r="AB2799" s="498"/>
      <c r="AC2799" s="498"/>
      <c r="AD2799" s="498"/>
      <c r="AE2799" s="498"/>
      <c r="AF2799" s="498"/>
      <c r="AG2799" s="498"/>
      <c r="AH2799" s="498"/>
      <c r="AI2799" s="498"/>
    </row>
    <row r="2800" spans="6:35" ht="24" customHeight="1">
      <c r="F2800" s="263"/>
      <c r="Z2800" s="498"/>
      <c r="AA2800" s="498"/>
      <c r="AB2800" s="498"/>
      <c r="AC2800" s="498"/>
      <c r="AD2800" s="498"/>
      <c r="AE2800" s="498"/>
      <c r="AF2800" s="498"/>
      <c r="AG2800" s="498"/>
      <c r="AH2800" s="498"/>
      <c r="AI2800" s="498"/>
    </row>
    <row r="2801" spans="6:35" ht="24" customHeight="1">
      <c r="F2801" s="263"/>
      <c r="Z2801" s="498"/>
      <c r="AA2801" s="498"/>
      <c r="AB2801" s="498"/>
      <c r="AC2801" s="498"/>
      <c r="AD2801" s="498"/>
      <c r="AE2801" s="498"/>
      <c r="AF2801" s="498"/>
      <c r="AG2801" s="498"/>
      <c r="AH2801" s="498"/>
      <c r="AI2801" s="498"/>
    </row>
    <row r="2802" spans="6:35" ht="24" customHeight="1">
      <c r="F2802" s="263"/>
      <c r="Z2802" s="498"/>
      <c r="AA2802" s="498"/>
      <c r="AB2802" s="498"/>
      <c r="AC2802" s="498"/>
      <c r="AD2802" s="498"/>
      <c r="AE2802" s="498"/>
      <c r="AF2802" s="498"/>
      <c r="AG2802" s="498"/>
      <c r="AH2802" s="498"/>
      <c r="AI2802" s="498"/>
    </row>
    <row r="2803" spans="6:35" ht="24" customHeight="1">
      <c r="F2803" s="263"/>
      <c r="Z2803" s="498"/>
      <c r="AA2803" s="498"/>
      <c r="AB2803" s="498"/>
      <c r="AC2803" s="498"/>
      <c r="AD2803" s="498"/>
      <c r="AE2803" s="498"/>
      <c r="AF2803" s="498"/>
      <c r="AG2803" s="498"/>
      <c r="AH2803" s="498"/>
      <c r="AI2803" s="498"/>
    </row>
    <row r="2804" spans="6:35" ht="24" customHeight="1">
      <c r="F2804" s="263"/>
      <c r="Z2804" s="498"/>
      <c r="AA2804" s="498"/>
      <c r="AB2804" s="498"/>
      <c r="AC2804" s="498"/>
      <c r="AD2804" s="498"/>
      <c r="AE2804" s="498"/>
      <c r="AF2804" s="498"/>
      <c r="AG2804" s="498"/>
      <c r="AH2804" s="498"/>
      <c r="AI2804" s="498"/>
    </row>
    <row r="2805" spans="6:35" ht="24" customHeight="1">
      <c r="F2805" s="263"/>
      <c r="Z2805" s="498"/>
      <c r="AA2805" s="498"/>
      <c r="AB2805" s="498"/>
      <c r="AC2805" s="498"/>
      <c r="AD2805" s="498"/>
      <c r="AE2805" s="498"/>
      <c r="AF2805" s="498"/>
      <c r="AG2805" s="498"/>
      <c r="AH2805" s="498"/>
      <c r="AI2805" s="498"/>
    </row>
    <row r="2806" spans="6:35" ht="24" customHeight="1">
      <c r="F2806" s="263"/>
      <c r="Z2806" s="498"/>
      <c r="AA2806" s="498"/>
      <c r="AB2806" s="498"/>
      <c r="AC2806" s="498"/>
      <c r="AD2806" s="498"/>
      <c r="AE2806" s="498"/>
      <c r="AF2806" s="498"/>
      <c r="AG2806" s="498"/>
      <c r="AH2806" s="498"/>
      <c r="AI2806" s="498"/>
    </row>
    <row r="2807" spans="6:35" ht="24" customHeight="1">
      <c r="F2807" s="263"/>
      <c r="Z2807" s="498"/>
      <c r="AA2807" s="498"/>
      <c r="AB2807" s="498"/>
      <c r="AC2807" s="498"/>
      <c r="AD2807" s="498"/>
      <c r="AE2807" s="498"/>
      <c r="AF2807" s="498"/>
      <c r="AG2807" s="498"/>
      <c r="AH2807" s="498"/>
      <c r="AI2807" s="498"/>
    </row>
    <row r="2808" spans="6:35" ht="24" customHeight="1">
      <c r="F2808" s="263"/>
      <c r="Z2808" s="498"/>
      <c r="AA2808" s="498"/>
      <c r="AB2808" s="498"/>
      <c r="AC2808" s="498"/>
      <c r="AD2808" s="498"/>
      <c r="AE2808" s="498"/>
      <c r="AF2808" s="498"/>
      <c r="AG2808" s="498"/>
      <c r="AH2808" s="498"/>
      <c r="AI2808" s="498"/>
    </row>
    <row r="2809" spans="6:35" ht="24" customHeight="1">
      <c r="F2809" s="263"/>
      <c r="Z2809" s="498"/>
      <c r="AA2809" s="498"/>
      <c r="AB2809" s="498"/>
      <c r="AC2809" s="498"/>
      <c r="AD2809" s="498"/>
      <c r="AE2809" s="498"/>
      <c r="AF2809" s="498"/>
      <c r="AG2809" s="498"/>
      <c r="AH2809" s="498"/>
      <c r="AI2809" s="498"/>
    </row>
    <row r="2810" spans="6:35" ht="24" customHeight="1">
      <c r="F2810" s="263"/>
      <c r="Z2810" s="498"/>
      <c r="AA2810" s="498"/>
      <c r="AB2810" s="498"/>
      <c r="AC2810" s="498"/>
      <c r="AD2810" s="498"/>
      <c r="AE2810" s="498"/>
      <c r="AF2810" s="498"/>
      <c r="AG2810" s="498"/>
      <c r="AH2810" s="498"/>
      <c r="AI2810" s="498"/>
    </row>
    <row r="2811" spans="6:35" ht="24" customHeight="1">
      <c r="F2811" s="263"/>
      <c r="Z2811" s="498"/>
      <c r="AA2811" s="498"/>
      <c r="AB2811" s="498"/>
      <c r="AC2811" s="498"/>
      <c r="AD2811" s="498"/>
      <c r="AE2811" s="498"/>
      <c r="AF2811" s="498"/>
      <c r="AG2811" s="498"/>
      <c r="AH2811" s="498"/>
      <c r="AI2811" s="498"/>
    </row>
    <row r="2812" spans="6:35" ht="24" customHeight="1">
      <c r="F2812" s="263"/>
      <c r="Z2812" s="498"/>
      <c r="AA2812" s="498"/>
      <c r="AB2812" s="498"/>
      <c r="AC2812" s="498"/>
      <c r="AD2812" s="498"/>
      <c r="AE2812" s="498"/>
      <c r="AF2812" s="498"/>
      <c r="AG2812" s="498"/>
      <c r="AH2812" s="498"/>
      <c r="AI2812" s="498"/>
    </row>
    <row r="2813" spans="6:35" ht="24" customHeight="1">
      <c r="F2813" s="263"/>
      <c r="Z2813" s="498"/>
      <c r="AA2813" s="498"/>
      <c r="AB2813" s="498"/>
      <c r="AC2813" s="498"/>
      <c r="AD2813" s="498"/>
      <c r="AE2813" s="498"/>
      <c r="AF2813" s="498"/>
      <c r="AG2813" s="498"/>
      <c r="AH2813" s="498"/>
      <c r="AI2813" s="498"/>
    </row>
    <row r="2814" spans="6:35" ht="24" customHeight="1">
      <c r="F2814" s="263"/>
      <c r="Z2814" s="498"/>
      <c r="AA2814" s="498"/>
      <c r="AB2814" s="498"/>
      <c r="AC2814" s="498"/>
      <c r="AD2814" s="498"/>
      <c r="AE2814" s="498"/>
      <c r="AF2814" s="498"/>
      <c r="AG2814" s="498"/>
      <c r="AH2814" s="498"/>
      <c r="AI2814" s="498"/>
    </row>
    <row r="2815" spans="6:35" ht="24" customHeight="1">
      <c r="F2815" s="263"/>
      <c r="Z2815" s="498"/>
      <c r="AA2815" s="498"/>
      <c r="AB2815" s="498"/>
      <c r="AC2815" s="498"/>
      <c r="AD2815" s="498"/>
      <c r="AE2815" s="498"/>
      <c r="AF2815" s="498"/>
      <c r="AG2815" s="498"/>
      <c r="AH2815" s="498"/>
      <c r="AI2815" s="498"/>
    </row>
    <row r="2816" spans="6:35" ht="24" customHeight="1">
      <c r="F2816" s="263"/>
      <c r="Z2816" s="498"/>
      <c r="AA2816" s="498"/>
      <c r="AB2816" s="498"/>
      <c r="AC2816" s="498"/>
      <c r="AD2816" s="498"/>
      <c r="AE2816" s="498"/>
      <c r="AF2816" s="498"/>
      <c r="AG2816" s="498"/>
      <c r="AH2816" s="498"/>
      <c r="AI2816" s="498"/>
    </row>
    <row r="2817" spans="6:35" ht="24" customHeight="1">
      <c r="F2817" s="263"/>
      <c r="Z2817" s="498"/>
      <c r="AA2817" s="498"/>
      <c r="AB2817" s="498"/>
      <c r="AC2817" s="498"/>
      <c r="AD2817" s="498"/>
      <c r="AE2817" s="498"/>
      <c r="AF2817" s="498"/>
      <c r="AG2817" s="498"/>
      <c r="AH2817" s="498"/>
      <c r="AI2817" s="498"/>
    </row>
    <row r="2818" spans="6:35" ht="24" customHeight="1">
      <c r="F2818" s="263"/>
      <c r="Z2818" s="498"/>
      <c r="AA2818" s="498"/>
      <c r="AB2818" s="498"/>
      <c r="AC2818" s="498"/>
      <c r="AD2818" s="498"/>
      <c r="AE2818" s="498"/>
      <c r="AF2818" s="498"/>
      <c r="AG2818" s="498"/>
      <c r="AH2818" s="498"/>
      <c r="AI2818" s="498"/>
    </row>
    <row r="2819" spans="6:35" ht="24" customHeight="1">
      <c r="F2819" s="263"/>
      <c r="Z2819" s="498"/>
      <c r="AA2819" s="498"/>
      <c r="AB2819" s="498"/>
      <c r="AC2819" s="498"/>
      <c r="AD2819" s="498"/>
      <c r="AE2819" s="498"/>
      <c r="AF2819" s="498"/>
      <c r="AG2819" s="498"/>
      <c r="AH2819" s="498"/>
      <c r="AI2819" s="498"/>
    </row>
    <row r="2820" spans="6:35" ht="24" customHeight="1">
      <c r="F2820" s="263"/>
      <c r="Z2820" s="498"/>
      <c r="AA2820" s="498"/>
      <c r="AB2820" s="498"/>
      <c r="AC2820" s="498"/>
      <c r="AD2820" s="498"/>
      <c r="AE2820" s="498"/>
      <c r="AF2820" s="498"/>
      <c r="AG2820" s="498"/>
      <c r="AH2820" s="498"/>
      <c r="AI2820" s="498"/>
    </row>
    <row r="2821" spans="6:35" ht="24" customHeight="1">
      <c r="F2821" s="263"/>
      <c r="Z2821" s="498"/>
      <c r="AA2821" s="498"/>
      <c r="AB2821" s="498"/>
      <c r="AC2821" s="498"/>
      <c r="AD2821" s="498"/>
      <c r="AE2821" s="498"/>
      <c r="AF2821" s="498"/>
      <c r="AG2821" s="498"/>
      <c r="AH2821" s="498"/>
      <c r="AI2821" s="498"/>
    </row>
    <row r="2822" spans="6:35" ht="24" customHeight="1">
      <c r="F2822" s="263"/>
      <c r="Z2822" s="498"/>
      <c r="AA2822" s="498"/>
      <c r="AB2822" s="498"/>
      <c r="AC2822" s="498"/>
      <c r="AD2822" s="498"/>
      <c r="AE2822" s="498"/>
      <c r="AF2822" s="498"/>
      <c r="AG2822" s="498"/>
      <c r="AH2822" s="498"/>
      <c r="AI2822" s="498"/>
    </row>
    <row r="2823" spans="6:35" ht="24" customHeight="1">
      <c r="F2823" s="263"/>
      <c r="Z2823" s="498"/>
      <c r="AA2823" s="498"/>
      <c r="AB2823" s="498"/>
      <c r="AC2823" s="498"/>
      <c r="AD2823" s="498"/>
      <c r="AE2823" s="498"/>
      <c r="AF2823" s="498"/>
      <c r="AG2823" s="498"/>
      <c r="AH2823" s="498"/>
      <c r="AI2823" s="498"/>
    </row>
    <row r="2824" spans="6:35" ht="24" customHeight="1">
      <c r="F2824" s="263"/>
      <c r="Z2824" s="498"/>
      <c r="AA2824" s="498"/>
      <c r="AB2824" s="498"/>
      <c r="AC2824" s="498"/>
      <c r="AD2824" s="498"/>
      <c r="AE2824" s="498"/>
      <c r="AF2824" s="498"/>
      <c r="AG2824" s="498"/>
      <c r="AH2824" s="498"/>
      <c r="AI2824" s="498"/>
    </row>
    <row r="2825" spans="6:35" ht="24" customHeight="1">
      <c r="F2825" s="263"/>
      <c r="Z2825" s="498"/>
      <c r="AA2825" s="498"/>
      <c r="AB2825" s="498"/>
      <c r="AC2825" s="498"/>
      <c r="AD2825" s="498"/>
      <c r="AE2825" s="498"/>
      <c r="AF2825" s="498"/>
      <c r="AG2825" s="498"/>
      <c r="AH2825" s="498"/>
      <c r="AI2825" s="498"/>
    </row>
    <row r="2826" spans="6:35" ht="24" customHeight="1">
      <c r="F2826" s="263"/>
      <c r="Z2826" s="498"/>
      <c r="AA2826" s="498"/>
      <c r="AB2826" s="498"/>
      <c r="AC2826" s="498"/>
      <c r="AD2826" s="498"/>
      <c r="AE2826" s="498"/>
      <c r="AF2826" s="498"/>
      <c r="AG2826" s="498"/>
      <c r="AH2826" s="498"/>
      <c r="AI2826" s="498"/>
    </row>
    <row r="2827" spans="6:35" ht="24" customHeight="1">
      <c r="F2827" s="263"/>
      <c r="Z2827" s="498"/>
      <c r="AA2827" s="498"/>
      <c r="AB2827" s="498"/>
      <c r="AC2827" s="498"/>
      <c r="AD2827" s="498"/>
      <c r="AE2827" s="498"/>
      <c r="AF2827" s="498"/>
      <c r="AG2827" s="498"/>
      <c r="AH2827" s="498"/>
      <c r="AI2827" s="498"/>
    </row>
    <row r="2828" spans="6:35" ht="24" customHeight="1">
      <c r="F2828" s="263"/>
      <c r="Z2828" s="498"/>
      <c r="AA2828" s="498"/>
      <c r="AB2828" s="498"/>
      <c r="AC2828" s="498"/>
      <c r="AD2828" s="498"/>
      <c r="AE2828" s="498"/>
      <c r="AF2828" s="498"/>
      <c r="AG2828" s="498"/>
      <c r="AH2828" s="498"/>
      <c r="AI2828" s="498"/>
    </row>
    <row r="2829" spans="6:35" ht="24" customHeight="1">
      <c r="F2829" s="263"/>
      <c r="Z2829" s="498"/>
      <c r="AA2829" s="498"/>
      <c r="AB2829" s="498"/>
      <c r="AC2829" s="498"/>
      <c r="AD2829" s="498"/>
      <c r="AE2829" s="498"/>
      <c r="AF2829" s="498"/>
      <c r="AG2829" s="498"/>
      <c r="AH2829" s="498"/>
      <c r="AI2829" s="498"/>
    </row>
    <row r="2830" spans="6:35" ht="24" customHeight="1">
      <c r="F2830" s="263"/>
      <c r="Z2830" s="498"/>
      <c r="AA2830" s="498"/>
      <c r="AB2830" s="498"/>
      <c r="AC2830" s="498"/>
      <c r="AD2830" s="498"/>
      <c r="AE2830" s="498"/>
      <c r="AF2830" s="498"/>
      <c r="AG2830" s="498"/>
      <c r="AH2830" s="498"/>
      <c r="AI2830" s="498"/>
    </row>
    <row r="2831" spans="6:35" ht="24" customHeight="1">
      <c r="F2831" s="263"/>
      <c r="Z2831" s="498"/>
      <c r="AA2831" s="498"/>
      <c r="AB2831" s="498"/>
      <c r="AC2831" s="498"/>
      <c r="AD2831" s="498"/>
      <c r="AE2831" s="498"/>
      <c r="AF2831" s="498"/>
      <c r="AG2831" s="498"/>
      <c r="AH2831" s="498"/>
      <c r="AI2831" s="498"/>
    </row>
    <row r="2832" spans="6:35" ht="24" customHeight="1">
      <c r="F2832" s="263"/>
      <c r="Z2832" s="498"/>
      <c r="AA2832" s="498"/>
      <c r="AB2832" s="498"/>
      <c r="AC2832" s="498"/>
      <c r="AD2832" s="498"/>
      <c r="AE2832" s="498"/>
      <c r="AF2832" s="498"/>
      <c r="AG2832" s="498"/>
      <c r="AH2832" s="498"/>
      <c r="AI2832" s="498"/>
    </row>
    <row r="2833" spans="6:35" ht="24" customHeight="1">
      <c r="F2833" s="263"/>
      <c r="Z2833" s="498"/>
      <c r="AA2833" s="498"/>
      <c r="AB2833" s="498"/>
      <c r="AC2833" s="498"/>
      <c r="AD2833" s="498"/>
      <c r="AE2833" s="498"/>
      <c r="AF2833" s="498"/>
      <c r="AG2833" s="498"/>
      <c r="AH2833" s="498"/>
      <c r="AI2833" s="498"/>
    </row>
    <row r="2834" spans="6:35" ht="24" customHeight="1">
      <c r="F2834" s="263"/>
      <c r="Z2834" s="498"/>
      <c r="AA2834" s="498"/>
      <c r="AB2834" s="498"/>
      <c r="AC2834" s="498"/>
      <c r="AD2834" s="498"/>
      <c r="AE2834" s="498"/>
      <c r="AF2834" s="498"/>
      <c r="AG2834" s="498"/>
      <c r="AH2834" s="498"/>
      <c r="AI2834" s="498"/>
    </row>
    <row r="2835" spans="6:35" ht="24" customHeight="1">
      <c r="F2835" s="263"/>
      <c r="Z2835" s="498"/>
      <c r="AA2835" s="498"/>
      <c r="AB2835" s="498"/>
      <c r="AC2835" s="498"/>
      <c r="AD2835" s="498"/>
      <c r="AE2835" s="498"/>
      <c r="AF2835" s="498"/>
      <c r="AG2835" s="498"/>
      <c r="AH2835" s="498"/>
      <c r="AI2835" s="498"/>
    </row>
    <row r="2836" spans="6:35" ht="24" customHeight="1">
      <c r="F2836" s="263"/>
      <c r="Z2836" s="498"/>
      <c r="AA2836" s="498"/>
      <c r="AB2836" s="498"/>
      <c r="AC2836" s="498"/>
      <c r="AD2836" s="498"/>
      <c r="AE2836" s="498"/>
      <c r="AF2836" s="498"/>
      <c r="AG2836" s="498"/>
      <c r="AH2836" s="498"/>
      <c r="AI2836" s="498"/>
    </row>
    <row r="2837" spans="6:35" ht="24" customHeight="1">
      <c r="F2837" s="263"/>
      <c r="Z2837" s="498"/>
      <c r="AA2837" s="498"/>
      <c r="AB2837" s="498"/>
      <c r="AC2837" s="498"/>
      <c r="AD2837" s="498"/>
      <c r="AE2837" s="498"/>
      <c r="AF2837" s="498"/>
      <c r="AG2837" s="498"/>
      <c r="AH2837" s="498"/>
      <c r="AI2837" s="498"/>
    </row>
    <row r="2838" spans="6:35" ht="24" customHeight="1">
      <c r="F2838" s="263"/>
      <c r="Z2838" s="498"/>
      <c r="AA2838" s="498"/>
      <c r="AB2838" s="498"/>
      <c r="AC2838" s="498"/>
      <c r="AD2838" s="498"/>
      <c r="AE2838" s="498"/>
      <c r="AF2838" s="498"/>
      <c r="AG2838" s="498"/>
      <c r="AH2838" s="498"/>
      <c r="AI2838" s="498"/>
    </row>
    <row r="2839" spans="6:35" ht="24" customHeight="1">
      <c r="F2839" s="263"/>
      <c r="Z2839" s="498"/>
      <c r="AA2839" s="498"/>
      <c r="AB2839" s="498"/>
      <c r="AC2839" s="498"/>
      <c r="AD2839" s="498"/>
      <c r="AE2839" s="498"/>
      <c r="AF2839" s="498"/>
      <c r="AG2839" s="498"/>
      <c r="AH2839" s="498"/>
      <c r="AI2839" s="498"/>
    </row>
    <row r="2840" spans="6:35" ht="24" customHeight="1">
      <c r="F2840" s="263"/>
      <c r="Z2840" s="498"/>
      <c r="AA2840" s="498"/>
      <c r="AB2840" s="498"/>
      <c r="AC2840" s="498"/>
      <c r="AD2840" s="498"/>
      <c r="AE2840" s="498"/>
      <c r="AF2840" s="498"/>
      <c r="AG2840" s="498"/>
      <c r="AH2840" s="498"/>
      <c r="AI2840" s="498"/>
    </row>
    <row r="2841" spans="6:35" ht="24" customHeight="1">
      <c r="F2841" s="263"/>
      <c r="Z2841" s="498"/>
      <c r="AA2841" s="498"/>
      <c r="AB2841" s="498"/>
      <c r="AC2841" s="498"/>
      <c r="AD2841" s="498"/>
      <c r="AE2841" s="498"/>
      <c r="AF2841" s="498"/>
      <c r="AG2841" s="498"/>
      <c r="AH2841" s="498"/>
      <c r="AI2841" s="498"/>
    </row>
    <row r="2842" spans="6:35" ht="24" customHeight="1">
      <c r="F2842" s="263"/>
      <c r="Z2842" s="498"/>
      <c r="AA2842" s="498"/>
      <c r="AB2842" s="498"/>
      <c r="AC2842" s="498"/>
      <c r="AD2842" s="498"/>
      <c r="AE2842" s="498"/>
      <c r="AF2842" s="498"/>
      <c r="AG2842" s="498"/>
      <c r="AH2842" s="498"/>
      <c r="AI2842" s="498"/>
    </row>
    <row r="2843" spans="6:35" ht="24" customHeight="1">
      <c r="F2843" s="263"/>
      <c r="Z2843" s="498"/>
      <c r="AA2843" s="498"/>
      <c r="AB2843" s="498"/>
      <c r="AC2843" s="498"/>
      <c r="AD2843" s="498"/>
      <c r="AE2843" s="498"/>
      <c r="AF2843" s="498"/>
      <c r="AG2843" s="498"/>
      <c r="AH2843" s="498"/>
      <c r="AI2843" s="498"/>
    </row>
    <row r="2844" spans="6:35" ht="24" customHeight="1">
      <c r="F2844" s="263"/>
      <c r="Z2844" s="498"/>
      <c r="AA2844" s="498"/>
      <c r="AB2844" s="498"/>
      <c r="AC2844" s="498"/>
      <c r="AD2844" s="498"/>
      <c r="AE2844" s="498"/>
      <c r="AF2844" s="498"/>
      <c r="AG2844" s="498"/>
      <c r="AH2844" s="498"/>
      <c r="AI2844" s="498"/>
    </row>
    <row r="2845" spans="6:35" ht="24" customHeight="1">
      <c r="F2845" s="263"/>
      <c r="Z2845" s="498"/>
      <c r="AA2845" s="498"/>
      <c r="AB2845" s="498"/>
      <c r="AC2845" s="498"/>
      <c r="AD2845" s="498"/>
      <c r="AE2845" s="498"/>
      <c r="AF2845" s="498"/>
      <c r="AG2845" s="498"/>
      <c r="AH2845" s="498"/>
      <c r="AI2845" s="498"/>
    </row>
    <row r="2846" spans="6:35" ht="24" customHeight="1">
      <c r="F2846" s="263"/>
      <c r="Z2846" s="498"/>
      <c r="AA2846" s="498"/>
      <c r="AB2846" s="498"/>
      <c r="AC2846" s="498"/>
      <c r="AD2846" s="498"/>
      <c r="AE2846" s="498"/>
      <c r="AF2846" s="498"/>
      <c r="AG2846" s="498"/>
      <c r="AH2846" s="498"/>
      <c r="AI2846" s="498"/>
    </row>
    <row r="2847" spans="6:35" ht="24" customHeight="1">
      <c r="F2847" s="263"/>
      <c r="Z2847" s="498"/>
      <c r="AA2847" s="498"/>
      <c r="AB2847" s="498"/>
      <c r="AC2847" s="498"/>
      <c r="AD2847" s="498"/>
      <c r="AE2847" s="498"/>
      <c r="AF2847" s="498"/>
      <c r="AG2847" s="498"/>
      <c r="AH2847" s="498"/>
      <c r="AI2847" s="498"/>
    </row>
    <row r="2848" spans="6:35" ht="24" customHeight="1">
      <c r="F2848" s="263"/>
      <c r="Z2848" s="498"/>
      <c r="AA2848" s="498"/>
      <c r="AB2848" s="498"/>
      <c r="AC2848" s="498"/>
      <c r="AD2848" s="498"/>
      <c r="AE2848" s="498"/>
      <c r="AF2848" s="498"/>
      <c r="AG2848" s="498"/>
      <c r="AH2848" s="498"/>
      <c r="AI2848" s="498"/>
    </row>
    <row r="2849" spans="6:35" ht="24" customHeight="1">
      <c r="F2849" s="263"/>
      <c r="Z2849" s="498"/>
      <c r="AA2849" s="498"/>
      <c r="AB2849" s="498"/>
      <c r="AC2849" s="498"/>
      <c r="AD2849" s="498"/>
      <c r="AE2849" s="498"/>
      <c r="AF2849" s="498"/>
      <c r="AG2849" s="498"/>
      <c r="AH2849" s="498"/>
      <c r="AI2849" s="498"/>
    </row>
    <row r="2850" spans="6:35" ht="24" customHeight="1">
      <c r="F2850" s="263"/>
      <c r="Z2850" s="498"/>
      <c r="AA2850" s="498"/>
      <c r="AB2850" s="498"/>
      <c r="AC2850" s="498"/>
      <c r="AD2850" s="498"/>
      <c r="AE2850" s="498"/>
      <c r="AF2850" s="498"/>
      <c r="AG2850" s="498"/>
      <c r="AH2850" s="498"/>
      <c r="AI2850" s="498"/>
    </row>
    <row r="2851" spans="6:35" ht="24" customHeight="1">
      <c r="F2851" s="263"/>
      <c r="Z2851" s="498"/>
      <c r="AA2851" s="498"/>
      <c r="AB2851" s="498"/>
      <c r="AC2851" s="498"/>
      <c r="AD2851" s="498"/>
      <c r="AE2851" s="498"/>
      <c r="AF2851" s="498"/>
      <c r="AG2851" s="498"/>
      <c r="AH2851" s="498"/>
      <c r="AI2851" s="498"/>
    </row>
    <row r="2852" spans="6:35" ht="24" customHeight="1">
      <c r="F2852" s="263"/>
      <c r="Z2852" s="498"/>
      <c r="AA2852" s="498"/>
      <c r="AB2852" s="498"/>
      <c r="AC2852" s="498"/>
      <c r="AD2852" s="498"/>
      <c r="AE2852" s="498"/>
      <c r="AF2852" s="498"/>
      <c r="AG2852" s="498"/>
      <c r="AH2852" s="498"/>
      <c r="AI2852" s="498"/>
    </row>
    <row r="2853" spans="6:35" ht="24" customHeight="1">
      <c r="F2853" s="263"/>
      <c r="Z2853" s="498"/>
      <c r="AA2853" s="498"/>
      <c r="AB2853" s="498"/>
      <c r="AC2853" s="498"/>
      <c r="AD2853" s="498"/>
      <c r="AE2853" s="498"/>
      <c r="AF2853" s="498"/>
      <c r="AG2853" s="498"/>
      <c r="AH2853" s="498"/>
      <c r="AI2853" s="498"/>
    </row>
    <row r="2854" spans="6:35" ht="24" customHeight="1">
      <c r="F2854" s="263"/>
      <c r="Z2854" s="498"/>
      <c r="AA2854" s="498"/>
      <c r="AB2854" s="498"/>
      <c r="AC2854" s="498"/>
      <c r="AD2854" s="498"/>
      <c r="AE2854" s="498"/>
      <c r="AF2854" s="498"/>
      <c r="AG2854" s="498"/>
      <c r="AH2854" s="498"/>
      <c r="AI2854" s="498"/>
    </row>
    <row r="2855" spans="6:35" ht="24" customHeight="1">
      <c r="F2855" s="263"/>
      <c r="Z2855" s="498"/>
      <c r="AA2855" s="498"/>
      <c r="AB2855" s="498"/>
      <c r="AC2855" s="498"/>
      <c r="AD2855" s="498"/>
      <c r="AE2855" s="498"/>
      <c r="AF2855" s="498"/>
      <c r="AG2855" s="498"/>
      <c r="AH2855" s="498"/>
      <c r="AI2855" s="498"/>
    </row>
    <row r="2856" spans="6:35" ht="24" customHeight="1">
      <c r="F2856" s="263"/>
      <c r="Z2856" s="498"/>
      <c r="AA2856" s="498"/>
      <c r="AB2856" s="498"/>
      <c r="AC2856" s="498"/>
      <c r="AD2856" s="498"/>
      <c r="AE2856" s="498"/>
      <c r="AF2856" s="498"/>
      <c r="AG2856" s="498"/>
      <c r="AH2856" s="498"/>
      <c r="AI2856" s="498"/>
    </row>
    <row r="2857" spans="6:35" ht="24" customHeight="1">
      <c r="F2857" s="263"/>
      <c r="Z2857" s="498"/>
      <c r="AA2857" s="498"/>
      <c r="AB2857" s="498"/>
      <c r="AC2857" s="498"/>
      <c r="AD2857" s="498"/>
      <c r="AE2857" s="498"/>
      <c r="AF2857" s="498"/>
      <c r="AG2857" s="498"/>
      <c r="AH2857" s="498"/>
      <c r="AI2857" s="498"/>
    </row>
    <row r="2858" spans="6:35" ht="24" customHeight="1">
      <c r="F2858" s="263"/>
      <c r="Z2858" s="498"/>
      <c r="AA2858" s="498"/>
      <c r="AB2858" s="498"/>
      <c r="AC2858" s="498"/>
      <c r="AD2858" s="498"/>
      <c r="AE2858" s="498"/>
      <c r="AF2858" s="498"/>
      <c r="AG2858" s="498"/>
      <c r="AH2858" s="498"/>
      <c r="AI2858" s="498"/>
    </row>
    <row r="2859" spans="6:35" ht="24" customHeight="1">
      <c r="F2859" s="263"/>
      <c r="Z2859" s="498"/>
      <c r="AA2859" s="498"/>
      <c r="AB2859" s="498"/>
      <c r="AC2859" s="498"/>
      <c r="AD2859" s="498"/>
      <c r="AE2859" s="498"/>
      <c r="AF2859" s="498"/>
      <c r="AG2859" s="498"/>
      <c r="AH2859" s="498"/>
      <c r="AI2859" s="498"/>
    </row>
    <row r="2860" spans="6:35" ht="24" customHeight="1">
      <c r="F2860" s="263"/>
      <c r="Z2860" s="498"/>
      <c r="AA2860" s="498"/>
      <c r="AB2860" s="498"/>
      <c r="AC2860" s="498"/>
      <c r="AD2860" s="498"/>
      <c r="AE2860" s="498"/>
      <c r="AF2860" s="498"/>
      <c r="AG2860" s="498"/>
      <c r="AH2860" s="498"/>
      <c r="AI2860" s="498"/>
    </row>
    <row r="2861" spans="6:35" ht="24" customHeight="1">
      <c r="F2861" s="263"/>
      <c r="Z2861" s="498"/>
      <c r="AA2861" s="498"/>
      <c r="AB2861" s="498"/>
      <c r="AC2861" s="498"/>
      <c r="AD2861" s="498"/>
      <c r="AE2861" s="498"/>
      <c r="AF2861" s="498"/>
      <c r="AG2861" s="498"/>
      <c r="AH2861" s="498"/>
      <c r="AI2861" s="498"/>
    </row>
    <row r="2862" spans="6:35" ht="24" customHeight="1">
      <c r="F2862" s="263"/>
      <c r="Z2862" s="498"/>
      <c r="AA2862" s="498"/>
      <c r="AB2862" s="498"/>
      <c r="AC2862" s="498"/>
      <c r="AD2862" s="498"/>
      <c r="AE2862" s="498"/>
      <c r="AF2862" s="498"/>
      <c r="AG2862" s="498"/>
      <c r="AH2862" s="498"/>
      <c r="AI2862" s="498"/>
    </row>
    <row r="2863" spans="6:35" ht="24" customHeight="1">
      <c r="F2863" s="263"/>
      <c r="Z2863" s="498"/>
      <c r="AA2863" s="498"/>
      <c r="AB2863" s="498"/>
      <c r="AC2863" s="498"/>
      <c r="AD2863" s="498"/>
      <c r="AE2863" s="498"/>
      <c r="AF2863" s="498"/>
      <c r="AG2863" s="498"/>
      <c r="AH2863" s="498"/>
      <c r="AI2863" s="498"/>
    </row>
    <row r="2864" spans="6:35" ht="24" customHeight="1">
      <c r="F2864" s="263"/>
      <c r="Z2864" s="498"/>
      <c r="AA2864" s="498"/>
      <c r="AB2864" s="498"/>
      <c r="AC2864" s="498"/>
      <c r="AD2864" s="498"/>
      <c r="AE2864" s="498"/>
      <c r="AF2864" s="498"/>
      <c r="AG2864" s="498"/>
      <c r="AH2864" s="498"/>
      <c r="AI2864" s="498"/>
    </row>
    <row r="2865" spans="6:35" ht="24" customHeight="1">
      <c r="F2865" s="263"/>
      <c r="Z2865" s="498"/>
      <c r="AA2865" s="498"/>
      <c r="AB2865" s="498"/>
      <c r="AC2865" s="498"/>
      <c r="AD2865" s="498"/>
      <c r="AE2865" s="498"/>
      <c r="AF2865" s="498"/>
      <c r="AG2865" s="498"/>
      <c r="AH2865" s="498"/>
      <c r="AI2865" s="498"/>
    </row>
    <row r="2866" spans="6:35" ht="24" customHeight="1">
      <c r="F2866" s="263"/>
      <c r="Z2866" s="498"/>
      <c r="AA2866" s="498"/>
      <c r="AB2866" s="498"/>
      <c r="AC2866" s="498"/>
      <c r="AD2866" s="498"/>
      <c r="AE2866" s="498"/>
      <c r="AF2866" s="498"/>
      <c r="AG2866" s="498"/>
      <c r="AH2866" s="498"/>
      <c r="AI2866" s="498"/>
    </row>
    <row r="2867" spans="6:35" ht="24" customHeight="1">
      <c r="F2867" s="263"/>
      <c r="Z2867" s="498"/>
      <c r="AA2867" s="498"/>
      <c r="AB2867" s="498"/>
      <c r="AC2867" s="498"/>
      <c r="AD2867" s="498"/>
      <c r="AE2867" s="498"/>
      <c r="AF2867" s="498"/>
      <c r="AG2867" s="498"/>
      <c r="AH2867" s="498"/>
      <c r="AI2867" s="498"/>
    </row>
    <row r="2868" spans="6:35" ht="24" customHeight="1">
      <c r="F2868" s="263"/>
      <c r="Z2868" s="498"/>
      <c r="AA2868" s="498"/>
      <c r="AB2868" s="498"/>
      <c r="AC2868" s="498"/>
      <c r="AD2868" s="498"/>
      <c r="AE2868" s="498"/>
      <c r="AF2868" s="498"/>
      <c r="AG2868" s="498"/>
      <c r="AH2868" s="498"/>
      <c r="AI2868" s="498"/>
    </row>
    <row r="2869" spans="6:35" ht="24" customHeight="1">
      <c r="F2869" s="263"/>
      <c r="Z2869" s="498"/>
      <c r="AA2869" s="498"/>
      <c r="AB2869" s="498"/>
      <c r="AC2869" s="498"/>
      <c r="AD2869" s="498"/>
      <c r="AE2869" s="498"/>
      <c r="AF2869" s="498"/>
      <c r="AG2869" s="498"/>
      <c r="AH2869" s="498"/>
      <c r="AI2869" s="498"/>
    </row>
    <row r="2870" spans="6:35" ht="24" customHeight="1">
      <c r="F2870" s="263"/>
      <c r="Z2870" s="498"/>
      <c r="AA2870" s="498"/>
      <c r="AB2870" s="498"/>
      <c r="AC2870" s="498"/>
      <c r="AD2870" s="498"/>
      <c r="AE2870" s="498"/>
      <c r="AF2870" s="498"/>
      <c r="AG2870" s="498"/>
      <c r="AH2870" s="498"/>
      <c r="AI2870" s="498"/>
    </row>
    <row r="2871" spans="6:35" ht="24" customHeight="1">
      <c r="F2871" s="263"/>
      <c r="Z2871" s="498"/>
      <c r="AA2871" s="498"/>
      <c r="AB2871" s="498"/>
      <c r="AC2871" s="498"/>
      <c r="AD2871" s="498"/>
      <c r="AE2871" s="498"/>
      <c r="AF2871" s="498"/>
      <c r="AG2871" s="498"/>
      <c r="AH2871" s="498"/>
      <c r="AI2871" s="498"/>
    </row>
    <row r="2872" spans="6:35" ht="24" customHeight="1">
      <c r="F2872" s="263"/>
      <c r="Z2872" s="498"/>
      <c r="AA2872" s="498"/>
      <c r="AB2872" s="498"/>
      <c r="AC2872" s="498"/>
      <c r="AD2872" s="498"/>
      <c r="AE2872" s="498"/>
      <c r="AF2872" s="498"/>
      <c r="AG2872" s="498"/>
      <c r="AH2872" s="498"/>
      <c r="AI2872" s="498"/>
    </row>
    <row r="2873" spans="6:35" ht="24" customHeight="1">
      <c r="F2873" s="263"/>
      <c r="Z2873" s="498"/>
      <c r="AA2873" s="498"/>
      <c r="AB2873" s="498"/>
      <c r="AC2873" s="498"/>
      <c r="AD2873" s="498"/>
      <c r="AE2873" s="498"/>
      <c r="AF2873" s="498"/>
      <c r="AG2873" s="498"/>
      <c r="AH2873" s="498"/>
      <c r="AI2873" s="498"/>
    </row>
    <row r="2874" spans="6:35" ht="24" customHeight="1">
      <c r="F2874" s="263"/>
      <c r="Z2874" s="498"/>
      <c r="AA2874" s="498"/>
      <c r="AB2874" s="498"/>
      <c r="AC2874" s="498"/>
      <c r="AD2874" s="498"/>
      <c r="AE2874" s="498"/>
      <c r="AF2874" s="498"/>
      <c r="AG2874" s="498"/>
      <c r="AH2874" s="498"/>
      <c r="AI2874" s="498"/>
    </row>
    <row r="2875" spans="6:35" ht="24" customHeight="1">
      <c r="F2875" s="263"/>
      <c r="Z2875" s="498"/>
      <c r="AA2875" s="498"/>
      <c r="AB2875" s="498"/>
      <c r="AC2875" s="498"/>
      <c r="AD2875" s="498"/>
      <c r="AE2875" s="498"/>
      <c r="AF2875" s="498"/>
      <c r="AG2875" s="498"/>
      <c r="AH2875" s="498"/>
      <c r="AI2875" s="498"/>
    </row>
    <row r="2876" spans="6:35" ht="24" customHeight="1">
      <c r="F2876" s="263"/>
      <c r="Z2876" s="498"/>
      <c r="AA2876" s="498"/>
      <c r="AB2876" s="498"/>
      <c r="AC2876" s="498"/>
      <c r="AD2876" s="498"/>
      <c r="AE2876" s="498"/>
      <c r="AF2876" s="498"/>
      <c r="AG2876" s="498"/>
      <c r="AH2876" s="498"/>
      <c r="AI2876" s="498"/>
    </row>
    <row r="2877" spans="6:35" ht="24" customHeight="1">
      <c r="F2877" s="263"/>
      <c r="Z2877" s="498"/>
      <c r="AA2877" s="498"/>
      <c r="AB2877" s="498"/>
      <c r="AC2877" s="498"/>
      <c r="AD2877" s="498"/>
      <c r="AE2877" s="498"/>
      <c r="AF2877" s="498"/>
      <c r="AG2877" s="498"/>
      <c r="AH2877" s="498"/>
      <c r="AI2877" s="498"/>
    </row>
    <row r="2878" spans="6:35" ht="24" customHeight="1">
      <c r="F2878" s="263"/>
      <c r="Z2878" s="498"/>
      <c r="AA2878" s="498"/>
      <c r="AB2878" s="498"/>
      <c r="AC2878" s="498"/>
      <c r="AD2878" s="498"/>
      <c r="AE2878" s="498"/>
      <c r="AF2878" s="498"/>
      <c r="AG2878" s="498"/>
      <c r="AH2878" s="498"/>
      <c r="AI2878" s="498"/>
    </row>
    <row r="2879" spans="6:35" ht="24" customHeight="1">
      <c r="F2879" s="263"/>
      <c r="Z2879" s="498"/>
      <c r="AA2879" s="498"/>
      <c r="AB2879" s="498"/>
      <c r="AC2879" s="498"/>
      <c r="AD2879" s="498"/>
      <c r="AE2879" s="498"/>
      <c r="AF2879" s="498"/>
      <c r="AG2879" s="498"/>
      <c r="AH2879" s="498"/>
      <c r="AI2879" s="498"/>
    </row>
    <row r="2880" spans="6:35" ht="24" customHeight="1">
      <c r="F2880" s="263"/>
      <c r="Z2880" s="498"/>
      <c r="AA2880" s="498"/>
      <c r="AB2880" s="498"/>
      <c r="AC2880" s="498"/>
      <c r="AD2880" s="498"/>
      <c r="AE2880" s="498"/>
      <c r="AF2880" s="498"/>
      <c r="AG2880" s="498"/>
      <c r="AH2880" s="498"/>
      <c r="AI2880" s="498"/>
    </row>
    <row r="2881" spans="6:35" ht="24" customHeight="1">
      <c r="F2881" s="263"/>
      <c r="Z2881" s="498"/>
      <c r="AA2881" s="498"/>
      <c r="AB2881" s="498"/>
      <c r="AC2881" s="498"/>
      <c r="AD2881" s="498"/>
      <c r="AE2881" s="498"/>
      <c r="AF2881" s="498"/>
      <c r="AG2881" s="498"/>
      <c r="AH2881" s="498"/>
      <c r="AI2881" s="498"/>
    </row>
    <row r="2882" spans="6:35" ht="24" customHeight="1">
      <c r="F2882" s="263"/>
      <c r="Z2882" s="498"/>
      <c r="AA2882" s="498"/>
      <c r="AB2882" s="498"/>
      <c r="AC2882" s="498"/>
      <c r="AD2882" s="498"/>
      <c r="AE2882" s="498"/>
      <c r="AF2882" s="498"/>
      <c r="AG2882" s="498"/>
      <c r="AH2882" s="498"/>
      <c r="AI2882" s="498"/>
    </row>
    <row r="2883" spans="6:35" ht="24" customHeight="1">
      <c r="F2883" s="263"/>
      <c r="Z2883" s="498"/>
      <c r="AA2883" s="498"/>
      <c r="AB2883" s="498"/>
      <c r="AC2883" s="498"/>
      <c r="AD2883" s="498"/>
      <c r="AE2883" s="498"/>
      <c r="AF2883" s="498"/>
      <c r="AG2883" s="498"/>
      <c r="AH2883" s="498"/>
      <c r="AI2883" s="498"/>
    </row>
    <row r="2884" spans="6:35" ht="24" customHeight="1">
      <c r="F2884" s="263"/>
      <c r="Z2884" s="498"/>
      <c r="AA2884" s="498"/>
      <c r="AB2884" s="498"/>
      <c r="AC2884" s="498"/>
      <c r="AD2884" s="498"/>
      <c r="AE2884" s="498"/>
      <c r="AF2884" s="498"/>
      <c r="AG2884" s="498"/>
      <c r="AH2884" s="498"/>
      <c r="AI2884" s="498"/>
    </row>
    <row r="2885" spans="6:35" ht="24" customHeight="1">
      <c r="F2885" s="263"/>
      <c r="Z2885" s="498"/>
      <c r="AA2885" s="498"/>
      <c r="AB2885" s="498"/>
      <c r="AC2885" s="498"/>
      <c r="AD2885" s="498"/>
      <c r="AE2885" s="498"/>
      <c r="AF2885" s="498"/>
      <c r="AG2885" s="498"/>
      <c r="AH2885" s="498"/>
      <c r="AI2885" s="498"/>
    </row>
    <row r="2886" spans="6:35" ht="24" customHeight="1">
      <c r="F2886" s="263"/>
      <c r="Z2886" s="498"/>
      <c r="AA2886" s="498"/>
      <c r="AB2886" s="498"/>
      <c r="AC2886" s="498"/>
      <c r="AD2886" s="498"/>
      <c r="AE2886" s="498"/>
      <c r="AF2886" s="498"/>
      <c r="AG2886" s="498"/>
      <c r="AH2886" s="498"/>
      <c r="AI2886" s="498"/>
    </row>
    <row r="2887" spans="6:35" ht="24" customHeight="1">
      <c r="F2887" s="263"/>
      <c r="Z2887" s="498"/>
      <c r="AA2887" s="498"/>
      <c r="AB2887" s="498"/>
      <c r="AC2887" s="498"/>
      <c r="AD2887" s="498"/>
      <c r="AE2887" s="498"/>
      <c r="AF2887" s="498"/>
      <c r="AG2887" s="498"/>
      <c r="AH2887" s="498"/>
      <c r="AI2887" s="498"/>
    </row>
    <row r="2888" spans="6:35" ht="24" customHeight="1">
      <c r="F2888" s="263"/>
      <c r="Z2888" s="498"/>
      <c r="AA2888" s="498"/>
      <c r="AB2888" s="498"/>
      <c r="AC2888" s="498"/>
      <c r="AD2888" s="498"/>
      <c r="AE2888" s="498"/>
      <c r="AF2888" s="498"/>
      <c r="AG2888" s="498"/>
      <c r="AH2888" s="498"/>
      <c r="AI2888" s="498"/>
    </row>
    <row r="2889" spans="6:35" ht="24" customHeight="1">
      <c r="F2889" s="263"/>
      <c r="Z2889" s="498"/>
      <c r="AA2889" s="498"/>
      <c r="AB2889" s="498"/>
      <c r="AC2889" s="498"/>
      <c r="AD2889" s="498"/>
      <c r="AE2889" s="498"/>
      <c r="AF2889" s="498"/>
      <c r="AG2889" s="498"/>
      <c r="AH2889" s="498"/>
      <c r="AI2889" s="498"/>
    </row>
    <row r="2890" spans="6:35" ht="24" customHeight="1">
      <c r="F2890" s="263"/>
      <c r="Z2890" s="498"/>
      <c r="AA2890" s="498"/>
      <c r="AB2890" s="498"/>
      <c r="AC2890" s="498"/>
      <c r="AD2890" s="498"/>
      <c r="AE2890" s="498"/>
      <c r="AF2890" s="498"/>
      <c r="AG2890" s="498"/>
      <c r="AH2890" s="498"/>
      <c r="AI2890" s="498"/>
    </row>
    <row r="2891" spans="6:35" ht="24" customHeight="1">
      <c r="F2891" s="263"/>
      <c r="Z2891" s="498"/>
      <c r="AA2891" s="498"/>
      <c r="AB2891" s="498"/>
      <c r="AC2891" s="498"/>
      <c r="AD2891" s="498"/>
      <c r="AE2891" s="498"/>
      <c r="AF2891" s="498"/>
      <c r="AG2891" s="498"/>
      <c r="AH2891" s="498"/>
      <c r="AI2891" s="498"/>
    </row>
    <row r="2892" spans="6:35" ht="24" customHeight="1">
      <c r="F2892" s="263"/>
      <c r="Z2892" s="498"/>
      <c r="AA2892" s="498"/>
      <c r="AB2892" s="498"/>
      <c r="AC2892" s="498"/>
      <c r="AD2892" s="498"/>
      <c r="AE2892" s="498"/>
      <c r="AF2892" s="498"/>
      <c r="AG2892" s="498"/>
      <c r="AH2892" s="498"/>
      <c r="AI2892" s="498"/>
    </row>
    <row r="2893" spans="6:35" ht="24" customHeight="1">
      <c r="F2893" s="263"/>
      <c r="Z2893" s="498"/>
      <c r="AA2893" s="498"/>
      <c r="AB2893" s="498"/>
      <c r="AC2893" s="498"/>
      <c r="AD2893" s="498"/>
      <c r="AE2893" s="498"/>
      <c r="AF2893" s="498"/>
      <c r="AG2893" s="498"/>
      <c r="AH2893" s="498"/>
      <c r="AI2893" s="498"/>
    </row>
    <row r="2894" spans="6:35" ht="24" customHeight="1">
      <c r="F2894" s="263"/>
      <c r="Z2894" s="498"/>
      <c r="AA2894" s="498"/>
      <c r="AB2894" s="498"/>
      <c r="AC2894" s="498"/>
      <c r="AD2894" s="498"/>
      <c r="AE2894" s="498"/>
      <c r="AF2894" s="498"/>
      <c r="AG2894" s="498"/>
      <c r="AH2894" s="498"/>
      <c r="AI2894" s="498"/>
    </row>
    <row r="2895" spans="6:35" ht="24" customHeight="1">
      <c r="F2895" s="263"/>
      <c r="Z2895" s="498"/>
      <c r="AA2895" s="498"/>
      <c r="AB2895" s="498"/>
      <c r="AC2895" s="498"/>
      <c r="AD2895" s="498"/>
      <c r="AE2895" s="498"/>
      <c r="AF2895" s="498"/>
      <c r="AG2895" s="498"/>
      <c r="AH2895" s="498"/>
      <c r="AI2895" s="498"/>
    </row>
    <row r="2896" spans="6:35" ht="24" customHeight="1">
      <c r="F2896" s="263"/>
      <c r="Z2896" s="498"/>
      <c r="AA2896" s="498"/>
      <c r="AB2896" s="498"/>
      <c r="AC2896" s="498"/>
      <c r="AD2896" s="498"/>
      <c r="AE2896" s="498"/>
      <c r="AF2896" s="498"/>
      <c r="AG2896" s="498"/>
      <c r="AH2896" s="498"/>
      <c r="AI2896" s="498"/>
    </row>
    <row r="2897" spans="6:35" ht="24" customHeight="1">
      <c r="F2897" s="263"/>
      <c r="Z2897" s="498"/>
      <c r="AA2897" s="498"/>
      <c r="AB2897" s="498"/>
      <c r="AC2897" s="498"/>
      <c r="AD2897" s="498"/>
      <c r="AE2897" s="498"/>
      <c r="AF2897" s="498"/>
      <c r="AG2897" s="498"/>
      <c r="AH2897" s="498"/>
      <c r="AI2897" s="498"/>
    </row>
    <row r="2898" spans="6:35" ht="24" customHeight="1">
      <c r="F2898" s="263"/>
      <c r="Z2898" s="498"/>
      <c r="AA2898" s="498"/>
      <c r="AB2898" s="498"/>
      <c r="AC2898" s="498"/>
      <c r="AD2898" s="498"/>
      <c r="AE2898" s="498"/>
      <c r="AF2898" s="498"/>
      <c r="AG2898" s="498"/>
      <c r="AH2898" s="498"/>
      <c r="AI2898" s="498"/>
    </row>
    <row r="2899" spans="6:35" ht="24" customHeight="1">
      <c r="F2899" s="263"/>
      <c r="Z2899" s="498"/>
      <c r="AA2899" s="498"/>
      <c r="AB2899" s="498"/>
      <c r="AC2899" s="498"/>
      <c r="AD2899" s="498"/>
      <c r="AE2899" s="498"/>
      <c r="AF2899" s="498"/>
      <c r="AG2899" s="498"/>
      <c r="AH2899" s="498"/>
      <c r="AI2899" s="498"/>
    </row>
    <row r="2900" spans="6:35" ht="24" customHeight="1">
      <c r="F2900" s="263"/>
      <c r="Z2900" s="498"/>
      <c r="AA2900" s="498"/>
      <c r="AB2900" s="498"/>
      <c r="AC2900" s="498"/>
      <c r="AD2900" s="498"/>
      <c r="AE2900" s="498"/>
      <c r="AF2900" s="498"/>
      <c r="AG2900" s="498"/>
      <c r="AH2900" s="498"/>
      <c r="AI2900" s="498"/>
    </row>
    <row r="2901" spans="6:35" ht="24" customHeight="1">
      <c r="F2901" s="263"/>
      <c r="Z2901" s="498"/>
      <c r="AA2901" s="498"/>
      <c r="AB2901" s="498"/>
      <c r="AC2901" s="498"/>
      <c r="AD2901" s="498"/>
      <c r="AE2901" s="498"/>
      <c r="AF2901" s="498"/>
      <c r="AG2901" s="498"/>
      <c r="AH2901" s="498"/>
      <c r="AI2901" s="498"/>
    </row>
    <row r="2902" spans="6:35" ht="24" customHeight="1">
      <c r="F2902" s="263"/>
      <c r="Z2902" s="498"/>
      <c r="AA2902" s="498"/>
      <c r="AB2902" s="498"/>
      <c r="AC2902" s="498"/>
      <c r="AD2902" s="498"/>
      <c r="AE2902" s="498"/>
      <c r="AF2902" s="498"/>
      <c r="AG2902" s="498"/>
      <c r="AH2902" s="498"/>
      <c r="AI2902" s="498"/>
    </row>
    <row r="2903" spans="6:35" ht="24" customHeight="1">
      <c r="F2903" s="263"/>
      <c r="Z2903" s="498"/>
      <c r="AA2903" s="498"/>
      <c r="AB2903" s="498"/>
      <c r="AC2903" s="498"/>
      <c r="AD2903" s="498"/>
      <c r="AE2903" s="498"/>
      <c r="AF2903" s="498"/>
      <c r="AG2903" s="498"/>
      <c r="AH2903" s="498"/>
      <c r="AI2903" s="498"/>
    </row>
    <row r="2904" spans="6:35" ht="24" customHeight="1">
      <c r="F2904" s="263"/>
      <c r="Z2904" s="498"/>
      <c r="AA2904" s="498"/>
      <c r="AB2904" s="498"/>
      <c r="AC2904" s="498"/>
      <c r="AD2904" s="498"/>
      <c r="AE2904" s="498"/>
      <c r="AF2904" s="498"/>
      <c r="AG2904" s="498"/>
      <c r="AH2904" s="498"/>
      <c r="AI2904" s="498"/>
    </row>
    <row r="2905" spans="6:35" ht="24" customHeight="1">
      <c r="F2905" s="263"/>
      <c r="Z2905" s="498"/>
      <c r="AA2905" s="498"/>
      <c r="AB2905" s="498"/>
      <c r="AC2905" s="498"/>
      <c r="AD2905" s="498"/>
      <c r="AE2905" s="498"/>
      <c r="AF2905" s="498"/>
      <c r="AG2905" s="498"/>
      <c r="AH2905" s="498"/>
      <c r="AI2905" s="498"/>
    </row>
    <row r="2906" spans="6:35" ht="24" customHeight="1">
      <c r="F2906" s="263"/>
      <c r="Z2906" s="498"/>
      <c r="AA2906" s="498"/>
      <c r="AB2906" s="498"/>
      <c r="AC2906" s="498"/>
      <c r="AD2906" s="498"/>
      <c r="AE2906" s="498"/>
      <c r="AF2906" s="498"/>
      <c r="AG2906" s="498"/>
      <c r="AH2906" s="498"/>
      <c r="AI2906" s="498"/>
    </row>
    <row r="2907" spans="6:35" ht="24" customHeight="1">
      <c r="F2907" s="263"/>
      <c r="Z2907" s="498"/>
      <c r="AA2907" s="498"/>
      <c r="AB2907" s="498"/>
      <c r="AC2907" s="498"/>
      <c r="AD2907" s="498"/>
      <c r="AE2907" s="498"/>
      <c r="AF2907" s="498"/>
      <c r="AG2907" s="498"/>
      <c r="AH2907" s="498"/>
      <c r="AI2907" s="498"/>
    </row>
    <row r="2908" spans="6:35" ht="24" customHeight="1">
      <c r="F2908" s="263"/>
      <c r="Z2908" s="498"/>
      <c r="AA2908" s="498"/>
      <c r="AB2908" s="498"/>
      <c r="AC2908" s="498"/>
      <c r="AD2908" s="498"/>
      <c r="AE2908" s="498"/>
      <c r="AF2908" s="498"/>
      <c r="AG2908" s="498"/>
      <c r="AH2908" s="498"/>
      <c r="AI2908" s="498"/>
    </row>
    <row r="2909" spans="6:35" ht="24" customHeight="1">
      <c r="F2909" s="263"/>
      <c r="Z2909" s="498"/>
      <c r="AA2909" s="498"/>
      <c r="AB2909" s="498"/>
      <c r="AC2909" s="498"/>
      <c r="AD2909" s="498"/>
      <c r="AE2909" s="498"/>
      <c r="AF2909" s="498"/>
      <c r="AG2909" s="498"/>
      <c r="AH2909" s="498"/>
      <c r="AI2909" s="498"/>
    </row>
    <row r="2910" spans="6:35" ht="24" customHeight="1">
      <c r="F2910" s="263"/>
      <c r="Z2910" s="498"/>
      <c r="AA2910" s="498"/>
      <c r="AB2910" s="498"/>
      <c r="AC2910" s="498"/>
      <c r="AD2910" s="498"/>
      <c r="AE2910" s="498"/>
      <c r="AF2910" s="498"/>
      <c r="AG2910" s="498"/>
      <c r="AH2910" s="498"/>
      <c r="AI2910" s="498"/>
    </row>
    <row r="2911" spans="6:35" ht="24" customHeight="1">
      <c r="F2911" s="263"/>
      <c r="Z2911" s="498"/>
      <c r="AA2911" s="498"/>
      <c r="AB2911" s="498"/>
      <c r="AC2911" s="498"/>
      <c r="AD2911" s="498"/>
      <c r="AE2911" s="498"/>
      <c r="AF2911" s="498"/>
      <c r="AG2911" s="498"/>
      <c r="AH2911" s="498"/>
      <c r="AI2911" s="498"/>
    </row>
    <row r="2912" spans="6:35" ht="24" customHeight="1">
      <c r="F2912" s="263"/>
      <c r="Z2912" s="498"/>
      <c r="AA2912" s="498"/>
      <c r="AB2912" s="498"/>
      <c r="AC2912" s="498"/>
      <c r="AD2912" s="498"/>
      <c r="AE2912" s="498"/>
      <c r="AF2912" s="498"/>
      <c r="AG2912" s="498"/>
      <c r="AH2912" s="498"/>
      <c r="AI2912" s="498"/>
    </row>
    <row r="2913" spans="6:35" ht="24" customHeight="1">
      <c r="F2913" s="263"/>
      <c r="Z2913" s="498"/>
      <c r="AA2913" s="498"/>
      <c r="AB2913" s="498"/>
      <c r="AC2913" s="498"/>
      <c r="AD2913" s="498"/>
      <c r="AE2913" s="498"/>
      <c r="AF2913" s="498"/>
      <c r="AG2913" s="498"/>
      <c r="AH2913" s="498"/>
      <c r="AI2913" s="498"/>
    </row>
    <row r="2914" spans="6:35" ht="24" customHeight="1">
      <c r="F2914" s="263"/>
      <c r="Z2914" s="498"/>
      <c r="AA2914" s="498"/>
      <c r="AB2914" s="498"/>
      <c r="AC2914" s="498"/>
      <c r="AD2914" s="498"/>
      <c r="AE2914" s="498"/>
      <c r="AF2914" s="498"/>
      <c r="AG2914" s="498"/>
      <c r="AH2914" s="498"/>
      <c r="AI2914" s="498"/>
    </row>
    <row r="2915" spans="6:35" ht="24" customHeight="1">
      <c r="F2915" s="263"/>
      <c r="Z2915" s="498"/>
      <c r="AA2915" s="498"/>
      <c r="AB2915" s="498"/>
      <c r="AC2915" s="498"/>
      <c r="AD2915" s="498"/>
      <c r="AE2915" s="498"/>
      <c r="AF2915" s="498"/>
      <c r="AG2915" s="498"/>
      <c r="AH2915" s="498"/>
      <c r="AI2915" s="498"/>
    </row>
    <row r="2916" spans="6:35" ht="24" customHeight="1">
      <c r="F2916" s="263"/>
      <c r="Z2916" s="498"/>
      <c r="AA2916" s="498"/>
      <c r="AB2916" s="498"/>
      <c r="AC2916" s="498"/>
      <c r="AD2916" s="498"/>
      <c r="AE2916" s="498"/>
      <c r="AF2916" s="498"/>
      <c r="AG2916" s="498"/>
      <c r="AH2916" s="498"/>
      <c r="AI2916" s="498"/>
    </row>
    <row r="2917" spans="6:35" ht="24" customHeight="1">
      <c r="F2917" s="263"/>
      <c r="Z2917" s="498"/>
      <c r="AA2917" s="498"/>
      <c r="AB2917" s="498"/>
      <c r="AC2917" s="498"/>
      <c r="AD2917" s="498"/>
      <c r="AE2917" s="498"/>
      <c r="AF2917" s="498"/>
      <c r="AG2917" s="498"/>
      <c r="AH2917" s="498"/>
      <c r="AI2917" s="498"/>
    </row>
    <row r="2918" spans="6:35" ht="24" customHeight="1">
      <c r="F2918" s="263"/>
      <c r="Z2918" s="498"/>
      <c r="AA2918" s="498"/>
      <c r="AB2918" s="498"/>
      <c r="AC2918" s="498"/>
      <c r="AD2918" s="498"/>
      <c r="AE2918" s="498"/>
      <c r="AF2918" s="498"/>
      <c r="AG2918" s="498"/>
      <c r="AH2918" s="498"/>
      <c r="AI2918" s="498"/>
    </row>
    <row r="2919" spans="6:35" ht="24" customHeight="1">
      <c r="F2919" s="263"/>
      <c r="Z2919" s="498"/>
      <c r="AA2919" s="498"/>
      <c r="AB2919" s="498"/>
      <c r="AC2919" s="498"/>
      <c r="AD2919" s="498"/>
      <c r="AE2919" s="498"/>
      <c r="AF2919" s="498"/>
      <c r="AG2919" s="498"/>
      <c r="AH2919" s="498"/>
      <c r="AI2919" s="498"/>
    </row>
    <row r="2920" spans="6:35" ht="24" customHeight="1">
      <c r="F2920" s="263"/>
      <c r="Z2920" s="498"/>
      <c r="AA2920" s="498"/>
      <c r="AB2920" s="498"/>
      <c r="AC2920" s="498"/>
      <c r="AD2920" s="498"/>
      <c r="AE2920" s="498"/>
      <c r="AF2920" s="498"/>
      <c r="AG2920" s="498"/>
      <c r="AH2920" s="498"/>
      <c r="AI2920" s="498"/>
    </row>
    <row r="2921" spans="6:35" ht="24" customHeight="1">
      <c r="F2921" s="263"/>
      <c r="Z2921" s="498"/>
      <c r="AA2921" s="498"/>
      <c r="AB2921" s="498"/>
      <c r="AC2921" s="498"/>
      <c r="AD2921" s="498"/>
      <c r="AE2921" s="498"/>
      <c r="AF2921" s="498"/>
      <c r="AG2921" s="498"/>
      <c r="AH2921" s="498"/>
      <c r="AI2921" s="498"/>
    </row>
    <row r="2922" spans="6:35" ht="24" customHeight="1">
      <c r="F2922" s="263"/>
      <c r="Z2922" s="498"/>
      <c r="AA2922" s="498"/>
      <c r="AB2922" s="498"/>
      <c r="AC2922" s="498"/>
      <c r="AD2922" s="498"/>
      <c r="AE2922" s="498"/>
      <c r="AF2922" s="498"/>
      <c r="AG2922" s="498"/>
      <c r="AH2922" s="498"/>
      <c r="AI2922" s="498"/>
    </row>
    <row r="2923" spans="6:35" ht="24" customHeight="1">
      <c r="F2923" s="263"/>
      <c r="Z2923" s="498"/>
      <c r="AA2923" s="498"/>
      <c r="AB2923" s="498"/>
      <c r="AC2923" s="498"/>
      <c r="AD2923" s="498"/>
      <c r="AE2923" s="498"/>
      <c r="AF2923" s="498"/>
      <c r="AG2923" s="498"/>
      <c r="AH2923" s="498"/>
      <c r="AI2923" s="498"/>
    </row>
    <row r="2924" spans="6:35" ht="24" customHeight="1">
      <c r="F2924" s="263"/>
      <c r="Z2924" s="498"/>
      <c r="AA2924" s="498"/>
      <c r="AB2924" s="498"/>
      <c r="AC2924" s="498"/>
      <c r="AD2924" s="498"/>
      <c r="AE2924" s="498"/>
      <c r="AF2924" s="498"/>
      <c r="AG2924" s="498"/>
      <c r="AH2924" s="498"/>
      <c r="AI2924" s="498"/>
    </row>
    <row r="2925" spans="6:35" ht="24" customHeight="1">
      <c r="F2925" s="263"/>
      <c r="Z2925" s="498"/>
      <c r="AA2925" s="498"/>
      <c r="AB2925" s="498"/>
      <c r="AC2925" s="498"/>
      <c r="AD2925" s="498"/>
      <c r="AE2925" s="498"/>
      <c r="AF2925" s="498"/>
      <c r="AG2925" s="498"/>
      <c r="AH2925" s="498"/>
      <c r="AI2925" s="498"/>
    </row>
    <row r="2926" spans="6:35" ht="24" customHeight="1">
      <c r="F2926" s="263"/>
      <c r="Z2926" s="498"/>
      <c r="AA2926" s="498"/>
      <c r="AB2926" s="498"/>
      <c r="AC2926" s="498"/>
      <c r="AD2926" s="498"/>
      <c r="AE2926" s="498"/>
      <c r="AF2926" s="498"/>
      <c r="AG2926" s="498"/>
      <c r="AH2926" s="498"/>
      <c r="AI2926" s="498"/>
    </row>
    <row r="2927" spans="6:35" ht="24" customHeight="1">
      <c r="F2927" s="263"/>
      <c r="Z2927" s="498"/>
      <c r="AA2927" s="498"/>
      <c r="AB2927" s="498"/>
      <c r="AC2927" s="498"/>
      <c r="AD2927" s="498"/>
      <c r="AE2927" s="498"/>
      <c r="AF2927" s="498"/>
      <c r="AG2927" s="498"/>
      <c r="AH2927" s="498"/>
      <c r="AI2927" s="498"/>
    </row>
    <row r="2928" spans="6:35" ht="24" customHeight="1">
      <c r="F2928" s="263"/>
      <c r="Z2928" s="498"/>
      <c r="AA2928" s="498"/>
      <c r="AB2928" s="498"/>
      <c r="AC2928" s="498"/>
      <c r="AD2928" s="498"/>
      <c r="AE2928" s="498"/>
      <c r="AF2928" s="498"/>
      <c r="AG2928" s="498"/>
      <c r="AH2928" s="498"/>
      <c r="AI2928" s="498"/>
    </row>
    <row r="2929" spans="6:35" ht="24" customHeight="1">
      <c r="F2929" s="263"/>
      <c r="Z2929" s="498"/>
      <c r="AA2929" s="498"/>
      <c r="AB2929" s="498"/>
      <c r="AC2929" s="498"/>
      <c r="AD2929" s="498"/>
      <c r="AE2929" s="498"/>
      <c r="AF2929" s="498"/>
      <c r="AG2929" s="498"/>
      <c r="AH2929" s="498"/>
      <c r="AI2929" s="498"/>
    </row>
    <row r="2930" spans="6:35" ht="24" customHeight="1">
      <c r="F2930" s="263"/>
      <c r="Z2930" s="498"/>
      <c r="AA2930" s="498"/>
      <c r="AB2930" s="498"/>
      <c r="AC2930" s="498"/>
      <c r="AD2930" s="498"/>
      <c r="AE2930" s="498"/>
      <c r="AF2930" s="498"/>
      <c r="AG2930" s="498"/>
      <c r="AH2930" s="498"/>
      <c r="AI2930" s="498"/>
    </row>
    <row r="2931" spans="6:35" ht="24" customHeight="1">
      <c r="F2931" s="263"/>
      <c r="Z2931" s="498"/>
      <c r="AA2931" s="498"/>
      <c r="AB2931" s="498"/>
      <c r="AC2931" s="498"/>
      <c r="AD2931" s="498"/>
      <c r="AE2931" s="498"/>
      <c r="AF2931" s="498"/>
      <c r="AG2931" s="498"/>
      <c r="AH2931" s="498"/>
      <c r="AI2931" s="498"/>
    </row>
    <row r="2932" spans="6:35" ht="24" customHeight="1">
      <c r="F2932" s="263"/>
      <c r="Z2932" s="498"/>
      <c r="AA2932" s="498"/>
      <c r="AB2932" s="498"/>
      <c r="AC2932" s="498"/>
      <c r="AD2932" s="498"/>
      <c r="AE2932" s="498"/>
      <c r="AF2932" s="498"/>
      <c r="AG2932" s="498"/>
      <c r="AH2932" s="498"/>
      <c r="AI2932" s="498"/>
    </row>
    <row r="2933" spans="6:35" ht="24" customHeight="1">
      <c r="F2933" s="263"/>
      <c r="Z2933" s="498"/>
      <c r="AA2933" s="498"/>
      <c r="AB2933" s="498"/>
      <c r="AC2933" s="498"/>
      <c r="AD2933" s="498"/>
      <c r="AE2933" s="498"/>
      <c r="AF2933" s="498"/>
      <c r="AG2933" s="498"/>
      <c r="AH2933" s="498"/>
      <c r="AI2933" s="498"/>
    </row>
    <row r="2934" spans="6:35" ht="24" customHeight="1">
      <c r="F2934" s="263"/>
      <c r="Z2934" s="498"/>
      <c r="AA2934" s="498"/>
      <c r="AB2934" s="498"/>
      <c r="AC2934" s="498"/>
      <c r="AD2934" s="498"/>
      <c r="AE2934" s="498"/>
      <c r="AF2934" s="498"/>
      <c r="AG2934" s="498"/>
      <c r="AH2934" s="498"/>
      <c r="AI2934" s="498"/>
    </row>
    <row r="2935" spans="6:35" ht="24" customHeight="1">
      <c r="F2935" s="263"/>
      <c r="Z2935" s="498"/>
      <c r="AA2935" s="498"/>
      <c r="AB2935" s="498"/>
      <c r="AC2935" s="498"/>
      <c r="AD2935" s="498"/>
      <c r="AE2935" s="498"/>
      <c r="AF2935" s="498"/>
      <c r="AG2935" s="498"/>
      <c r="AH2935" s="498"/>
      <c r="AI2935" s="498"/>
    </row>
    <row r="2936" spans="6:35" ht="24" customHeight="1">
      <c r="F2936" s="263"/>
      <c r="Z2936" s="498"/>
      <c r="AA2936" s="498"/>
      <c r="AB2936" s="498"/>
      <c r="AC2936" s="498"/>
      <c r="AD2936" s="498"/>
      <c r="AE2936" s="498"/>
      <c r="AF2936" s="498"/>
      <c r="AG2936" s="498"/>
      <c r="AH2936" s="498"/>
      <c r="AI2936" s="498"/>
    </row>
    <row r="2937" spans="6:35" ht="24" customHeight="1">
      <c r="F2937" s="263"/>
      <c r="Z2937" s="498"/>
      <c r="AA2937" s="498"/>
      <c r="AB2937" s="498"/>
      <c r="AC2937" s="498"/>
      <c r="AD2937" s="498"/>
      <c r="AE2937" s="498"/>
      <c r="AF2937" s="498"/>
      <c r="AG2937" s="498"/>
      <c r="AH2937" s="498"/>
      <c r="AI2937" s="498"/>
    </row>
    <row r="2938" spans="6:35" ht="24" customHeight="1">
      <c r="F2938" s="263"/>
      <c r="Z2938" s="498"/>
      <c r="AA2938" s="498"/>
      <c r="AB2938" s="498"/>
      <c r="AC2938" s="498"/>
      <c r="AD2938" s="498"/>
      <c r="AE2938" s="498"/>
      <c r="AF2938" s="498"/>
      <c r="AG2938" s="498"/>
      <c r="AH2938" s="498"/>
      <c r="AI2938" s="498"/>
    </row>
    <row r="2939" spans="6:35" ht="24" customHeight="1">
      <c r="F2939" s="263"/>
      <c r="Z2939" s="498"/>
      <c r="AA2939" s="498"/>
      <c r="AB2939" s="498"/>
      <c r="AC2939" s="498"/>
      <c r="AD2939" s="498"/>
      <c r="AE2939" s="498"/>
      <c r="AF2939" s="498"/>
      <c r="AG2939" s="498"/>
      <c r="AH2939" s="498"/>
      <c r="AI2939" s="498"/>
    </row>
    <row r="2940" spans="6:35" ht="24" customHeight="1">
      <c r="F2940" s="263"/>
      <c r="Z2940" s="498"/>
      <c r="AA2940" s="498"/>
      <c r="AB2940" s="498"/>
      <c r="AC2940" s="498"/>
      <c r="AD2940" s="498"/>
      <c r="AE2940" s="498"/>
      <c r="AF2940" s="498"/>
      <c r="AG2940" s="498"/>
      <c r="AH2940" s="498"/>
      <c r="AI2940" s="498"/>
    </row>
    <row r="2941" spans="6:35" ht="24" customHeight="1">
      <c r="F2941" s="263"/>
      <c r="Z2941" s="498"/>
      <c r="AA2941" s="498"/>
      <c r="AB2941" s="498"/>
      <c r="AC2941" s="498"/>
      <c r="AD2941" s="498"/>
      <c r="AE2941" s="498"/>
      <c r="AF2941" s="498"/>
      <c r="AG2941" s="498"/>
      <c r="AH2941" s="498"/>
      <c r="AI2941" s="498"/>
    </row>
    <row r="2942" spans="6:35" ht="24" customHeight="1">
      <c r="F2942" s="263"/>
      <c r="Z2942" s="498"/>
      <c r="AA2942" s="498"/>
      <c r="AB2942" s="498"/>
      <c r="AC2942" s="498"/>
      <c r="AD2942" s="498"/>
      <c r="AE2942" s="498"/>
      <c r="AF2942" s="498"/>
      <c r="AG2942" s="498"/>
      <c r="AH2942" s="498"/>
      <c r="AI2942" s="498"/>
    </row>
    <row r="2943" spans="6:35" ht="24" customHeight="1">
      <c r="F2943" s="263"/>
      <c r="Z2943" s="498"/>
      <c r="AA2943" s="498"/>
      <c r="AB2943" s="498"/>
      <c r="AC2943" s="498"/>
      <c r="AD2943" s="498"/>
      <c r="AE2943" s="498"/>
      <c r="AF2943" s="498"/>
      <c r="AG2943" s="498"/>
      <c r="AH2943" s="498"/>
      <c r="AI2943" s="498"/>
    </row>
    <row r="2944" spans="6:35" ht="24" customHeight="1">
      <c r="F2944" s="263"/>
      <c r="Z2944" s="498"/>
      <c r="AA2944" s="498"/>
      <c r="AB2944" s="498"/>
      <c r="AC2944" s="498"/>
      <c r="AD2944" s="498"/>
      <c r="AE2944" s="498"/>
      <c r="AF2944" s="498"/>
      <c r="AG2944" s="498"/>
      <c r="AH2944" s="498"/>
      <c r="AI2944" s="498"/>
    </row>
    <row r="2945" spans="6:35" ht="24" customHeight="1">
      <c r="F2945" s="263"/>
      <c r="Z2945" s="498"/>
      <c r="AA2945" s="498"/>
      <c r="AB2945" s="498"/>
      <c r="AC2945" s="498"/>
      <c r="AD2945" s="498"/>
      <c r="AE2945" s="498"/>
      <c r="AF2945" s="498"/>
      <c r="AG2945" s="498"/>
      <c r="AH2945" s="498"/>
      <c r="AI2945" s="498"/>
    </row>
    <row r="2946" spans="6:35" ht="24" customHeight="1">
      <c r="F2946" s="263"/>
      <c r="Z2946" s="498"/>
      <c r="AA2946" s="498"/>
      <c r="AB2946" s="498"/>
      <c r="AC2946" s="498"/>
      <c r="AD2946" s="498"/>
      <c r="AE2946" s="498"/>
      <c r="AF2946" s="498"/>
      <c r="AG2946" s="498"/>
      <c r="AH2946" s="498"/>
      <c r="AI2946" s="498"/>
    </row>
    <row r="2947" spans="6:35" ht="24" customHeight="1">
      <c r="F2947" s="263"/>
      <c r="Z2947" s="498"/>
      <c r="AA2947" s="498"/>
      <c r="AB2947" s="498"/>
      <c r="AC2947" s="498"/>
      <c r="AD2947" s="498"/>
      <c r="AE2947" s="498"/>
      <c r="AF2947" s="498"/>
      <c r="AG2947" s="498"/>
      <c r="AH2947" s="498"/>
      <c r="AI2947" s="498"/>
    </row>
    <row r="2948" spans="6:35" ht="24" customHeight="1">
      <c r="F2948" s="263"/>
      <c r="Z2948" s="498"/>
      <c r="AA2948" s="498"/>
      <c r="AB2948" s="498"/>
      <c r="AC2948" s="498"/>
      <c r="AD2948" s="498"/>
      <c r="AE2948" s="498"/>
      <c r="AF2948" s="498"/>
      <c r="AG2948" s="498"/>
      <c r="AH2948" s="498"/>
      <c r="AI2948" s="498"/>
    </row>
    <row r="2949" spans="6:35" ht="24" customHeight="1">
      <c r="F2949" s="263"/>
      <c r="Z2949" s="498"/>
      <c r="AA2949" s="498"/>
      <c r="AB2949" s="498"/>
      <c r="AC2949" s="498"/>
      <c r="AD2949" s="498"/>
      <c r="AE2949" s="498"/>
      <c r="AF2949" s="498"/>
      <c r="AG2949" s="498"/>
      <c r="AH2949" s="498"/>
      <c r="AI2949" s="498"/>
    </row>
    <row r="2950" spans="6:35" ht="24" customHeight="1">
      <c r="F2950" s="263"/>
      <c r="Z2950" s="498"/>
      <c r="AA2950" s="498"/>
      <c r="AB2950" s="498"/>
      <c r="AC2950" s="498"/>
      <c r="AD2950" s="498"/>
      <c r="AE2950" s="498"/>
      <c r="AF2950" s="498"/>
      <c r="AG2950" s="498"/>
      <c r="AH2950" s="498"/>
      <c r="AI2950" s="498"/>
    </row>
    <row r="2951" spans="6:35" ht="24" customHeight="1">
      <c r="F2951" s="263"/>
      <c r="Z2951" s="498"/>
      <c r="AA2951" s="498"/>
      <c r="AB2951" s="498"/>
      <c r="AC2951" s="498"/>
      <c r="AD2951" s="498"/>
      <c r="AE2951" s="498"/>
      <c r="AF2951" s="498"/>
      <c r="AG2951" s="498"/>
      <c r="AH2951" s="498"/>
      <c r="AI2951" s="498"/>
    </row>
    <row r="2952" spans="6:35" ht="24" customHeight="1">
      <c r="F2952" s="263"/>
      <c r="Z2952" s="498"/>
      <c r="AA2952" s="498"/>
      <c r="AB2952" s="498"/>
      <c r="AC2952" s="498"/>
      <c r="AD2952" s="498"/>
      <c r="AE2952" s="498"/>
      <c r="AF2952" s="498"/>
      <c r="AG2952" s="498"/>
      <c r="AH2952" s="498"/>
      <c r="AI2952" s="498"/>
    </row>
    <row r="2953" spans="6:35" ht="24" customHeight="1">
      <c r="F2953" s="263"/>
      <c r="Z2953" s="498"/>
      <c r="AA2953" s="498"/>
      <c r="AB2953" s="498"/>
      <c r="AC2953" s="498"/>
      <c r="AD2953" s="498"/>
      <c r="AE2953" s="498"/>
      <c r="AF2953" s="498"/>
      <c r="AG2953" s="498"/>
      <c r="AH2953" s="498"/>
      <c r="AI2953" s="498"/>
    </row>
    <row r="2954" spans="6:35" ht="24" customHeight="1">
      <c r="F2954" s="263"/>
      <c r="Z2954" s="498"/>
      <c r="AA2954" s="498"/>
      <c r="AB2954" s="498"/>
      <c r="AC2954" s="498"/>
      <c r="AD2954" s="498"/>
      <c r="AE2954" s="498"/>
      <c r="AF2954" s="498"/>
      <c r="AG2954" s="498"/>
      <c r="AH2954" s="498"/>
      <c r="AI2954" s="498"/>
    </row>
    <row r="2955" spans="6:35" ht="24" customHeight="1">
      <c r="F2955" s="263"/>
      <c r="Z2955" s="498"/>
      <c r="AA2955" s="498"/>
      <c r="AB2955" s="498"/>
      <c r="AC2955" s="498"/>
      <c r="AD2955" s="498"/>
      <c r="AE2955" s="498"/>
      <c r="AF2955" s="498"/>
      <c r="AG2955" s="498"/>
      <c r="AH2955" s="498"/>
      <c r="AI2955" s="498"/>
    </row>
    <row r="2956" spans="6:35" ht="24" customHeight="1">
      <c r="F2956" s="263"/>
      <c r="Z2956" s="498"/>
      <c r="AA2956" s="498"/>
      <c r="AB2956" s="498"/>
      <c r="AC2956" s="498"/>
      <c r="AD2956" s="498"/>
      <c r="AE2956" s="498"/>
      <c r="AF2956" s="498"/>
      <c r="AG2956" s="498"/>
      <c r="AH2956" s="498"/>
      <c r="AI2956" s="498"/>
    </row>
    <row r="2957" spans="6:35" ht="24" customHeight="1">
      <c r="F2957" s="263"/>
      <c r="Z2957" s="498"/>
      <c r="AA2957" s="498"/>
      <c r="AB2957" s="498"/>
      <c r="AC2957" s="498"/>
      <c r="AD2957" s="498"/>
      <c r="AE2957" s="498"/>
      <c r="AF2957" s="498"/>
      <c r="AG2957" s="498"/>
      <c r="AH2957" s="498"/>
      <c r="AI2957" s="498"/>
    </row>
    <row r="2958" spans="6:35" ht="24" customHeight="1">
      <c r="F2958" s="263"/>
      <c r="Z2958" s="498"/>
      <c r="AA2958" s="498"/>
      <c r="AB2958" s="498"/>
      <c r="AC2958" s="498"/>
      <c r="AD2958" s="498"/>
      <c r="AE2958" s="498"/>
      <c r="AF2958" s="498"/>
      <c r="AG2958" s="498"/>
      <c r="AH2958" s="498"/>
      <c r="AI2958" s="498"/>
    </row>
    <row r="2959" spans="6:35" ht="24" customHeight="1">
      <c r="F2959" s="263"/>
      <c r="Z2959" s="498"/>
      <c r="AA2959" s="498"/>
      <c r="AB2959" s="498"/>
      <c r="AC2959" s="498"/>
      <c r="AD2959" s="498"/>
      <c r="AE2959" s="498"/>
      <c r="AF2959" s="498"/>
      <c r="AG2959" s="498"/>
      <c r="AH2959" s="498"/>
      <c r="AI2959" s="498"/>
    </row>
    <row r="2960" spans="6:35" ht="24" customHeight="1">
      <c r="F2960" s="263"/>
      <c r="Z2960" s="498"/>
      <c r="AA2960" s="498"/>
      <c r="AB2960" s="498"/>
      <c r="AC2960" s="498"/>
      <c r="AD2960" s="498"/>
      <c r="AE2960" s="498"/>
      <c r="AF2960" s="498"/>
      <c r="AG2960" s="498"/>
      <c r="AH2960" s="498"/>
      <c r="AI2960" s="498"/>
    </row>
    <row r="2961" spans="6:35" ht="24" customHeight="1">
      <c r="F2961" s="263"/>
      <c r="Z2961" s="498"/>
      <c r="AA2961" s="498"/>
      <c r="AB2961" s="498"/>
      <c r="AC2961" s="498"/>
      <c r="AD2961" s="498"/>
      <c r="AE2961" s="498"/>
      <c r="AF2961" s="498"/>
      <c r="AG2961" s="498"/>
      <c r="AH2961" s="498"/>
      <c r="AI2961" s="498"/>
    </row>
    <row r="2962" spans="6:35" ht="24" customHeight="1">
      <c r="F2962" s="263"/>
      <c r="Z2962" s="498"/>
      <c r="AA2962" s="498"/>
      <c r="AB2962" s="498"/>
      <c r="AC2962" s="498"/>
      <c r="AD2962" s="498"/>
      <c r="AE2962" s="498"/>
      <c r="AF2962" s="498"/>
      <c r="AG2962" s="498"/>
      <c r="AH2962" s="498"/>
      <c r="AI2962" s="498"/>
    </row>
    <row r="2963" spans="6:35" ht="24" customHeight="1">
      <c r="F2963" s="263"/>
      <c r="Z2963" s="498"/>
      <c r="AA2963" s="498"/>
      <c r="AB2963" s="498"/>
      <c r="AC2963" s="498"/>
      <c r="AD2963" s="498"/>
      <c r="AE2963" s="498"/>
      <c r="AF2963" s="498"/>
      <c r="AG2963" s="498"/>
      <c r="AH2963" s="498"/>
      <c r="AI2963" s="498"/>
    </row>
    <row r="2964" spans="6:35" ht="24" customHeight="1">
      <c r="F2964" s="263"/>
      <c r="Z2964" s="498"/>
      <c r="AA2964" s="498"/>
      <c r="AB2964" s="498"/>
      <c r="AC2964" s="498"/>
      <c r="AD2964" s="498"/>
      <c r="AE2964" s="498"/>
      <c r="AF2964" s="498"/>
      <c r="AG2964" s="498"/>
      <c r="AH2964" s="498"/>
      <c r="AI2964" s="498"/>
    </row>
    <row r="2965" spans="6:35" ht="24" customHeight="1">
      <c r="F2965" s="263"/>
      <c r="Z2965" s="498"/>
      <c r="AA2965" s="498"/>
      <c r="AB2965" s="498"/>
      <c r="AC2965" s="498"/>
      <c r="AD2965" s="498"/>
      <c r="AE2965" s="498"/>
      <c r="AF2965" s="498"/>
      <c r="AG2965" s="498"/>
      <c r="AH2965" s="498"/>
      <c r="AI2965" s="498"/>
    </row>
    <row r="2966" spans="6:35" ht="24" customHeight="1">
      <c r="F2966" s="263"/>
      <c r="Z2966" s="498"/>
      <c r="AA2966" s="498"/>
      <c r="AB2966" s="498"/>
      <c r="AC2966" s="498"/>
      <c r="AD2966" s="498"/>
      <c r="AE2966" s="498"/>
      <c r="AF2966" s="498"/>
      <c r="AG2966" s="498"/>
      <c r="AH2966" s="498"/>
      <c r="AI2966" s="498"/>
    </row>
    <row r="2967" spans="6:35" ht="24" customHeight="1">
      <c r="F2967" s="263"/>
      <c r="Z2967" s="498"/>
      <c r="AA2967" s="498"/>
      <c r="AB2967" s="498"/>
      <c r="AC2967" s="498"/>
      <c r="AD2967" s="498"/>
      <c r="AE2967" s="498"/>
      <c r="AF2967" s="498"/>
      <c r="AG2967" s="498"/>
      <c r="AH2967" s="498"/>
      <c r="AI2967" s="498"/>
    </row>
    <row r="2968" spans="6:35" ht="24" customHeight="1">
      <c r="F2968" s="263"/>
      <c r="Z2968" s="498"/>
      <c r="AA2968" s="498"/>
      <c r="AB2968" s="498"/>
      <c r="AC2968" s="498"/>
      <c r="AD2968" s="498"/>
      <c r="AE2968" s="498"/>
      <c r="AF2968" s="498"/>
      <c r="AG2968" s="498"/>
      <c r="AH2968" s="498"/>
      <c r="AI2968" s="498"/>
    </row>
    <row r="2969" spans="6:35" ht="24" customHeight="1">
      <c r="F2969" s="263"/>
      <c r="Z2969" s="498"/>
      <c r="AA2969" s="498"/>
      <c r="AB2969" s="498"/>
      <c r="AC2969" s="498"/>
      <c r="AD2969" s="498"/>
      <c r="AE2969" s="498"/>
      <c r="AF2969" s="498"/>
      <c r="AG2969" s="498"/>
      <c r="AH2969" s="498"/>
      <c r="AI2969" s="498"/>
    </row>
    <row r="2970" spans="6:35" ht="24" customHeight="1">
      <c r="F2970" s="263"/>
      <c r="Z2970" s="498"/>
      <c r="AA2970" s="498"/>
      <c r="AB2970" s="498"/>
      <c r="AC2970" s="498"/>
      <c r="AD2970" s="498"/>
      <c r="AE2970" s="498"/>
      <c r="AF2970" s="498"/>
      <c r="AG2970" s="498"/>
      <c r="AH2970" s="498"/>
      <c r="AI2970" s="498"/>
    </row>
    <row r="2971" spans="6:35" ht="24" customHeight="1">
      <c r="F2971" s="263"/>
      <c r="Z2971" s="498"/>
      <c r="AA2971" s="498"/>
      <c r="AB2971" s="498"/>
      <c r="AC2971" s="498"/>
      <c r="AD2971" s="498"/>
      <c r="AE2971" s="498"/>
      <c r="AF2971" s="498"/>
      <c r="AG2971" s="498"/>
      <c r="AH2971" s="498"/>
      <c r="AI2971" s="498"/>
    </row>
    <row r="2972" spans="6:35" ht="24" customHeight="1">
      <c r="F2972" s="263"/>
      <c r="Z2972" s="498"/>
      <c r="AA2972" s="498"/>
      <c r="AB2972" s="498"/>
      <c r="AC2972" s="498"/>
      <c r="AD2972" s="498"/>
      <c r="AE2972" s="498"/>
      <c r="AF2972" s="498"/>
      <c r="AG2972" s="498"/>
      <c r="AH2972" s="498"/>
      <c r="AI2972" s="498"/>
    </row>
    <row r="2973" spans="6:35" ht="24" customHeight="1">
      <c r="F2973" s="263"/>
      <c r="Z2973" s="498"/>
      <c r="AA2973" s="498"/>
      <c r="AB2973" s="498"/>
      <c r="AC2973" s="498"/>
      <c r="AD2973" s="498"/>
      <c r="AE2973" s="498"/>
      <c r="AF2973" s="498"/>
      <c r="AG2973" s="498"/>
      <c r="AH2973" s="498"/>
      <c r="AI2973" s="498"/>
    </row>
    <row r="2974" spans="6:35" ht="24" customHeight="1">
      <c r="F2974" s="263"/>
      <c r="Z2974" s="498"/>
      <c r="AA2974" s="498"/>
      <c r="AB2974" s="498"/>
      <c r="AC2974" s="498"/>
      <c r="AD2974" s="498"/>
      <c r="AE2974" s="498"/>
      <c r="AF2974" s="498"/>
      <c r="AG2974" s="498"/>
      <c r="AH2974" s="498"/>
      <c r="AI2974" s="498"/>
    </row>
    <row r="2975" spans="6:35" ht="24" customHeight="1">
      <c r="F2975" s="263"/>
      <c r="Z2975" s="498"/>
      <c r="AA2975" s="498"/>
      <c r="AB2975" s="498"/>
      <c r="AC2975" s="498"/>
      <c r="AD2975" s="498"/>
      <c r="AE2975" s="498"/>
      <c r="AF2975" s="498"/>
      <c r="AG2975" s="498"/>
      <c r="AH2975" s="498"/>
      <c r="AI2975" s="498"/>
    </row>
    <row r="2976" spans="6:35" ht="24" customHeight="1">
      <c r="F2976" s="263"/>
      <c r="Z2976" s="498"/>
      <c r="AA2976" s="498"/>
      <c r="AB2976" s="498"/>
      <c r="AC2976" s="498"/>
      <c r="AD2976" s="498"/>
      <c r="AE2976" s="498"/>
      <c r="AF2976" s="498"/>
      <c r="AG2976" s="498"/>
      <c r="AH2976" s="498"/>
      <c r="AI2976" s="498"/>
    </row>
    <row r="2977" spans="6:35" ht="24" customHeight="1">
      <c r="F2977" s="263"/>
      <c r="Z2977" s="498"/>
      <c r="AA2977" s="498"/>
      <c r="AB2977" s="498"/>
      <c r="AC2977" s="498"/>
      <c r="AD2977" s="498"/>
      <c r="AE2977" s="498"/>
      <c r="AF2977" s="498"/>
      <c r="AG2977" s="498"/>
      <c r="AH2977" s="498"/>
      <c r="AI2977" s="498"/>
    </row>
    <row r="2978" spans="6:35" ht="24" customHeight="1">
      <c r="F2978" s="263"/>
      <c r="Z2978" s="498"/>
      <c r="AA2978" s="498"/>
      <c r="AB2978" s="498"/>
      <c r="AC2978" s="498"/>
      <c r="AD2978" s="498"/>
      <c r="AE2978" s="498"/>
      <c r="AF2978" s="498"/>
      <c r="AG2978" s="498"/>
      <c r="AH2978" s="498"/>
      <c r="AI2978" s="498"/>
    </row>
    <row r="2979" spans="6:35" ht="24" customHeight="1">
      <c r="F2979" s="263"/>
      <c r="Z2979" s="498"/>
      <c r="AA2979" s="498"/>
      <c r="AB2979" s="498"/>
      <c r="AC2979" s="498"/>
      <c r="AD2979" s="498"/>
      <c r="AE2979" s="498"/>
      <c r="AF2979" s="498"/>
      <c r="AG2979" s="498"/>
      <c r="AH2979" s="498"/>
      <c r="AI2979" s="498"/>
    </row>
    <row r="2980" spans="6:35" ht="24" customHeight="1">
      <c r="F2980" s="263"/>
      <c r="Z2980" s="498"/>
      <c r="AA2980" s="498"/>
      <c r="AB2980" s="498"/>
      <c r="AC2980" s="498"/>
      <c r="AD2980" s="498"/>
      <c r="AE2980" s="498"/>
      <c r="AF2980" s="498"/>
      <c r="AG2980" s="498"/>
      <c r="AH2980" s="498"/>
      <c r="AI2980" s="498"/>
    </row>
    <row r="2981" spans="6:35" ht="24" customHeight="1">
      <c r="F2981" s="263"/>
      <c r="Z2981" s="498"/>
      <c r="AA2981" s="498"/>
      <c r="AB2981" s="498"/>
      <c r="AC2981" s="498"/>
      <c r="AD2981" s="498"/>
      <c r="AE2981" s="498"/>
      <c r="AF2981" s="498"/>
      <c r="AG2981" s="498"/>
      <c r="AH2981" s="498"/>
      <c r="AI2981" s="498"/>
    </row>
    <row r="2982" spans="6:35" ht="24" customHeight="1">
      <c r="F2982" s="263"/>
      <c r="Z2982" s="498"/>
      <c r="AA2982" s="498"/>
      <c r="AB2982" s="498"/>
      <c r="AC2982" s="498"/>
      <c r="AD2982" s="498"/>
      <c r="AE2982" s="498"/>
      <c r="AF2982" s="498"/>
      <c r="AG2982" s="498"/>
      <c r="AH2982" s="498"/>
      <c r="AI2982" s="498"/>
    </row>
    <row r="2983" spans="6:35" ht="24" customHeight="1">
      <c r="F2983" s="263"/>
      <c r="Z2983" s="498"/>
      <c r="AA2983" s="498"/>
      <c r="AB2983" s="498"/>
      <c r="AC2983" s="498"/>
      <c r="AD2983" s="498"/>
      <c r="AE2983" s="498"/>
      <c r="AF2983" s="498"/>
      <c r="AG2983" s="498"/>
      <c r="AH2983" s="498"/>
      <c r="AI2983" s="498"/>
    </row>
    <row r="2984" spans="6:35" ht="24" customHeight="1">
      <c r="F2984" s="263"/>
      <c r="Z2984" s="498"/>
      <c r="AA2984" s="498"/>
      <c r="AB2984" s="498"/>
      <c r="AC2984" s="498"/>
      <c r="AD2984" s="498"/>
      <c r="AE2984" s="498"/>
      <c r="AF2984" s="498"/>
      <c r="AG2984" s="498"/>
      <c r="AH2984" s="498"/>
      <c r="AI2984" s="498"/>
    </row>
    <row r="2985" spans="6:35" ht="24" customHeight="1">
      <c r="F2985" s="263"/>
      <c r="Z2985" s="498"/>
      <c r="AA2985" s="498"/>
      <c r="AB2985" s="498"/>
      <c r="AC2985" s="498"/>
      <c r="AD2985" s="498"/>
      <c r="AE2985" s="498"/>
      <c r="AF2985" s="498"/>
      <c r="AG2985" s="498"/>
      <c r="AH2985" s="498"/>
      <c r="AI2985" s="498"/>
    </row>
    <row r="2986" spans="6:35" ht="24" customHeight="1">
      <c r="F2986" s="263"/>
      <c r="Z2986" s="498"/>
      <c r="AA2986" s="498"/>
      <c r="AB2986" s="498"/>
      <c r="AC2986" s="498"/>
      <c r="AD2986" s="498"/>
      <c r="AE2986" s="498"/>
      <c r="AF2986" s="498"/>
      <c r="AG2986" s="498"/>
      <c r="AH2986" s="498"/>
      <c r="AI2986" s="498"/>
    </row>
    <row r="2987" spans="6:35" ht="24" customHeight="1">
      <c r="F2987" s="263"/>
      <c r="Z2987" s="498"/>
      <c r="AA2987" s="498"/>
      <c r="AB2987" s="498"/>
      <c r="AC2987" s="498"/>
      <c r="AD2987" s="498"/>
      <c r="AE2987" s="498"/>
      <c r="AF2987" s="498"/>
      <c r="AG2987" s="498"/>
      <c r="AH2987" s="498"/>
      <c r="AI2987" s="498"/>
    </row>
    <row r="2988" spans="6:35" ht="24" customHeight="1">
      <c r="F2988" s="263"/>
      <c r="Z2988" s="498"/>
      <c r="AA2988" s="498"/>
      <c r="AB2988" s="498"/>
      <c r="AC2988" s="498"/>
      <c r="AD2988" s="498"/>
      <c r="AE2988" s="498"/>
      <c r="AF2988" s="498"/>
      <c r="AG2988" s="498"/>
      <c r="AH2988" s="498"/>
      <c r="AI2988" s="498"/>
    </row>
    <row r="2989" spans="6:35" ht="24" customHeight="1">
      <c r="F2989" s="263"/>
      <c r="Z2989" s="498"/>
      <c r="AA2989" s="498"/>
      <c r="AB2989" s="498"/>
      <c r="AC2989" s="498"/>
      <c r="AD2989" s="498"/>
      <c r="AE2989" s="498"/>
      <c r="AF2989" s="498"/>
      <c r="AG2989" s="498"/>
      <c r="AH2989" s="498"/>
      <c r="AI2989" s="498"/>
    </row>
    <row r="2990" spans="6:35" ht="24" customHeight="1">
      <c r="F2990" s="263"/>
      <c r="Z2990" s="498"/>
      <c r="AA2990" s="498"/>
      <c r="AB2990" s="498"/>
      <c r="AC2990" s="498"/>
      <c r="AD2990" s="498"/>
      <c r="AE2990" s="498"/>
      <c r="AF2990" s="498"/>
      <c r="AG2990" s="498"/>
      <c r="AH2990" s="498"/>
      <c r="AI2990" s="498"/>
    </row>
    <row r="2991" spans="6:35" ht="24" customHeight="1">
      <c r="F2991" s="263"/>
      <c r="Z2991" s="498"/>
      <c r="AA2991" s="498"/>
      <c r="AB2991" s="498"/>
      <c r="AC2991" s="498"/>
      <c r="AD2991" s="498"/>
      <c r="AE2991" s="498"/>
      <c r="AF2991" s="498"/>
      <c r="AG2991" s="498"/>
      <c r="AH2991" s="498"/>
      <c r="AI2991" s="498"/>
    </row>
    <row r="2992" spans="6:35" ht="24" customHeight="1">
      <c r="F2992" s="263"/>
      <c r="Z2992" s="498"/>
      <c r="AA2992" s="498"/>
      <c r="AB2992" s="498"/>
      <c r="AC2992" s="498"/>
      <c r="AD2992" s="498"/>
      <c r="AE2992" s="498"/>
      <c r="AF2992" s="498"/>
      <c r="AG2992" s="498"/>
      <c r="AH2992" s="498"/>
      <c r="AI2992" s="498"/>
    </row>
    <row r="2993" spans="6:35" ht="24" customHeight="1">
      <c r="F2993" s="263"/>
      <c r="Z2993" s="498"/>
      <c r="AA2993" s="498"/>
      <c r="AB2993" s="498"/>
      <c r="AC2993" s="498"/>
      <c r="AD2993" s="498"/>
      <c r="AE2993" s="498"/>
      <c r="AF2993" s="498"/>
      <c r="AG2993" s="498"/>
      <c r="AH2993" s="498"/>
      <c r="AI2993" s="498"/>
    </row>
    <row r="2994" spans="6:35" ht="24" customHeight="1">
      <c r="F2994" s="263"/>
      <c r="Z2994" s="498"/>
      <c r="AA2994" s="498"/>
      <c r="AB2994" s="498"/>
      <c r="AC2994" s="498"/>
      <c r="AD2994" s="498"/>
      <c r="AE2994" s="498"/>
      <c r="AF2994" s="498"/>
      <c r="AG2994" s="498"/>
      <c r="AH2994" s="498"/>
      <c r="AI2994" s="498"/>
    </row>
    <row r="2995" spans="6:35" ht="24" customHeight="1">
      <c r="F2995" s="263"/>
      <c r="Z2995" s="498"/>
      <c r="AA2995" s="498"/>
      <c r="AB2995" s="498"/>
      <c r="AC2995" s="498"/>
      <c r="AD2995" s="498"/>
      <c r="AE2995" s="498"/>
      <c r="AF2995" s="498"/>
      <c r="AG2995" s="498"/>
      <c r="AH2995" s="498"/>
      <c r="AI2995" s="498"/>
    </row>
    <row r="2996" spans="6:35" ht="24" customHeight="1">
      <c r="F2996" s="263"/>
      <c r="Z2996" s="498"/>
      <c r="AA2996" s="498"/>
      <c r="AB2996" s="498"/>
      <c r="AC2996" s="498"/>
      <c r="AD2996" s="498"/>
      <c r="AE2996" s="498"/>
      <c r="AF2996" s="498"/>
      <c r="AG2996" s="498"/>
      <c r="AH2996" s="498"/>
      <c r="AI2996" s="498"/>
    </row>
    <row r="2997" spans="6:35" ht="24" customHeight="1">
      <c r="F2997" s="263"/>
      <c r="Z2997" s="498"/>
      <c r="AA2997" s="498"/>
      <c r="AB2997" s="498"/>
      <c r="AC2997" s="498"/>
      <c r="AD2997" s="498"/>
      <c r="AE2997" s="498"/>
      <c r="AF2997" s="498"/>
      <c r="AG2997" s="498"/>
      <c r="AH2997" s="498"/>
      <c r="AI2997" s="498"/>
    </row>
    <row r="2998" spans="6:35" ht="24" customHeight="1">
      <c r="F2998" s="263"/>
      <c r="Z2998" s="498"/>
      <c r="AA2998" s="498"/>
      <c r="AB2998" s="498"/>
      <c r="AC2998" s="498"/>
      <c r="AD2998" s="498"/>
      <c r="AE2998" s="498"/>
      <c r="AF2998" s="498"/>
      <c r="AG2998" s="498"/>
      <c r="AH2998" s="498"/>
      <c r="AI2998" s="498"/>
    </row>
    <row r="2999" spans="6:35" ht="24" customHeight="1">
      <c r="F2999" s="263"/>
      <c r="Z2999" s="498"/>
      <c r="AA2999" s="498"/>
      <c r="AB2999" s="498"/>
      <c r="AC2999" s="498"/>
      <c r="AD2999" s="498"/>
      <c r="AE2999" s="498"/>
      <c r="AF2999" s="498"/>
      <c r="AG2999" s="498"/>
      <c r="AH2999" s="498"/>
      <c r="AI2999" s="498"/>
    </row>
    <row r="3000" spans="6:35" ht="24" customHeight="1">
      <c r="F3000" s="263"/>
      <c r="Z3000" s="498"/>
      <c r="AA3000" s="498"/>
      <c r="AB3000" s="498"/>
      <c r="AC3000" s="498"/>
      <c r="AD3000" s="498"/>
      <c r="AE3000" s="498"/>
      <c r="AF3000" s="498"/>
      <c r="AG3000" s="498"/>
      <c r="AH3000" s="498"/>
      <c r="AI3000" s="498"/>
    </row>
    <row r="3001" spans="6:35" ht="24" customHeight="1">
      <c r="F3001" s="263"/>
      <c r="Z3001" s="498"/>
      <c r="AA3001" s="498"/>
      <c r="AB3001" s="498"/>
      <c r="AC3001" s="498"/>
      <c r="AD3001" s="498"/>
      <c r="AE3001" s="498"/>
      <c r="AF3001" s="498"/>
      <c r="AG3001" s="498"/>
      <c r="AH3001" s="498"/>
      <c r="AI3001" s="498"/>
    </row>
    <row r="3002" spans="6:35" ht="24" customHeight="1">
      <c r="F3002" s="263"/>
      <c r="Z3002" s="498"/>
      <c r="AA3002" s="498"/>
      <c r="AB3002" s="498"/>
      <c r="AC3002" s="498"/>
      <c r="AD3002" s="498"/>
      <c r="AE3002" s="498"/>
      <c r="AF3002" s="498"/>
      <c r="AG3002" s="498"/>
      <c r="AH3002" s="498"/>
      <c r="AI3002" s="498"/>
    </row>
    <row r="3003" spans="6:35" ht="24" customHeight="1">
      <c r="F3003" s="263"/>
      <c r="Z3003" s="498"/>
      <c r="AA3003" s="498"/>
      <c r="AB3003" s="498"/>
      <c r="AC3003" s="498"/>
      <c r="AD3003" s="498"/>
      <c r="AE3003" s="498"/>
      <c r="AF3003" s="498"/>
      <c r="AG3003" s="498"/>
      <c r="AH3003" s="498"/>
      <c r="AI3003" s="498"/>
    </row>
    <row r="3004" spans="6:35" ht="24" customHeight="1">
      <c r="F3004" s="263"/>
      <c r="Z3004" s="498"/>
      <c r="AA3004" s="498"/>
      <c r="AB3004" s="498"/>
      <c r="AC3004" s="498"/>
      <c r="AD3004" s="498"/>
      <c r="AE3004" s="498"/>
      <c r="AF3004" s="498"/>
      <c r="AG3004" s="498"/>
      <c r="AH3004" s="498"/>
      <c r="AI3004" s="498"/>
    </row>
    <row r="3005" spans="6:35" ht="24" customHeight="1">
      <c r="F3005" s="263"/>
      <c r="Z3005" s="498"/>
      <c r="AA3005" s="498"/>
      <c r="AB3005" s="498"/>
      <c r="AC3005" s="498"/>
      <c r="AD3005" s="498"/>
      <c r="AE3005" s="498"/>
      <c r="AF3005" s="498"/>
      <c r="AG3005" s="498"/>
      <c r="AH3005" s="498"/>
      <c r="AI3005" s="498"/>
    </row>
    <row r="3006" spans="6:35" ht="24" customHeight="1">
      <c r="F3006" s="263"/>
      <c r="Z3006" s="498"/>
      <c r="AA3006" s="498"/>
      <c r="AB3006" s="498"/>
      <c r="AC3006" s="498"/>
      <c r="AD3006" s="498"/>
      <c r="AE3006" s="498"/>
      <c r="AF3006" s="498"/>
      <c r="AG3006" s="498"/>
      <c r="AH3006" s="498"/>
      <c r="AI3006" s="498"/>
    </row>
    <row r="3007" spans="6:35" ht="24" customHeight="1">
      <c r="F3007" s="263"/>
      <c r="Z3007" s="498"/>
      <c r="AA3007" s="498"/>
      <c r="AB3007" s="498"/>
      <c r="AC3007" s="498"/>
      <c r="AD3007" s="498"/>
      <c r="AE3007" s="498"/>
      <c r="AF3007" s="498"/>
      <c r="AG3007" s="498"/>
      <c r="AH3007" s="498"/>
      <c r="AI3007" s="498"/>
    </row>
    <row r="3008" spans="6:35" ht="24" customHeight="1">
      <c r="F3008" s="263"/>
      <c r="Z3008" s="498"/>
      <c r="AA3008" s="498"/>
      <c r="AB3008" s="498"/>
      <c r="AC3008" s="498"/>
      <c r="AD3008" s="498"/>
      <c r="AE3008" s="498"/>
      <c r="AF3008" s="498"/>
      <c r="AG3008" s="498"/>
      <c r="AH3008" s="498"/>
      <c r="AI3008" s="498"/>
    </row>
    <row r="3009" spans="6:35" ht="24" customHeight="1">
      <c r="F3009" s="263"/>
      <c r="Z3009" s="498"/>
      <c r="AA3009" s="498"/>
      <c r="AB3009" s="498"/>
      <c r="AC3009" s="498"/>
      <c r="AD3009" s="498"/>
      <c r="AE3009" s="498"/>
      <c r="AF3009" s="498"/>
      <c r="AG3009" s="498"/>
      <c r="AH3009" s="498"/>
      <c r="AI3009" s="498"/>
    </row>
    <row r="3010" spans="6:35" ht="24" customHeight="1">
      <c r="F3010" s="263"/>
      <c r="Z3010" s="498"/>
      <c r="AA3010" s="498"/>
      <c r="AB3010" s="498"/>
      <c r="AC3010" s="498"/>
      <c r="AD3010" s="498"/>
      <c r="AE3010" s="498"/>
      <c r="AF3010" s="498"/>
      <c r="AG3010" s="498"/>
      <c r="AH3010" s="498"/>
      <c r="AI3010" s="498"/>
    </row>
    <row r="3011" spans="6:35" ht="24" customHeight="1">
      <c r="F3011" s="263"/>
      <c r="Z3011" s="498"/>
      <c r="AA3011" s="498"/>
      <c r="AB3011" s="498"/>
      <c r="AC3011" s="498"/>
      <c r="AD3011" s="498"/>
      <c r="AE3011" s="498"/>
      <c r="AF3011" s="498"/>
      <c r="AG3011" s="498"/>
      <c r="AH3011" s="498"/>
      <c r="AI3011" s="498"/>
    </row>
    <row r="3012" spans="6:35" ht="24" customHeight="1">
      <c r="F3012" s="263"/>
      <c r="Z3012" s="498"/>
      <c r="AA3012" s="498"/>
      <c r="AB3012" s="498"/>
      <c r="AC3012" s="498"/>
      <c r="AD3012" s="498"/>
      <c r="AE3012" s="498"/>
      <c r="AF3012" s="498"/>
      <c r="AG3012" s="498"/>
      <c r="AH3012" s="498"/>
      <c r="AI3012" s="498"/>
    </row>
    <row r="3013" spans="6:35" ht="24" customHeight="1">
      <c r="F3013" s="263"/>
      <c r="Z3013" s="498"/>
      <c r="AA3013" s="498"/>
      <c r="AB3013" s="498"/>
      <c r="AC3013" s="498"/>
      <c r="AD3013" s="498"/>
      <c r="AE3013" s="498"/>
      <c r="AF3013" s="498"/>
      <c r="AG3013" s="498"/>
      <c r="AH3013" s="498"/>
      <c r="AI3013" s="498"/>
    </row>
    <row r="3014" spans="6:35" ht="24" customHeight="1">
      <c r="F3014" s="263"/>
      <c r="Z3014" s="498"/>
      <c r="AA3014" s="498"/>
      <c r="AB3014" s="498"/>
      <c r="AC3014" s="498"/>
      <c r="AD3014" s="498"/>
      <c r="AE3014" s="498"/>
      <c r="AF3014" s="498"/>
      <c r="AG3014" s="498"/>
      <c r="AH3014" s="498"/>
      <c r="AI3014" s="498"/>
    </row>
    <row r="3015" spans="6:35" ht="24" customHeight="1">
      <c r="F3015" s="263"/>
      <c r="Z3015" s="498"/>
      <c r="AA3015" s="498"/>
      <c r="AB3015" s="498"/>
      <c r="AC3015" s="498"/>
      <c r="AD3015" s="498"/>
      <c r="AE3015" s="498"/>
      <c r="AF3015" s="498"/>
      <c r="AG3015" s="498"/>
      <c r="AH3015" s="498"/>
      <c r="AI3015" s="498"/>
    </row>
    <row r="3016" spans="6:35" ht="24" customHeight="1">
      <c r="F3016" s="263"/>
      <c r="Z3016" s="498"/>
      <c r="AA3016" s="498"/>
      <c r="AB3016" s="498"/>
      <c r="AC3016" s="498"/>
      <c r="AD3016" s="498"/>
      <c r="AE3016" s="498"/>
      <c r="AF3016" s="498"/>
      <c r="AG3016" s="498"/>
      <c r="AH3016" s="498"/>
      <c r="AI3016" s="498"/>
    </row>
    <row r="3017" spans="6:35" ht="24" customHeight="1">
      <c r="F3017" s="263"/>
      <c r="Z3017" s="498"/>
      <c r="AA3017" s="498"/>
      <c r="AB3017" s="498"/>
      <c r="AC3017" s="498"/>
      <c r="AD3017" s="498"/>
      <c r="AE3017" s="498"/>
      <c r="AF3017" s="498"/>
      <c r="AG3017" s="498"/>
      <c r="AH3017" s="498"/>
      <c r="AI3017" s="498"/>
    </row>
    <row r="3018" spans="6:35" ht="24" customHeight="1">
      <c r="F3018" s="263"/>
      <c r="Z3018" s="498"/>
      <c r="AA3018" s="498"/>
      <c r="AB3018" s="498"/>
      <c r="AC3018" s="498"/>
      <c r="AD3018" s="498"/>
      <c r="AE3018" s="498"/>
      <c r="AF3018" s="498"/>
      <c r="AG3018" s="498"/>
      <c r="AH3018" s="498"/>
      <c r="AI3018" s="498"/>
    </row>
    <row r="3019" spans="6:35" ht="24" customHeight="1">
      <c r="F3019" s="263"/>
      <c r="Z3019" s="498"/>
      <c r="AA3019" s="498"/>
      <c r="AB3019" s="498"/>
      <c r="AC3019" s="498"/>
      <c r="AD3019" s="498"/>
      <c r="AE3019" s="498"/>
      <c r="AF3019" s="498"/>
      <c r="AG3019" s="498"/>
      <c r="AH3019" s="498"/>
      <c r="AI3019" s="498"/>
    </row>
    <row r="3020" spans="6:35" ht="24" customHeight="1">
      <c r="F3020" s="263"/>
      <c r="Z3020" s="498"/>
      <c r="AA3020" s="498"/>
      <c r="AB3020" s="498"/>
      <c r="AC3020" s="498"/>
      <c r="AD3020" s="498"/>
      <c r="AE3020" s="498"/>
      <c r="AF3020" s="498"/>
      <c r="AG3020" s="498"/>
      <c r="AH3020" s="498"/>
      <c r="AI3020" s="498"/>
    </row>
    <row r="3021" spans="6:35" ht="24" customHeight="1">
      <c r="F3021" s="263"/>
      <c r="Z3021" s="498"/>
      <c r="AA3021" s="498"/>
      <c r="AB3021" s="498"/>
      <c r="AC3021" s="498"/>
      <c r="AD3021" s="498"/>
      <c r="AE3021" s="498"/>
      <c r="AF3021" s="498"/>
      <c r="AG3021" s="498"/>
      <c r="AH3021" s="498"/>
      <c r="AI3021" s="498"/>
    </row>
    <row r="3022" spans="6:35" ht="24" customHeight="1">
      <c r="F3022" s="263"/>
      <c r="Z3022" s="498"/>
      <c r="AA3022" s="498"/>
      <c r="AB3022" s="498"/>
      <c r="AC3022" s="498"/>
      <c r="AD3022" s="498"/>
      <c r="AE3022" s="498"/>
      <c r="AF3022" s="498"/>
      <c r="AG3022" s="498"/>
      <c r="AH3022" s="498"/>
      <c r="AI3022" s="498"/>
    </row>
    <row r="3023" spans="6:35" ht="24" customHeight="1">
      <c r="F3023" s="263"/>
      <c r="Z3023" s="498"/>
      <c r="AA3023" s="498"/>
      <c r="AB3023" s="498"/>
      <c r="AC3023" s="498"/>
      <c r="AD3023" s="498"/>
      <c r="AE3023" s="498"/>
      <c r="AF3023" s="498"/>
      <c r="AG3023" s="498"/>
      <c r="AH3023" s="498"/>
      <c r="AI3023" s="498"/>
    </row>
    <row r="3024" spans="6:35" ht="24" customHeight="1">
      <c r="F3024" s="263"/>
      <c r="Z3024" s="498"/>
      <c r="AA3024" s="498"/>
      <c r="AB3024" s="498"/>
      <c r="AC3024" s="498"/>
      <c r="AD3024" s="498"/>
      <c r="AE3024" s="498"/>
      <c r="AF3024" s="498"/>
      <c r="AG3024" s="498"/>
      <c r="AH3024" s="498"/>
      <c r="AI3024" s="498"/>
    </row>
    <row r="3025" spans="6:35" ht="24" customHeight="1">
      <c r="F3025" s="263"/>
      <c r="Z3025" s="498"/>
      <c r="AA3025" s="498"/>
      <c r="AB3025" s="498"/>
      <c r="AC3025" s="498"/>
      <c r="AD3025" s="498"/>
      <c r="AE3025" s="498"/>
      <c r="AF3025" s="498"/>
      <c r="AG3025" s="498"/>
      <c r="AH3025" s="498"/>
      <c r="AI3025" s="498"/>
    </row>
    <row r="3026" spans="6:35" ht="24" customHeight="1">
      <c r="F3026" s="263"/>
      <c r="Z3026" s="498"/>
      <c r="AA3026" s="498"/>
      <c r="AB3026" s="498"/>
      <c r="AC3026" s="498"/>
      <c r="AD3026" s="498"/>
      <c r="AE3026" s="498"/>
      <c r="AF3026" s="498"/>
      <c r="AG3026" s="498"/>
      <c r="AH3026" s="498"/>
      <c r="AI3026" s="498"/>
    </row>
    <row r="3027" spans="6:35" ht="24" customHeight="1">
      <c r="F3027" s="263"/>
      <c r="Z3027" s="498"/>
      <c r="AA3027" s="498"/>
      <c r="AB3027" s="498"/>
      <c r="AC3027" s="498"/>
      <c r="AD3027" s="498"/>
      <c r="AE3027" s="498"/>
      <c r="AF3027" s="498"/>
      <c r="AG3027" s="498"/>
      <c r="AH3027" s="498"/>
      <c r="AI3027" s="498"/>
    </row>
    <row r="3028" spans="6:35" ht="24" customHeight="1">
      <c r="F3028" s="263"/>
      <c r="Z3028" s="498"/>
      <c r="AA3028" s="498"/>
      <c r="AB3028" s="498"/>
      <c r="AC3028" s="498"/>
      <c r="AD3028" s="498"/>
      <c r="AE3028" s="498"/>
      <c r="AF3028" s="498"/>
      <c r="AG3028" s="498"/>
      <c r="AH3028" s="498"/>
      <c r="AI3028" s="498"/>
    </row>
    <row r="3029" spans="6:35" ht="24" customHeight="1">
      <c r="F3029" s="263"/>
      <c r="Z3029" s="498"/>
      <c r="AA3029" s="498"/>
      <c r="AB3029" s="498"/>
      <c r="AC3029" s="498"/>
      <c r="AD3029" s="498"/>
      <c r="AE3029" s="498"/>
      <c r="AF3029" s="498"/>
      <c r="AG3029" s="498"/>
      <c r="AH3029" s="498"/>
      <c r="AI3029" s="498"/>
    </row>
    <row r="3030" spans="6:35" ht="24" customHeight="1">
      <c r="F3030" s="263"/>
      <c r="Z3030" s="498"/>
      <c r="AA3030" s="498"/>
      <c r="AB3030" s="498"/>
      <c r="AC3030" s="498"/>
      <c r="AD3030" s="498"/>
      <c r="AE3030" s="498"/>
      <c r="AF3030" s="498"/>
      <c r="AG3030" s="498"/>
      <c r="AH3030" s="498"/>
      <c r="AI3030" s="498"/>
    </row>
    <row r="3031" spans="6:35" ht="24" customHeight="1">
      <c r="F3031" s="263"/>
      <c r="Z3031" s="498"/>
      <c r="AA3031" s="498"/>
      <c r="AB3031" s="498"/>
      <c r="AC3031" s="498"/>
      <c r="AD3031" s="498"/>
      <c r="AE3031" s="498"/>
      <c r="AF3031" s="498"/>
      <c r="AG3031" s="498"/>
      <c r="AH3031" s="498"/>
      <c r="AI3031" s="498"/>
    </row>
    <row r="3032" spans="6:35" ht="24" customHeight="1">
      <c r="F3032" s="263"/>
      <c r="Z3032" s="498"/>
      <c r="AA3032" s="498"/>
      <c r="AB3032" s="498"/>
      <c r="AC3032" s="498"/>
      <c r="AD3032" s="498"/>
      <c r="AE3032" s="498"/>
      <c r="AF3032" s="498"/>
      <c r="AG3032" s="498"/>
      <c r="AH3032" s="498"/>
      <c r="AI3032" s="498"/>
    </row>
    <row r="3033" spans="6:35" ht="24" customHeight="1">
      <c r="F3033" s="263"/>
      <c r="Z3033" s="498"/>
      <c r="AA3033" s="498"/>
      <c r="AB3033" s="498"/>
      <c r="AC3033" s="498"/>
      <c r="AD3033" s="498"/>
      <c r="AE3033" s="498"/>
      <c r="AF3033" s="498"/>
      <c r="AG3033" s="498"/>
      <c r="AH3033" s="498"/>
      <c r="AI3033" s="498"/>
    </row>
    <row r="3034" spans="6:35" ht="24" customHeight="1">
      <c r="F3034" s="263"/>
      <c r="Z3034" s="498"/>
      <c r="AA3034" s="498"/>
      <c r="AB3034" s="498"/>
      <c r="AC3034" s="498"/>
      <c r="AD3034" s="498"/>
      <c r="AE3034" s="498"/>
      <c r="AF3034" s="498"/>
      <c r="AG3034" s="498"/>
      <c r="AH3034" s="498"/>
      <c r="AI3034" s="498"/>
    </row>
    <row r="3035" spans="6:35" ht="24" customHeight="1">
      <c r="F3035" s="263"/>
      <c r="Z3035" s="498"/>
      <c r="AA3035" s="498"/>
      <c r="AB3035" s="498"/>
      <c r="AC3035" s="498"/>
      <c r="AD3035" s="498"/>
      <c r="AE3035" s="498"/>
      <c r="AF3035" s="498"/>
      <c r="AG3035" s="498"/>
      <c r="AH3035" s="498"/>
      <c r="AI3035" s="498"/>
    </row>
    <row r="3036" spans="6:35" ht="24" customHeight="1">
      <c r="F3036" s="263"/>
      <c r="Z3036" s="498"/>
      <c r="AA3036" s="498"/>
      <c r="AB3036" s="498"/>
      <c r="AC3036" s="498"/>
      <c r="AD3036" s="498"/>
      <c r="AE3036" s="498"/>
      <c r="AF3036" s="498"/>
      <c r="AG3036" s="498"/>
      <c r="AH3036" s="498"/>
      <c r="AI3036" s="498"/>
    </row>
    <row r="3037" spans="6:35" ht="24" customHeight="1">
      <c r="F3037" s="263"/>
      <c r="Z3037" s="498"/>
      <c r="AA3037" s="498"/>
      <c r="AB3037" s="498"/>
      <c r="AC3037" s="498"/>
      <c r="AD3037" s="498"/>
      <c r="AE3037" s="498"/>
      <c r="AF3037" s="498"/>
      <c r="AG3037" s="498"/>
      <c r="AH3037" s="498"/>
      <c r="AI3037" s="498"/>
    </row>
    <row r="3038" spans="6:35" ht="24" customHeight="1">
      <c r="F3038" s="263"/>
      <c r="Z3038" s="498"/>
      <c r="AA3038" s="498"/>
      <c r="AB3038" s="498"/>
      <c r="AC3038" s="498"/>
      <c r="AD3038" s="498"/>
      <c r="AE3038" s="498"/>
      <c r="AF3038" s="498"/>
      <c r="AG3038" s="498"/>
      <c r="AH3038" s="498"/>
      <c r="AI3038" s="498"/>
    </row>
    <row r="3039" spans="6:35" ht="24" customHeight="1">
      <c r="F3039" s="263"/>
      <c r="Z3039" s="498"/>
      <c r="AA3039" s="498"/>
      <c r="AB3039" s="498"/>
      <c r="AC3039" s="498"/>
      <c r="AD3039" s="498"/>
      <c r="AE3039" s="498"/>
      <c r="AF3039" s="498"/>
      <c r="AG3039" s="498"/>
      <c r="AH3039" s="498"/>
      <c r="AI3039" s="498"/>
    </row>
    <row r="3040" spans="6:35" ht="24" customHeight="1">
      <c r="F3040" s="263"/>
      <c r="Z3040" s="498"/>
      <c r="AA3040" s="498"/>
      <c r="AB3040" s="498"/>
      <c r="AC3040" s="498"/>
      <c r="AD3040" s="498"/>
      <c r="AE3040" s="498"/>
      <c r="AF3040" s="498"/>
      <c r="AG3040" s="498"/>
      <c r="AH3040" s="498"/>
      <c r="AI3040" s="498"/>
    </row>
    <row r="3041" spans="6:35" ht="24" customHeight="1">
      <c r="F3041" s="263"/>
      <c r="Z3041" s="498"/>
      <c r="AA3041" s="498"/>
      <c r="AB3041" s="498"/>
      <c r="AC3041" s="498"/>
      <c r="AD3041" s="498"/>
      <c r="AE3041" s="498"/>
      <c r="AF3041" s="498"/>
      <c r="AG3041" s="498"/>
      <c r="AH3041" s="498"/>
      <c r="AI3041" s="498"/>
    </row>
    <row r="3042" spans="6:35" ht="24" customHeight="1">
      <c r="F3042" s="263"/>
      <c r="Z3042" s="498"/>
      <c r="AA3042" s="498"/>
      <c r="AB3042" s="498"/>
      <c r="AC3042" s="498"/>
      <c r="AD3042" s="498"/>
      <c r="AE3042" s="498"/>
      <c r="AF3042" s="498"/>
      <c r="AG3042" s="498"/>
      <c r="AH3042" s="498"/>
      <c r="AI3042" s="498"/>
    </row>
    <row r="3043" spans="6:35" ht="24" customHeight="1">
      <c r="F3043" s="263"/>
      <c r="Z3043" s="498"/>
      <c r="AA3043" s="498"/>
      <c r="AB3043" s="498"/>
      <c r="AC3043" s="498"/>
      <c r="AD3043" s="498"/>
      <c r="AE3043" s="498"/>
      <c r="AF3043" s="498"/>
      <c r="AG3043" s="498"/>
      <c r="AH3043" s="498"/>
      <c r="AI3043" s="498"/>
    </row>
    <row r="3044" spans="6:35" ht="24" customHeight="1">
      <c r="F3044" s="263"/>
      <c r="Z3044" s="498"/>
      <c r="AA3044" s="498"/>
      <c r="AB3044" s="498"/>
      <c r="AC3044" s="498"/>
      <c r="AD3044" s="498"/>
      <c r="AE3044" s="498"/>
      <c r="AF3044" s="498"/>
      <c r="AG3044" s="498"/>
      <c r="AH3044" s="498"/>
      <c r="AI3044" s="498"/>
    </row>
    <row r="3045" spans="6:35" ht="24" customHeight="1">
      <c r="F3045" s="263"/>
      <c r="Z3045" s="498"/>
      <c r="AA3045" s="498"/>
      <c r="AB3045" s="498"/>
      <c r="AC3045" s="498"/>
      <c r="AD3045" s="498"/>
      <c r="AE3045" s="498"/>
      <c r="AF3045" s="498"/>
      <c r="AG3045" s="498"/>
      <c r="AH3045" s="498"/>
      <c r="AI3045" s="498"/>
    </row>
    <row r="3046" spans="6:35" ht="24" customHeight="1">
      <c r="F3046" s="263"/>
      <c r="Z3046" s="498"/>
      <c r="AA3046" s="498"/>
      <c r="AB3046" s="498"/>
      <c r="AC3046" s="498"/>
      <c r="AD3046" s="498"/>
      <c r="AE3046" s="498"/>
      <c r="AF3046" s="498"/>
      <c r="AG3046" s="498"/>
      <c r="AH3046" s="498"/>
      <c r="AI3046" s="498"/>
    </row>
    <row r="3047" spans="6:35" ht="24" customHeight="1">
      <c r="F3047" s="263"/>
      <c r="Z3047" s="498"/>
      <c r="AA3047" s="498"/>
      <c r="AB3047" s="498"/>
      <c r="AC3047" s="498"/>
      <c r="AD3047" s="498"/>
      <c r="AE3047" s="498"/>
      <c r="AF3047" s="498"/>
      <c r="AG3047" s="498"/>
      <c r="AH3047" s="498"/>
      <c r="AI3047" s="498"/>
    </row>
    <row r="3048" spans="6:35" ht="24" customHeight="1">
      <c r="F3048" s="263"/>
      <c r="Z3048" s="498"/>
      <c r="AA3048" s="498"/>
      <c r="AB3048" s="498"/>
      <c r="AC3048" s="498"/>
      <c r="AD3048" s="498"/>
      <c r="AE3048" s="498"/>
      <c r="AF3048" s="498"/>
      <c r="AG3048" s="498"/>
      <c r="AH3048" s="498"/>
      <c r="AI3048" s="498"/>
    </row>
    <row r="3049" spans="6:35" ht="24" customHeight="1">
      <c r="F3049" s="263"/>
      <c r="Z3049" s="498"/>
      <c r="AA3049" s="498"/>
      <c r="AB3049" s="498"/>
      <c r="AC3049" s="498"/>
      <c r="AD3049" s="498"/>
      <c r="AE3049" s="498"/>
      <c r="AF3049" s="498"/>
      <c r="AG3049" s="498"/>
      <c r="AH3049" s="498"/>
      <c r="AI3049" s="498"/>
    </row>
    <row r="3050" spans="6:35" ht="24" customHeight="1">
      <c r="F3050" s="263"/>
      <c r="Z3050" s="498"/>
      <c r="AA3050" s="498"/>
      <c r="AB3050" s="498"/>
      <c r="AC3050" s="498"/>
      <c r="AD3050" s="498"/>
      <c r="AE3050" s="498"/>
      <c r="AF3050" s="498"/>
      <c r="AG3050" s="498"/>
      <c r="AH3050" s="498"/>
      <c r="AI3050" s="498"/>
    </row>
    <row r="3051" spans="6:35" ht="24" customHeight="1">
      <c r="F3051" s="263"/>
      <c r="Z3051" s="498"/>
      <c r="AA3051" s="498"/>
      <c r="AB3051" s="498"/>
      <c r="AC3051" s="498"/>
      <c r="AD3051" s="498"/>
      <c r="AE3051" s="498"/>
      <c r="AF3051" s="498"/>
      <c r="AG3051" s="498"/>
      <c r="AH3051" s="498"/>
      <c r="AI3051" s="498"/>
    </row>
    <row r="3052" spans="6:35" ht="24" customHeight="1">
      <c r="F3052" s="263"/>
      <c r="Z3052" s="498"/>
      <c r="AA3052" s="498"/>
      <c r="AB3052" s="498"/>
      <c r="AC3052" s="498"/>
      <c r="AD3052" s="498"/>
      <c r="AE3052" s="498"/>
      <c r="AF3052" s="498"/>
      <c r="AG3052" s="498"/>
      <c r="AH3052" s="498"/>
      <c r="AI3052" s="498"/>
    </row>
    <row r="3053" spans="6:35" ht="24" customHeight="1">
      <c r="F3053" s="263"/>
      <c r="Z3053" s="498"/>
      <c r="AA3053" s="498"/>
      <c r="AB3053" s="498"/>
      <c r="AC3053" s="498"/>
      <c r="AD3053" s="498"/>
      <c r="AE3053" s="498"/>
      <c r="AF3053" s="498"/>
      <c r="AG3053" s="498"/>
      <c r="AH3053" s="498"/>
      <c r="AI3053" s="498"/>
    </row>
    <row r="3054" spans="6:35" ht="24" customHeight="1">
      <c r="F3054" s="263"/>
      <c r="Z3054" s="498"/>
      <c r="AA3054" s="498"/>
      <c r="AB3054" s="498"/>
      <c r="AC3054" s="498"/>
      <c r="AD3054" s="498"/>
      <c r="AE3054" s="498"/>
      <c r="AF3054" s="498"/>
      <c r="AG3054" s="498"/>
      <c r="AH3054" s="498"/>
      <c r="AI3054" s="498"/>
    </row>
    <row r="3055" spans="6:35" ht="24" customHeight="1">
      <c r="F3055" s="263"/>
      <c r="Z3055" s="498"/>
      <c r="AA3055" s="498"/>
      <c r="AB3055" s="498"/>
      <c r="AC3055" s="498"/>
      <c r="AD3055" s="498"/>
      <c r="AE3055" s="498"/>
      <c r="AF3055" s="498"/>
      <c r="AG3055" s="498"/>
      <c r="AH3055" s="498"/>
      <c r="AI3055" s="498"/>
    </row>
    <row r="3056" spans="6:35" ht="24" customHeight="1">
      <c r="F3056" s="263"/>
      <c r="Z3056" s="498"/>
      <c r="AA3056" s="498"/>
      <c r="AB3056" s="498"/>
      <c r="AC3056" s="498"/>
      <c r="AD3056" s="498"/>
      <c r="AE3056" s="498"/>
      <c r="AF3056" s="498"/>
      <c r="AG3056" s="498"/>
      <c r="AH3056" s="498"/>
      <c r="AI3056" s="498"/>
    </row>
    <row r="3057" spans="6:35" ht="24" customHeight="1">
      <c r="F3057" s="263"/>
      <c r="Z3057" s="498"/>
      <c r="AA3057" s="498"/>
      <c r="AB3057" s="498"/>
      <c r="AC3057" s="498"/>
      <c r="AD3057" s="498"/>
      <c r="AE3057" s="498"/>
      <c r="AF3057" s="498"/>
      <c r="AG3057" s="498"/>
      <c r="AH3057" s="498"/>
      <c r="AI3057" s="498"/>
    </row>
    <row r="3058" spans="6:35" ht="24" customHeight="1">
      <c r="F3058" s="263"/>
      <c r="Z3058" s="498"/>
      <c r="AA3058" s="498"/>
      <c r="AB3058" s="498"/>
      <c r="AC3058" s="498"/>
      <c r="AD3058" s="498"/>
      <c r="AE3058" s="498"/>
      <c r="AF3058" s="498"/>
      <c r="AG3058" s="498"/>
      <c r="AH3058" s="498"/>
      <c r="AI3058" s="498"/>
    </row>
    <row r="3059" spans="6:35" ht="24" customHeight="1">
      <c r="F3059" s="263"/>
      <c r="Z3059" s="498"/>
      <c r="AA3059" s="498"/>
      <c r="AB3059" s="498"/>
      <c r="AC3059" s="498"/>
      <c r="AD3059" s="498"/>
      <c r="AE3059" s="498"/>
      <c r="AF3059" s="498"/>
      <c r="AG3059" s="498"/>
      <c r="AH3059" s="498"/>
      <c r="AI3059" s="498"/>
    </row>
    <row r="3060" spans="6:35" ht="24" customHeight="1">
      <c r="F3060" s="263"/>
      <c r="Z3060" s="498"/>
      <c r="AA3060" s="498"/>
      <c r="AB3060" s="498"/>
      <c r="AC3060" s="498"/>
      <c r="AD3060" s="498"/>
      <c r="AE3060" s="498"/>
      <c r="AF3060" s="498"/>
      <c r="AG3060" s="498"/>
      <c r="AH3060" s="498"/>
      <c r="AI3060" s="498"/>
    </row>
    <row r="3061" spans="6:35" ht="24" customHeight="1">
      <c r="F3061" s="263"/>
      <c r="Z3061" s="498"/>
      <c r="AA3061" s="498"/>
      <c r="AB3061" s="498"/>
      <c r="AC3061" s="498"/>
      <c r="AD3061" s="498"/>
      <c r="AE3061" s="498"/>
      <c r="AF3061" s="498"/>
      <c r="AG3061" s="498"/>
      <c r="AH3061" s="498"/>
      <c r="AI3061" s="498"/>
    </row>
    <row r="3062" spans="6:35" ht="24" customHeight="1">
      <c r="F3062" s="263"/>
      <c r="Z3062" s="498"/>
      <c r="AA3062" s="498"/>
      <c r="AB3062" s="498"/>
      <c r="AC3062" s="498"/>
      <c r="AD3062" s="498"/>
      <c r="AE3062" s="498"/>
      <c r="AF3062" s="498"/>
      <c r="AG3062" s="498"/>
      <c r="AH3062" s="498"/>
      <c r="AI3062" s="498"/>
    </row>
    <row r="3063" spans="6:35" ht="24" customHeight="1">
      <c r="F3063" s="263"/>
      <c r="Z3063" s="498"/>
      <c r="AA3063" s="498"/>
      <c r="AB3063" s="498"/>
      <c r="AC3063" s="498"/>
      <c r="AD3063" s="498"/>
      <c r="AE3063" s="498"/>
      <c r="AF3063" s="498"/>
      <c r="AG3063" s="498"/>
      <c r="AH3063" s="498"/>
      <c r="AI3063" s="498"/>
    </row>
    <row r="3064" spans="6:35" ht="24" customHeight="1">
      <c r="F3064" s="263"/>
      <c r="Z3064" s="498"/>
      <c r="AA3064" s="498"/>
      <c r="AB3064" s="498"/>
      <c r="AC3064" s="498"/>
      <c r="AD3064" s="498"/>
      <c r="AE3064" s="498"/>
      <c r="AF3064" s="498"/>
      <c r="AG3064" s="498"/>
      <c r="AH3064" s="498"/>
      <c r="AI3064" s="498"/>
    </row>
    <row r="3065" spans="6:35" ht="24" customHeight="1">
      <c r="F3065" s="263"/>
      <c r="Z3065" s="498"/>
      <c r="AA3065" s="498"/>
      <c r="AB3065" s="498"/>
      <c r="AC3065" s="498"/>
      <c r="AD3065" s="498"/>
      <c r="AE3065" s="498"/>
      <c r="AF3065" s="498"/>
      <c r="AG3065" s="498"/>
      <c r="AH3065" s="498"/>
      <c r="AI3065" s="498"/>
    </row>
    <row r="3066" spans="6:35" ht="24" customHeight="1">
      <c r="F3066" s="263"/>
      <c r="Z3066" s="498"/>
      <c r="AA3066" s="498"/>
      <c r="AB3066" s="498"/>
      <c r="AC3066" s="498"/>
      <c r="AD3066" s="498"/>
      <c r="AE3066" s="498"/>
      <c r="AF3066" s="498"/>
      <c r="AG3066" s="498"/>
      <c r="AH3066" s="498"/>
      <c r="AI3066" s="498"/>
    </row>
    <row r="3067" spans="6:35" ht="24" customHeight="1">
      <c r="F3067" s="263"/>
      <c r="Z3067" s="498"/>
      <c r="AA3067" s="498"/>
      <c r="AB3067" s="498"/>
      <c r="AC3067" s="498"/>
      <c r="AD3067" s="498"/>
      <c r="AE3067" s="498"/>
      <c r="AF3067" s="498"/>
      <c r="AG3067" s="498"/>
      <c r="AH3067" s="498"/>
      <c r="AI3067" s="498"/>
    </row>
    <row r="3068" spans="6:35" ht="24" customHeight="1">
      <c r="F3068" s="263"/>
      <c r="Z3068" s="498"/>
      <c r="AA3068" s="498"/>
      <c r="AB3068" s="498"/>
      <c r="AC3068" s="498"/>
      <c r="AD3068" s="498"/>
      <c r="AE3068" s="498"/>
      <c r="AF3068" s="498"/>
      <c r="AG3068" s="498"/>
      <c r="AH3068" s="498"/>
      <c r="AI3068" s="498"/>
    </row>
    <row r="3069" spans="6:35" ht="24" customHeight="1">
      <c r="F3069" s="263"/>
      <c r="Z3069" s="498"/>
      <c r="AA3069" s="498"/>
      <c r="AB3069" s="498"/>
      <c r="AC3069" s="498"/>
      <c r="AD3069" s="498"/>
      <c r="AE3069" s="498"/>
      <c r="AF3069" s="498"/>
      <c r="AG3069" s="498"/>
      <c r="AH3069" s="498"/>
      <c r="AI3069" s="498"/>
    </row>
    <row r="3070" spans="6:35" ht="24" customHeight="1">
      <c r="F3070" s="263"/>
      <c r="Z3070" s="498"/>
      <c r="AA3070" s="498"/>
      <c r="AB3070" s="498"/>
      <c r="AC3070" s="498"/>
      <c r="AD3070" s="498"/>
      <c r="AE3070" s="498"/>
      <c r="AF3070" s="498"/>
      <c r="AG3070" s="498"/>
      <c r="AH3070" s="498"/>
      <c r="AI3070" s="498"/>
    </row>
    <row r="3071" spans="6:35" ht="24" customHeight="1">
      <c r="F3071" s="263"/>
      <c r="Z3071" s="498"/>
      <c r="AA3071" s="498"/>
      <c r="AB3071" s="498"/>
      <c r="AC3071" s="498"/>
      <c r="AD3071" s="498"/>
      <c r="AE3071" s="498"/>
      <c r="AF3071" s="498"/>
      <c r="AG3071" s="498"/>
      <c r="AH3071" s="498"/>
      <c r="AI3071" s="498"/>
    </row>
    <row r="3072" spans="6:35" ht="24" customHeight="1">
      <c r="F3072" s="263"/>
      <c r="Z3072" s="498"/>
      <c r="AA3072" s="498"/>
      <c r="AB3072" s="498"/>
      <c r="AC3072" s="498"/>
      <c r="AD3072" s="498"/>
      <c r="AE3072" s="498"/>
      <c r="AF3072" s="498"/>
      <c r="AG3072" s="498"/>
      <c r="AH3072" s="498"/>
      <c r="AI3072" s="498"/>
    </row>
    <row r="3073" spans="6:35" ht="24" customHeight="1">
      <c r="F3073" s="263"/>
      <c r="Z3073" s="498"/>
      <c r="AA3073" s="498"/>
      <c r="AB3073" s="498"/>
      <c r="AC3073" s="498"/>
      <c r="AD3073" s="498"/>
      <c r="AE3073" s="498"/>
      <c r="AF3073" s="498"/>
      <c r="AG3073" s="498"/>
      <c r="AH3073" s="498"/>
      <c r="AI3073" s="498"/>
    </row>
    <row r="3074" spans="6:35" ht="24" customHeight="1">
      <c r="F3074" s="263"/>
      <c r="Z3074" s="498"/>
      <c r="AA3074" s="498"/>
      <c r="AB3074" s="498"/>
      <c r="AC3074" s="498"/>
      <c r="AD3074" s="498"/>
      <c r="AE3074" s="498"/>
      <c r="AF3074" s="498"/>
      <c r="AG3074" s="498"/>
      <c r="AH3074" s="498"/>
      <c r="AI3074" s="498"/>
    </row>
    <row r="3075" spans="6:35" ht="24" customHeight="1">
      <c r="F3075" s="263"/>
      <c r="Z3075" s="498"/>
      <c r="AA3075" s="498"/>
      <c r="AB3075" s="498"/>
      <c r="AC3075" s="498"/>
      <c r="AD3075" s="498"/>
      <c r="AE3075" s="498"/>
      <c r="AF3075" s="498"/>
      <c r="AG3075" s="498"/>
      <c r="AH3075" s="498"/>
      <c r="AI3075" s="498"/>
    </row>
    <row r="3076" spans="6:35" ht="24" customHeight="1">
      <c r="F3076" s="263"/>
      <c r="Z3076" s="498"/>
      <c r="AA3076" s="498"/>
      <c r="AB3076" s="498"/>
      <c r="AC3076" s="498"/>
      <c r="AD3076" s="498"/>
      <c r="AE3076" s="498"/>
      <c r="AF3076" s="498"/>
      <c r="AG3076" s="498"/>
      <c r="AH3076" s="498"/>
      <c r="AI3076" s="498"/>
    </row>
    <row r="3077" spans="6:35" ht="24" customHeight="1">
      <c r="F3077" s="263"/>
      <c r="Z3077" s="498"/>
      <c r="AA3077" s="498"/>
      <c r="AB3077" s="498"/>
      <c r="AC3077" s="498"/>
      <c r="AD3077" s="498"/>
      <c r="AE3077" s="498"/>
      <c r="AF3077" s="498"/>
      <c r="AG3077" s="498"/>
      <c r="AH3077" s="498"/>
      <c r="AI3077" s="498"/>
    </row>
    <row r="3078" spans="6:35" ht="24" customHeight="1">
      <c r="F3078" s="263"/>
      <c r="Z3078" s="498"/>
      <c r="AA3078" s="498"/>
      <c r="AB3078" s="498"/>
      <c r="AC3078" s="498"/>
      <c r="AD3078" s="498"/>
      <c r="AE3078" s="498"/>
      <c r="AF3078" s="498"/>
      <c r="AG3078" s="498"/>
      <c r="AH3078" s="498"/>
      <c r="AI3078" s="498"/>
    </row>
    <row r="3079" spans="6:35" ht="24" customHeight="1">
      <c r="F3079" s="263"/>
      <c r="Z3079" s="498"/>
      <c r="AA3079" s="498"/>
      <c r="AB3079" s="498"/>
      <c r="AC3079" s="498"/>
      <c r="AD3079" s="498"/>
      <c r="AE3079" s="498"/>
      <c r="AF3079" s="498"/>
      <c r="AG3079" s="498"/>
      <c r="AH3079" s="498"/>
      <c r="AI3079" s="498"/>
    </row>
    <row r="3080" spans="6:35" ht="24" customHeight="1">
      <c r="F3080" s="263"/>
      <c r="Z3080" s="498"/>
      <c r="AA3080" s="498"/>
      <c r="AB3080" s="498"/>
      <c r="AC3080" s="498"/>
      <c r="AD3080" s="498"/>
      <c r="AE3080" s="498"/>
      <c r="AF3080" s="498"/>
      <c r="AG3080" s="498"/>
      <c r="AH3080" s="498"/>
      <c r="AI3080" s="498"/>
    </row>
    <row r="3081" spans="6:35" ht="24" customHeight="1">
      <c r="F3081" s="263"/>
      <c r="Z3081" s="498"/>
      <c r="AA3081" s="498"/>
      <c r="AB3081" s="498"/>
      <c r="AC3081" s="498"/>
      <c r="AD3081" s="498"/>
      <c r="AE3081" s="498"/>
      <c r="AF3081" s="498"/>
      <c r="AG3081" s="498"/>
      <c r="AH3081" s="498"/>
      <c r="AI3081" s="498"/>
    </row>
    <row r="3082" spans="6:35" ht="24" customHeight="1">
      <c r="F3082" s="263"/>
      <c r="Z3082" s="498"/>
      <c r="AA3082" s="498"/>
      <c r="AB3082" s="498"/>
      <c r="AC3082" s="498"/>
      <c r="AD3082" s="498"/>
      <c r="AE3082" s="498"/>
      <c r="AF3082" s="498"/>
      <c r="AG3082" s="498"/>
      <c r="AH3082" s="498"/>
      <c r="AI3082" s="498"/>
    </row>
    <row r="3083" spans="6:35" ht="24" customHeight="1">
      <c r="F3083" s="263"/>
      <c r="Z3083" s="498"/>
      <c r="AA3083" s="498"/>
      <c r="AB3083" s="498"/>
      <c r="AC3083" s="498"/>
      <c r="AD3083" s="498"/>
      <c r="AE3083" s="498"/>
      <c r="AF3083" s="498"/>
      <c r="AG3083" s="498"/>
      <c r="AH3083" s="498"/>
      <c r="AI3083" s="498"/>
    </row>
    <row r="3084" spans="6:35" ht="24" customHeight="1">
      <c r="F3084" s="263"/>
      <c r="Z3084" s="498"/>
      <c r="AA3084" s="498"/>
      <c r="AB3084" s="498"/>
      <c r="AC3084" s="498"/>
      <c r="AD3084" s="498"/>
      <c r="AE3084" s="498"/>
      <c r="AF3084" s="498"/>
      <c r="AG3084" s="498"/>
      <c r="AH3084" s="498"/>
      <c r="AI3084" s="498"/>
    </row>
    <row r="3085" spans="6:35" ht="24" customHeight="1">
      <c r="F3085" s="263"/>
      <c r="Z3085" s="498"/>
      <c r="AA3085" s="498"/>
      <c r="AB3085" s="498"/>
      <c r="AC3085" s="498"/>
      <c r="AD3085" s="498"/>
      <c r="AE3085" s="498"/>
      <c r="AF3085" s="498"/>
      <c r="AG3085" s="498"/>
      <c r="AH3085" s="498"/>
      <c r="AI3085" s="498"/>
    </row>
    <row r="3086" spans="6:35" ht="24" customHeight="1">
      <c r="F3086" s="263"/>
      <c r="Z3086" s="498"/>
      <c r="AA3086" s="498"/>
      <c r="AB3086" s="498"/>
      <c r="AC3086" s="498"/>
      <c r="AD3086" s="498"/>
      <c r="AE3086" s="498"/>
      <c r="AF3086" s="498"/>
      <c r="AG3086" s="498"/>
      <c r="AH3086" s="498"/>
      <c r="AI3086" s="498"/>
    </row>
    <row r="3087" spans="6:35" ht="24" customHeight="1">
      <c r="F3087" s="263"/>
      <c r="Z3087" s="498"/>
      <c r="AA3087" s="498"/>
      <c r="AB3087" s="498"/>
      <c r="AC3087" s="498"/>
      <c r="AD3087" s="498"/>
      <c r="AE3087" s="498"/>
      <c r="AF3087" s="498"/>
      <c r="AG3087" s="498"/>
      <c r="AH3087" s="498"/>
      <c r="AI3087" s="498"/>
    </row>
    <row r="3088" spans="6:35" ht="24" customHeight="1">
      <c r="F3088" s="263"/>
      <c r="Z3088" s="498"/>
      <c r="AA3088" s="498"/>
      <c r="AB3088" s="498"/>
      <c r="AC3088" s="498"/>
      <c r="AD3088" s="498"/>
      <c r="AE3088" s="498"/>
      <c r="AF3088" s="498"/>
      <c r="AG3088" s="498"/>
      <c r="AH3088" s="498"/>
      <c r="AI3088" s="498"/>
    </row>
    <row r="3089" spans="6:35" ht="24" customHeight="1">
      <c r="F3089" s="263"/>
      <c r="Z3089" s="498"/>
      <c r="AA3089" s="498"/>
      <c r="AB3089" s="498"/>
      <c r="AC3089" s="498"/>
      <c r="AD3089" s="498"/>
      <c r="AE3089" s="498"/>
      <c r="AF3089" s="498"/>
      <c r="AG3089" s="498"/>
      <c r="AH3089" s="498"/>
      <c r="AI3089" s="498"/>
    </row>
    <row r="3090" spans="6:35" ht="24" customHeight="1">
      <c r="F3090" s="263"/>
      <c r="Z3090" s="498"/>
      <c r="AA3090" s="498"/>
      <c r="AB3090" s="498"/>
      <c r="AC3090" s="498"/>
      <c r="AD3090" s="498"/>
      <c r="AE3090" s="498"/>
      <c r="AF3090" s="498"/>
      <c r="AG3090" s="498"/>
      <c r="AH3090" s="498"/>
      <c r="AI3090" s="498"/>
    </row>
    <row r="3091" spans="6:35" ht="24" customHeight="1">
      <c r="F3091" s="263"/>
      <c r="Z3091" s="498"/>
      <c r="AA3091" s="498"/>
      <c r="AB3091" s="498"/>
      <c r="AC3091" s="498"/>
      <c r="AD3091" s="498"/>
      <c r="AE3091" s="498"/>
      <c r="AF3091" s="498"/>
      <c r="AG3091" s="498"/>
      <c r="AH3091" s="498"/>
      <c r="AI3091" s="498"/>
    </row>
    <row r="3092" spans="6:35" ht="24" customHeight="1">
      <c r="F3092" s="263"/>
      <c r="Z3092" s="498"/>
      <c r="AA3092" s="498"/>
      <c r="AB3092" s="498"/>
      <c r="AC3092" s="498"/>
      <c r="AD3092" s="498"/>
      <c r="AE3092" s="498"/>
      <c r="AF3092" s="498"/>
      <c r="AG3092" s="498"/>
      <c r="AH3092" s="498"/>
      <c r="AI3092" s="498"/>
    </row>
    <row r="3093" spans="6:35" ht="24" customHeight="1">
      <c r="F3093" s="263"/>
      <c r="Z3093" s="498"/>
      <c r="AA3093" s="498"/>
      <c r="AB3093" s="498"/>
      <c r="AC3093" s="498"/>
      <c r="AD3093" s="498"/>
      <c r="AE3093" s="498"/>
      <c r="AF3093" s="498"/>
      <c r="AG3093" s="498"/>
      <c r="AH3093" s="498"/>
      <c r="AI3093" s="498"/>
    </row>
    <row r="3094" spans="6:35" ht="24" customHeight="1">
      <c r="F3094" s="263"/>
      <c r="Z3094" s="498"/>
      <c r="AA3094" s="498"/>
      <c r="AB3094" s="498"/>
      <c r="AC3094" s="498"/>
      <c r="AD3094" s="498"/>
      <c r="AE3094" s="498"/>
      <c r="AF3094" s="498"/>
      <c r="AG3094" s="498"/>
      <c r="AH3094" s="498"/>
      <c r="AI3094" s="498"/>
    </row>
    <row r="3095" spans="6:35" ht="24" customHeight="1">
      <c r="F3095" s="263"/>
      <c r="Z3095" s="498"/>
      <c r="AA3095" s="498"/>
      <c r="AB3095" s="498"/>
      <c r="AC3095" s="498"/>
      <c r="AD3095" s="498"/>
      <c r="AE3095" s="498"/>
      <c r="AF3095" s="498"/>
      <c r="AG3095" s="498"/>
      <c r="AH3095" s="498"/>
      <c r="AI3095" s="498"/>
    </row>
    <row r="3096" spans="6:35" ht="24" customHeight="1">
      <c r="F3096" s="263"/>
      <c r="Z3096" s="498"/>
      <c r="AA3096" s="498"/>
      <c r="AB3096" s="498"/>
      <c r="AC3096" s="498"/>
      <c r="AD3096" s="498"/>
      <c r="AE3096" s="498"/>
      <c r="AF3096" s="498"/>
      <c r="AG3096" s="498"/>
      <c r="AH3096" s="498"/>
      <c r="AI3096" s="498"/>
    </row>
    <row r="3097" spans="6:35" ht="24" customHeight="1">
      <c r="F3097" s="263"/>
      <c r="Z3097" s="498"/>
      <c r="AA3097" s="498"/>
      <c r="AB3097" s="498"/>
      <c r="AC3097" s="498"/>
      <c r="AD3097" s="498"/>
      <c r="AE3097" s="498"/>
      <c r="AF3097" s="498"/>
      <c r="AG3097" s="498"/>
      <c r="AH3097" s="498"/>
      <c r="AI3097" s="498"/>
    </row>
    <row r="3098" spans="6:35" ht="24" customHeight="1">
      <c r="F3098" s="263"/>
      <c r="Z3098" s="498"/>
      <c r="AA3098" s="498"/>
      <c r="AB3098" s="498"/>
      <c r="AC3098" s="498"/>
      <c r="AD3098" s="498"/>
      <c r="AE3098" s="498"/>
      <c r="AF3098" s="498"/>
      <c r="AG3098" s="498"/>
      <c r="AH3098" s="498"/>
      <c r="AI3098" s="498"/>
    </row>
    <row r="3099" spans="6:35" ht="24" customHeight="1">
      <c r="F3099" s="263"/>
      <c r="Z3099" s="498"/>
      <c r="AA3099" s="498"/>
      <c r="AB3099" s="498"/>
      <c r="AC3099" s="498"/>
      <c r="AD3099" s="498"/>
      <c r="AE3099" s="498"/>
      <c r="AF3099" s="498"/>
      <c r="AG3099" s="498"/>
      <c r="AH3099" s="498"/>
      <c r="AI3099" s="498"/>
    </row>
    <row r="3100" spans="6:35" ht="24" customHeight="1">
      <c r="F3100" s="263"/>
      <c r="Z3100" s="498"/>
      <c r="AA3100" s="498"/>
      <c r="AB3100" s="498"/>
      <c r="AC3100" s="498"/>
      <c r="AD3100" s="498"/>
      <c r="AE3100" s="498"/>
      <c r="AF3100" s="498"/>
      <c r="AG3100" s="498"/>
      <c r="AH3100" s="498"/>
      <c r="AI3100" s="498"/>
    </row>
    <row r="3101" spans="6:35" ht="24" customHeight="1">
      <c r="F3101" s="263"/>
      <c r="Z3101" s="498"/>
      <c r="AA3101" s="498"/>
      <c r="AB3101" s="498"/>
      <c r="AC3101" s="498"/>
      <c r="AD3101" s="498"/>
      <c r="AE3101" s="498"/>
      <c r="AF3101" s="498"/>
      <c r="AG3101" s="498"/>
      <c r="AH3101" s="498"/>
      <c r="AI3101" s="498"/>
    </row>
    <row r="3102" spans="6:35" ht="24" customHeight="1">
      <c r="F3102" s="263"/>
      <c r="Z3102" s="498"/>
      <c r="AA3102" s="498"/>
      <c r="AB3102" s="498"/>
      <c r="AC3102" s="498"/>
      <c r="AD3102" s="498"/>
      <c r="AE3102" s="498"/>
      <c r="AF3102" s="498"/>
      <c r="AG3102" s="498"/>
      <c r="AH3102" s="498"/>
      <c r="AI3102" s="498"/>
    </row>
    <row r="3103" spans="6:35" ht="24" customHeight="1">
      <c r="F3103" s="263"/>
      <c r="Z3103" s="498"/>
      <c r="AA3103" s="498"/>
      <c r="AB3103" s="498"/>
      <c r="AC3103" s="498"/>
      <c r="AD3103" s="498"/>
      <c r="AE3103" s="498"/>
      <c r="AF3103" s="498"/>
      <c r="AG3103" s="498"/>
      <c r="AH3103" s="498"/>
      <c r="AI3103" s="498"/>
    </row>
    <row r="3104" spans="6:35" ht="24" customHeight="1">
      <c r="F3104" s="263"/>
      <c r="Z3104" s="498"/>
      <c r="AA3104" s="498"/>
      <c r="AB3104" s="498"/>
      <c r="AC3104" s="498"/>
      <c r="AD3104" s="498"/>
      <c r="AE3104" s="498"/>
      <c r="AF3104" s="498"/>
      <c r="AG3104" s="498"/>
      <c r="AH3104" s="498"/>
      <c r="AI3104" s="498"/>
    </row>
    <row r="3105" spans="6:35" ht="24" customHeight="1">
      <c r="F3105" s="263"/>
      <c r="Z3105" s="498"/>
      <c r="AA3105" s="498"/>
      <c r="AB3105" s="498"/>
      <c r="AC3105" s="498"/>
      <c r="AD3105" s="498"/>
      <c r="AE3105" s="498"/>
      <c r="AF3105" s="498"/>
      <c r="AG3105" s="498"/>
      <c r="AH3105" s="498"/>
      <c r="AI3105" s="498"/>
    </row>
    <row r="3106" spans="6:35" ht="24" customHeight="1">
      <c r="F3106" s="263"/>
      <c r="Z3106" s="498"/>
      <c r="AA3106" s="498"/>
      <c r="AB3106" s="498"/>
      <c r="AC3106" s="498"/>
      <c r="AD3106" s="498"/>
      <c r="AE3106" s="498"/>
      <c r="AF3106" s="498"/>
      <c r="AG3106" s="498"/>
      <c r="AH3106" s="498"/>
      <c r="AI3106" s="498"/>
    </row>
    <row r="3107" spans="6:35" ht="24" customHeight="1">
      <c r="F3107" s="263"/>
      <c r="Z3107" s="498"/>
      <c r="AA3107" s="498"/>
      <c r="AB3107" s="498"/>
      <c r="AC3107" s="498"/>
      <c r="AD3107" s="498"/>
      <c r="AE3107" s="498"/>
      <c r="AF3107" s="498"/>
      <c r="AG3107" s="498"/>
      <c r="AH3107" s="498"/>
      <c r="AI3107" s="498"/>
    </row>
    <row r="3108" spans="6:35" ht="24" customHeight="1">
      <c r="F3108" s="263"/>
      <c r="Z3108" s="498"/>
      <c r="AA3108" s="498"/>
      <c r="AB3108" s="498"/>
      <c r="AC3108" s="498"/>
      <c r="AD3108" s="498"/>
      <c r="AE3108" s="498"/>
      <c r="AF3108" s="498"/>
      <c r="AG3108" s="498"/>
      <c r="AH3108" s="498"/>
      <c r="AI3108" s="498"/>
    </row>
    <row r="3109" spans="6:35" ht="24" customHeight="1">
      <c r="F3109" s="263"/>
      <c r="Z3109" s="498"/>
      <c r="AA3109" s="498"/>
      <c r="AB3109" s="498"/>
      <c r="AC3109" s="498"/>
      <c r="AD3109" s="498"/>
      <c r="AE3109" s="498"/>
      <c r="AF3109" s="498"/>
      <c r="AG3109" s="498"/>
      <c r="AH3109" s="498"/>
      <c r="AI3109" s="498"/>
    </row>
    <row r="3110" spans="6:35" ht="24" customHeight="1">
      <c r="F3110" s="263"/>
      <c r="Z3110" s="498"/>
      <c r="AA3110" s="498"/>
      <c r="AB3110" s="498"/>
      <c r="AC3110" s="498"/>
      <c r="AD3110" s="498"/>
      <c r="AE3110" s="498"/>
      <c r="AF3110" s="498"/>
      <c r="AG3110" s="498"/>
      <c r="AH3110" s="498"/>
      <c r="AI3110" s="498"/>
    </row>
    <row r="3111" spans="6:35" ht="24" customHeight="1">
      <c r="F3111" s="263"/>
      <c r="Z3111" s="498"/>
      <c r="AA3111" s="498"/>
      <c r="AB3111" s="498"/>
      <c r="AC3111" s="498"/>
      <c r="AD3111" s="498"/>
      <c r="AE3111" s="498"/>
      <c r="AF3111" s="498"/>
      <c r="AG3111" s="498"/>
      <c r="AH3111" s="498"/>
      <c r="AI3111" s="498"/>
    </row>
    <row r="3112" spans="6:35" ht="24" customHeight="1">
      <c r="F3112" s="263"/>
      <c r="Z3112" s="498"/>
      <c r="AA3112" s="498"/>
      <c r="AB3112" s="498"/>
      <c r="AC3112" s="498"/>
      <c r="AD3112" s="498"/>
      <c r="AE3112" s="498"/>
      <c r="AF3112" s="498"/>
      <c r="AG3112" s="498"/>
      <c r="AH3112" s="498"/>
      <c r="AI3112" s="498"/>
    </row>
    <row r="3113" spans="6:35" ht="24" customHeight="1">
      <c r="F3113" s="263"/>
      <c r="Z3113" s="498"/>
      <c r="AA3113" s="498"/>
      <c r="AB3113" s="498"/>
      <c r="AC3113" s="498"/>
      <c r="AD3113" s="498"/>
      <c r="AE3113" s="498"/>
      <c r="AF3113" s="498"/>
      <c r="AG3113" s="498"/>
      <c r="AH3113" s="498"/>
      <c r="AI3113" s="498"/>
    </row>
    <row r="3114" spans="6:35" ht="24" customHeight="1">
      <c r="F3114" s="263"/>
      <c r="Z3114" s="498"/>
      <c r="AA3114" s="498"/>
      <c r="AB3114" s="498"/>
      <c r="AC3114" s="498"/>
      <c r="AD3114" s="498"/>
      <c r="AE3114" s="498"/>
      <c r="AF3114" s="498"/>
      <c r="AG3114" s="498"/>
      <c r="AH3114" s="498"/>
      <c r="AI3114" s="498"/>
    </row>
    <row r="3115" spans="6:35" ht="24" customHeight="1">
      <c r="F3115" s="263"/>
      <c r="Z3115" s="498"/>
      <c r="AA3115" s="498"/>
      <c r="AB3115" s="498"/>
      <c r="AC3115" s="498"/>
      <c r="AD3115" s="498"/>
      <c r="AE3115" s="498"/>
      <c r="AF3115" s="498"/>
      <c r="AG3115" s="498"/>
      <c r="AH3115" s="498"/>
      <c r="AI3115" s="498"/>
    </row>
    <row r="3116" spans="6:35" ht="24" customHeight="1">
      <c r="F3116" s="263"/>
      <c r="Z3116" s="498"/>
      <c r="AA3116" s="498"/>
      <c r="AB3116" s="498"/>
      <c r="AC3116" s="498"/>
      <c r="AD3116" s="498"/>
      <c r="AE3116" s="498"/>
      <c r="AF3116" s="498"/>
      <c r="AG3116" s="498"/>
      <c r="AH3116" s="498"/>
      <c r="AI3116" s="498"/>
    </row>
    <row r="3117" spans="6:35" ht="24" customHeight="1">
      <c r="F3117" s="263"/>
      <c r="Z3117" s="498"/>
      <c r="AA3117" s="498"/>
      <c r="AB3117" s="498"/>
      <c r="AC3117" s="498"/>
      <c r="AD3117" s="498"/>
      <c r="AE3117" s="498"/>
      <c r="AF3117" s="498"/>
      <c r="AG3117" s="498"/>
      <c r="AH3117" s="498"/>
      <c r="AI3117" s="498"/>
    </row>
    <row r="3118" spans="6:35" ht="24" customHeight="1">
      <c r="F3118" s="263"/>
      <c r="Z3118" s="498"/>
      <c r="AA3118" s="498"/>
      <c r="AB3118" s="498"/>
      <c r="AC3118" s="498"/>
      <c r="AD3118" s="498"/>
      <c r="AE3118" s="498"/>
      <c r="AF3118" s="498"/>
      <c r="AG3118" s="498"/>
      <c r="AH3118" s="498"/>
      <c r="AI3118" s="498"/>
    </row>
    <row r="3119" spans="6:35" ht="24" customHeight="1">
      <c r="F3119" s="263"/>
      <c r="Z3119" s="498"/>
      <c r="AA3119" s="498"/>
      <c r="AB3119" s="498"/>
      <c r="AC3119" s="498"/>
      <c r="AD3119" s="498"/>
      <c r="AE3119" s="498"/>
      <c r="AF3119" s="498"/>
      <c r="AG3119" s="498"/>
      <c r="AH3119" s="498"/>
      <c r="AI3119" s="498"/>
    </row>
    <row r="3120" spans="6:35" ht="24" customHeight="1">
      <c r="F3120" s="263"/>
      <c r="Z3120" s="498"/>
      <c r="AA3120" s="498"/>
      <c r="AB3120" s="498"/>
      <c r="AC3120" s="498"/>
      <c r="AD3120" s="498"/>
      <c r="AE3120" s="498"/>
      <c r="AF3120" s="498"/>
      <c r="AG3120" s="498"/>
      <c r="AH3120" s="498"/>
      <c r="AI3120" s="498"/>
    </row>
    <row r="3121" spans="6:35" ht="24" customHeight="1">
      <c r="F3121" s="263"/>
      <c r="Z3121" s="498"/>
      <c r="AA3121" s="498"/>
      <c r="AB3121" s="498"/>
      <c r="AC3121" s="498"/>
      <c r="AD3121" s="498"/>
      <c r="AE3121" s="498"/>
      <c r="AF3121" s="498"/>
      <c r="AG3121" s="498"/>
      <c r="AH3121" s="498"/>
      <c r="AI3121" s="498"/>
    </row>
    <row r="3122" spans="6:35" ht="24" customHeight="1">
      <c r="F3122" s="263"/>
      <c r="Z3122" s="498"/>
      <c r="AA3122" s="498"/>
      <c r="AB3122" s="498"/>
      <c r="AC3122" s="498"/>
      <c r="AD3122" s="498"/>
      <c r="AE3122" s="498"/>
      <c r="AF3122" s="498"/>
      <c r="AG3122" s="498"/>
      <c r="AH3122" s="498"/>
      <c r="AI3122" s="498"/>
    </row>
    <row r="3123" spans="6:35" ht="24" customHeight="1">
      <c r="F3123" s="263"/>
      <c r="Z3123" s="498"/>
      <c r="AA3123" s="498"/>
      <c r="AB3123" s="498"/>
      <c r="AC3123" s="498"/>
      <c r="AD3123" s="498"/>
      <c r="AE3123" s="498"/>
      <c r="AF3123" s="498"/>
      <c r="AG3123" s="498"/>
      <c r="AH3123" s="498"/>
      <c r="AI3123" s="498"/>
    </row>
    <row r="3124" spans="6:35" ht="24" customHeight="1">
      <c r="F3124" s="263"/>
      <c r="Z3124" s="498"/>
      <c r="AA3124" s="498"/>
      <c r="AB3124" s="498"/>
      <c r="AC3124" s="498"/>
      <c r="AD3124" s="498"/>
      <c r="AE3124" s="498"/>
      <c r="AF3124" s="498"/>
      <c r="AG3124" s="498"/>
      <c r="AH3124" s="498"/>
      <c r="AI3124" s="498"/>
    </row>
    <row r="3125" spans="6:35" ht="24" customHeight="1">
      <c r="F3125" s="263"/>
      <c r="Z3125" s="498"/>
      <c r="AA3125" s="498"/>
      <c r="AB3125" s="498"/>
      <c r="AC3125" s="498"/>
      <c r="AD3125" s="498"/>
      <c r="AE3125" s="498"/>
      <c r="AF3125" s="498"/>
      <c r="AG3125" s="498"/>
      <c r="AH3125" s="498"/>
      <c r="AI3125" s="498"/>
    </row>
    <row r="3126" spans="6:35" ht="24" customHeight="1">
      <c r="F3126" s="263"/>
      <c r="Z3126" s="498"/>
      <c r="AA3126" s="498"/>
      <c r="AB3126" s="498"/>
      <c r="AC3126" s="498"/>
      <c r="AD3126" s="498"/>
      <c r="AE3126" s="498"/>
      <c r="AF3126" s="498"/>
      <c r="AG3126" s="498"/>
      <c r="AH3126" s="498"/>
      <c r="AI3126" s="498"/>
    </row>
    <row r="3127" spans="6:35" ht="24" customHeight="1">
      <c r="F3127" s="263"/>
      <c r="Z3127" s="498"/>
      <c r="AA3127" s="498"/>
      <c r="AB3127" s="498"/>
      <c r="AC3127" s="498"/>
      <c r="AD3127" s="498"/>
      <c r="AE3127" s="498"/>
      <c r="AF3127" s="498"/>
      <c r="AG3127" s="498"/>
      <c r="AH3127" s="498"/>
      <c r="AI3127" s="498"/>
    </row>
    <row r="3128" spans="6:35" ht="24" customHeight="1">
      <c r="F3128" s="263"/>
      <c r="Z3128" s="498"/>
      <c r="AA3128" s="498"/>
      <c r="AB3128" s="498"/>
      <c r="AC3128" s="498"/>
      <c r="AD3128" s="498"/>
      <c r="AE3128" s="498"/>
      <c r="AF3128" s="498"/>
      <c r="AG3128" s="498"/>
      <c r="AH3128" s="498"/>
      <c r="AI3128" s="498"/>
    </row>
    <row r="3129" spans="6:35" ht="24" customHeight="1">
      <c r="F3129" s="263"/>
      <c r="Z3129" s="498"/>
      <c r="AA3129" s="498"/>
      <c r="AB3129" s="498"/>
      <c r="AC3129" s="498"/>
      <c r="AD3129" s="498"/>
      <c r="AE3129" s="498"/>
      <c r="AF3129" s="498"/>
      <c r="AG3129" s="498"/>
      <c r="AH3129" s="498"/>
      <c r="AI3129" s="498"/>
    </row>
    <row r="3130" spans="6:35" ht="24" customHeight="1">
      <c r="F3130" s="263"/>
      <c r="Z3130" s="498"/>
      <c r="AA3130" s="498"/>
      <c r="AB3130" s="498"/>
      <c r="AC3130" s="498"/>
      <c r="AD3130" s="498"/>
      <c r="AE3130" s="498"/>
      <c r="AF3130" s="498"/>
      <c r="AG3130" s="498"/>
      <c r="AH3130" s="498"/>
      <c r="AI3130" s="498"/>
    </row>
    <row r="3131" spans="6:35" ht="24" customHeight="1">
      <c r="F3131" s="263"/>
      <c r="Z3131" s="498"/>
      <c r="AA3131" s="498"/>
      <c r="AB3131" s="498"/>
      <c r="AC3131" s="498"/>
      <c r="AD3131" s="498"/>
      <c r="AE3131" s="498"/>
      <c r="AF3131" s="498"/>
      <c r="AG3131" s="498"/>
      <c r="AH3131" s="498"/>
      <c r="AI3131" s="498"/>
    </row>
    <row r="3132" spans="6:35" ht="24" customHeight="1">
      <c r="F3132" s="263"/>
      <c r="Z3132" s="498"/>
      <c r="AA3132" s="498"/>
      <c r="AB3132" s="498"/>
      <c r="AC3132" s="498"/>
      <c r="AD3132" s="498"/>
      <c r="AE3132" s="498"/>
      <c r="AF3132" s="498"/>
      <c r="AG3132" s="498"/>
      <c r="AH3132" s="498"/>
      <c r="AI3132" s="498"/>
    </row>
    <row r="3133" spans="6:35" ht="24" customHeight="1">
      <c r="F3133" s="263"/>
      <c r="Z3133" s="498"/>
      <c r="AA3133" s="498"/>
      <c r="AB3133" s="498"/>
      <c r="AC3133" s="498"/>
      <c r="AD3133" s="498"/>
      <c r="AE3133" s="498"/>
      <c r="AF3133" s="498"/>
      <c r="AG3133" s="498"/>
      <c r="AH3133" s="498"/>
      <c r="AI3133" s="498"/>
    </row>
    <row r="3134" spans="6:35" ht="24" customHeight="1">
      <c r="F3134" s="263"/>
      <c r="Z3134" s="498"/>
      <c r="AA3134" s="498"/>
      <c r="AB3134" s="498"/>
      <c r="AC3134" s="498"/>
      <c r="AD3134" s="498"/>
      <c r="AE3134" s="498"/>
      <c r="AF3134" s="498"/>
      <c r="AG3134" s="498"/>
      <c r="AH3134" s="498"/>
      <c r="AI3134" s="498"/>
    </row>
    <row r="3135" spans="6:35" ht="24" customHeight="1">
      <c r="F3135" s="263"/>
      <c r="Z3135" s="498"/>
      <c r="AA3135" s="498"/>
      <c r="AB3135" s="498"/>
      <c r="AC3135" s="498"/>
      <c r="AD3135" s="498"/>
      <c r="AE3135" s="498"/>
      <c r="AF3135" s="498"/>
      <c r="AG3135" s="498"/>
      <c r="AH3135" s="498"/>
      <c r="AI3135" s="498"/>
    </row>
    <row r="3136" spans="6:35" ht="24" customHeight="1">
      <c r="F3136" s="263"/>
      <c r="Z3136" s="498"/>
      <c r="AA3136" s="498"/>
      <c r="AB3136" s="498"/>
      <c r="AC3136" s="498"/>
      <c r="AD3136" s="498"/>
      <c r="AE3136" s="498"/>
      <c r="AF3136" s="498"/>
      <c r="AG3136" s="498"/>
      <c r="AH3136" s="498"/>
      <c r="AI3136" s="498"/>
    </row>
    <row r="3137" spans="6:35" ht="24" customHeight="1">
      <c r="F3137" s="263"/>
      <c r="Z3137" s="498"/>
      <c r="AA3137" s="498"/>
      <c r="AB3137" s="498"/>
      <c r="AC3137" s="498"/>
      <c r="AD3137" s="498"/>
      <c r="AE3137" s="498"/>
      <c r="AF3137" s="498"/>
      <c r="AG3137" s="498"/>
      <c r="AH3137" s="498"/>
      <c r="AI3137" s="498"/>
    </row>
    <row r="3138" spans="6:35" ht="24" customHeight="1">
      <c r="F3138" s="263"/>
      <c r="Z3138" s="498"/>
      <c r="AA3138" s="498"/>
      <c r="AB3138" s="498"/>
      <c r="AC3138" s="498"/>
      <c r="AD3138" s="498"/>
      <c r="AE3138" s="498"/>
      <c r="AF3138" s="498"/>
      <c r="AG3138" s="498"/>
      <c r="AH3138" s="498"/>
      <c r="AI3138" s="498"/>
    </row>
    <row r="3139" spans="6:35" ht="24" customHeight="1">
      <c r="F3139" s="263"/>
      <c r="Z3139" s="498"/>
      <c r="AA3139" s="498"/>
      <c r="AB3139" s="498"/>
      <c r="AC3139" s="498"/>
      <c r="AD3139" s="498"/>
      <c r="AE3139" s="498"/>
      <c r="AF3139" s="498"/>
      <c r="AG3139" s="498"/>
      <c r="AH3139" s="498"/>
      <c r="AI3139" s="498"/>
    </row>
    <row r="3140" spans="6:35" ht="24" customHeight="1">
      <c r="F3140" s="263"/>
      <c r="Z3140" s="498"/>
      <c r="AA3140" s="498"/>
      <c r="AB3140" s="498"/>
      <c r="AC3140" s="498"/>
      <c r="AD3140" s="498"/>
      <c r="AE3140" s="498"/>
      <c r="AF3140" s="498"/>
      <c r="AG3140" s="498"/>
      <c r="AH3140" s="498"/>
      <c r="AI3140" s="498"/>
    </row>
    <row r="3141" spans="6:35" ht="24" customHeight="1">
      <c r="F3141" s="263"/>
      <c r="Z3141" s="498"/>
      <c r="AA3141" s="498"/>
      <c r="AB3141" s="498"/>
      <c r="AC3141" s="498"/>
      <c r="AD3141" s="498"/>
      <c r="AE3141" s="498"/>
      <c r="AF3141" s="498"/>
      <c r="AG3141" s="498"/>
      <c r="AH3141" s="498"/>
      <c r="AI3141" s="498"/>
    </row>
    <row r="3142" spans="6:35" ht="24" customHeight="1">
      <c r="F3142" s="263"/>
      <c r="Z3142" s="498"/>
      <c r="AA3142" s="498"/>
      <c r="AB3142" s="498"/>
      <c r="AC3142" s="498"/>
      <c r="AD3142" s="498"/>
      <c r="AE3142" s="498"/>
      <c r="AF3142" s="498"/>
      <c r="AG3142" s="498"/>
      <c r="AH3142" s="498"/>
      <c r="AI3142" s="498"/>
    </row>
    <row r="3143" spans="6:35" ht="24" customHeight="1">
      <c r="F3143" s="263"/>
      <c r="Z3143" s="498"/>
      <c r="AA3143" s="498"/>
      <c r="AB3143" s="498"/>
      <c r="AC3143" s="498"/>
      <c r="AD3143" s="498"/>
      <c r="AE3143" s="498"/>
      <c r="AF3143" s="498"/>
      <c r="AG3143" s="498"/>
      <c r="AH3143" s="498"/>
      <c r="AI3143" s="498"/>
    </row>
    <row r="3144" spans="6:35" ht="24" customHeight="1">
      <c r="F3144" s="263"/>
      <c r="Z3144" s="498"/>
      <c r="AA3144" s="498"/>
      <c r="AB3144" s="498"/>
      <c r="AC3144" s="498"/>
      <c r="AD3144" s="498"/>
      <c r="AE3144" s="498"/>
      <c r="AF3144" s="498"/>
      <c r="AG3144" s="498"/>
      <c r="AH3144" s="498"/>
      <c r="AI3144" s="498"/>
    </row>
    <row r="3145" spans="6:35" ht="24" customHeight="1">
      <c r="F3145" s="263"/>
      <c r="Z3145" s="498"/>
      <c r="AA3145" s="498"/>
      <c r="AB3145" s="498"/>
      <c r="AC3145" s="498"/>
      <c r="AD3145" s="498"/>
      <c r="AE3145" s="498"/>
      <c r="AF3145" s="498"/>
      <c r="AG3145" s="498"/>
      <c r="AH3145" s="498"/>
      <c r="AI3145" s="498"/>
    </row>
    <row r="3146" spans="6:35" ht="24" customHeight="1">
      <c r="F3146" s="263"/>
      <c r="Z3146" s="498"/>
      <c r="AA3146" s="498"/>
      <c r="AB3146" s="498"/>
      <c r="AC3146" s="498"/>
      <c r="AD3146" s="498"/>
      <c r="AE3146" s="498"/>
      <c r="AF3146" s="498"/>
      <c r="AG3146" s="498"/>
      <c r="AH3146" s="498"/>
      <c r="AI3146" s="498"/>
    </row>
    <row r="3147" spans="6:35" ht="24" customHeight="1">
      <c r="F3147" s="263"/>
      <c r="Z3147" s="498"/>
      <c r="AA3147" s="498"/>
      <c r="AB3147" s="498"/>
      <c r="AC3147" s="498"/>
      <c r="AD3147" s="498"/>
      <c r="AE3147" s="498"/>
      <c r="AF3147" s="498"/>
      <c r="AG3147" s="498"/>
      <c r="AH3147" s="498"/>
      <c r="AI3147" s="498"/>
    </row>
    <row r="3148" spans="6:35" ht="24" customHeight="1">
      <c r="F3148" s="263"/>
      <c r="Z3148" s="498"/>
      <c r="AA3148" s="498"/>
      <c r="AB3148" s="498"/>
      <c r="AC3148" s="498"/>
      <c r="AD3148" s="498"/>
      <c r="AE3148" s="498"/>
      <c r="AF3148" s="498"/>
      <c r="AG3148" s="498"/>
      <c r="AH3148" s="498"/>
      <c r="AI3148" s="498"/>
    </row>
    <row r="3149" spans="6:35" ht="24" customHeight="1">
      <c r="F3149" s="263"/>
      <c r="Z3149" s="498"/>
      <c r="AA3149" s="498"/>
      <c r="AB3149" s="498"/>
      <c r="AC3149" s="498"/>
      <c r="AD3149" s="498"/>
      <c r="AE3149" s="498"/>
      <c r="AF3149" s="498"/>
      <c r="AG3149" s="498"/>
      <c r="AH3149" s="498"/>
      <c r="AI3149" s="498"/>
    </row>
    <row r="3150" spans="6:35" ht="24" customHeight="1">
      <c r="F3150" s="263"/>
      <c r="Z3150" s="498"/>
      <c r="AA3150" s="498"/>
      <c r="AB3150" s="498"/>
      <c r="AC3150" s="498"/>
      <c r="AD3150" s="498"/>
      <c r="AE3150" s="498"/>
      <c r="AF3150" s="498"/>
      <c r="AG3150" s="498"/>
      <c r="AH3150" s="498"/>
      <c r="AI3150" s="498"/>
    </row>
    <row r="3151" spans="6:35" ht="24" customHeight="1">
      <c r="F3151" s="263"/>
      <c r="Z3151" s="498"/>
      <c r="AA3151" s="498"/>
      <c r="AB3151" s="498"/>
      <c r="AC3151" s="498"/>
      <c r="AD3151" s="498"/>
      <c r="AE3151" s="498"/>
      <c r="AF3151" s="498"/>
      <c r="AG3151" s="498"/>
      <c r="AH3151" s="498"/>
      <c r="AI3151" s="498"/>
    </row>
    <row r="3152" spans="6:35" ht="24" customHeight="1">
      <c r="F3152" s="263"/>
      <c r="Z3152" s="498"/>
      <c r="AA3152" s="498"/>
      <c r="AB3152" s="498"/>
      <c r="AC3152" s="498"/>
      <c r="AD3152" s="498"/>
      <c r="AE3152" s="498"/>
      <c r="AF3152" s="498"/>
      <c r="AG3152" s="498"/>
      <c r="AH3152" s="498"/>
      <c r="AI3152" s="498"/>
    </row>
    <row r="3153" spans="6:35" ht="24" customHeight="1">
      <c r="F3153" s="263"/>
      <c r="Z3153" s="498"/>
      <c r="AA3153" s="498"/>
      <c r="AB3153" s="498"/>
      <c r="AC3153" s="498"/>
      <c r="AD3153" s="498"/>
      <c r="AE3153" s="498"/>
      <c r="AF3153" s="498"/>
      <c r="AG3153" s="498"/>
      <c r="AH3153" s="498"/>
      <c r="AI3153" s="498"/>
    </row>
    <row r="3154" spans="6:35" ht="24" customHeight="1">
      <c r="F3154" s="263"/>
      <c r="Z3154" s="498"/>
      <c r="AA3154" s="498"/>
      <c r="AB3154" s="498"/>
      <c r="AC3154" s="498"/>
      <c r="AD3154" s="498"/>
      <c r="AE3154" s="498"/>
      <c r="AF3154" s="498"/>
      <c r="AG3154" s="498"/>
      <c r="AH3154" s="498"/>
      <c r="AI3154" s="498"/>
    </row>
    <row r="3155" spans="6:35" ht="24" customHeight="1">
      <c r="F3155" s="263"/>
      <c r="Z3155" s="498"/>
      <c r="AA3155" s="498"/>
      <c r="AB3155" s="498"/>
      <c r="AC3155" s="498"/>
      <c r="AD3155" s="498"/>
      <c r="AE3155" s="498"/>
      <c r="AF3155" s="498"/>
      <c r="AG3155" s="498"/>
      <c r="AH3155" s="498"/>
      <c r="AI3155" s="498"/>
    </row>
    <row r="3156" spans="6:35" ht="24" customHeight="1">
      <c r="F3156" s="263"/>
      <c r="Z3156" s="498"/>
      <c r="AA3156" s="498"/>
      <c r="AB3156" s="498"/>
      <c r="AC3156" s="498"/>
      <c r="AD3156" s="498"/>
      <c r="AE3156" s="498"/>
      <c r="AF3156" s="498"/>
      <c r="AG3156" s="498"/>
      <c r="AH3156" s="498"/>
      <c r="AI3156" s="498"/>
    </row>
    <row r="3157" spans="6:35" ht="24" customHeight="1">
      <c r="F3157" s="263"/>
      <c r="Z3157" s="498"/>
      <c r="AA3157" s="498"/>
      <c r="AB3157" s="498"/>
      <c r="AC3157" s="498"/>
      <c r="AD3157" s="498"/>
      <c r="AE3157" s="498"/>
      <c r="AF3157" s="498"/>
      <c r="AG3157" s="498"/>
      <c r="AH3157" s="498"/>
      <c r="AI3157" s="498"/>
    </row>
    <row r="3158" spans="6:35" ht="24" customHeight="1">
      <c r="F3158" s="263"/>
      <c r="Z3158" s="498"/>
      <c r="AA3158" s="498"/>
      <c r="AB3158" s="498"/>
      <c r="AC3158" s="498"/>
      <c r="AD3158" s="498"/>
      <c r="AE3158" s="498"/>
      <c r="AF3158" s="498"/>
      <c r="AG3158" s="498"/>
      <c r="AH3158" s="498"/>
      <c r="AI3158" s="498"/>
    </row>
    <row r="3159" spans="6:35" ht="24" customHeight="1">
      <c r="F3159" s="263"/>
      <c r="Z3159" s="498"/>
      <c r="AA3159" s="498"/>
      <c r="AB3159" s="498"/>
      <c r="AC3159" s="498"/>
      <c r="AD3159" s="498"/>
      <c r="AE3159" s="498"/>
      <c r="AF3159" s="498"/>
      <c r="AG3159" s="498"/>
      <c r="AH3159" s="498"/>
      <c r="AI3159" s="498"/>
    </row>
    <row r="3160" spans="6:35" ht="24" customHeight="1">
      <c r="F3160" s="263"/>
      <c r="Z3160" s="498"/>
      <c r="AA3160" s="498"/>
      <c r="AB3160" s="498"/>
      <c r="AC3160" s="498"/>
      <c r="AD3160" s="498"/>
      <c r="AE3160" s="498"/>
      <c r="AF3160" s="498"/>
      <c r="AG3160" s="498"/>
      <c r="AH3160" s="498"/>
      <c r="AI3160" s="498"/>
    </row>
    <row r="3161" spans="6:35" ht="24" customHeight="1">
      <c r="F3161" s="263"/>
      <c r="Z3161" s="498"/>
      <c r="AA3161" s="498"/>
      <c r="AB3161" s="498"/>
      <c r="AC3161" s="498"/>
      <c r="AD3161" s="498"/>
      <c r="AE3161" s="498"/>
      <c r="AF3161" s="498"/>
      <c r="AG3161" s="498"/>
      <c r="AH3161" s="498"/>
      <c r="AI3161" s="498"/>
    </row>
    <row r="3162" spans="6:35" ht="24" customHeight="1">
      <c r="F3162" s="263"/>
      <c r="Z3162" s="498"/>
      <c r="AA3162" s="498"/>
      <c r="AB3162" s="498"/>
      <c r="AC3162" s="498"/>
      <c r="AD3162" s="498"/>
      <c r="AE3162" s="498"/>
      <c r="AF3162" s="498"/>
      <c r="AG3162" s="498"/>
      <c r="AH3162" s="498"/>
      <c r="AI3162" s="498"/>
    </row>
    <row r="3163" spans="6:35" ht="24" customHeight="1">
      <c r="F3163" s="263"/>
      <c r="Z3163" s="498"/>
      <c r="AA3163" s="498"/>
      <c r="AB3163" s="498"/>
      <c r="AC3163" s="498"/>
      <c r="AD3163" s="498"/>
      <c r="AE3163" s="498"/>
      <c r="AF3163" s="498"/>
      <c r="AG3163" s="498"/>
      <c r="AH3163" s="498"/>
      <c r="AI3163" s="498"/>
    </row>
    <row r="3164" spans="6:35" ht="24" customHeight="1">
      <c r="F3164" s="263"/>
      <c r="Z3164" s="498"/>
      <c r="AA3164" s="498"/>
      <c r="AB3164" s="498"/>
      <c r="AC3164" s="498"/>
      <c r="AD3164" s="498"/>
      <c r="AE3164" s="498"/>
      <c r="AF3164" s="498"/>
      <c r="AG3164" s="498"/>
      <c r="AH3164" s="498"/>
      <c r="AI3164" s="498"/>
    </row>
    <row r="3165" spans="6:35" ht="24" customHeight="1">
      <c r="F3165" s="263"/>
      <c r="Z3165" s="498"/>
      <c r="AA3165" s="498"/>
      <c r="AB3165" s="498"/>
      <c r="AC3165" s="498"/>
      <c r="AD3165" s="498"/>
      <c r="AE3165" s="498"/>
      <c r="AF3165" s="498"/>
      <c r="AG3165" s="498"/>
      <c r="AH3165" s="498"/>
      <c r="AI3165" s="498"/>
    </row>
    <row r="3166" spans="6:35" ht="24" customHeight="1">
      <c r="F3166" s="263"/>
      <c r="Z3166" s="498"/>
      <c r="AA3166" s="498"/>
      <c r="AB3166" s="498"/>
      <c r="AC3166" s="498"/>
      <c r="AD3166" s="498"/>
      <c r="AE3166" s="498"/>
      <c r="AF3166" s="498"/>
      <c r="AG3166" s="498"/>
      <c r="AH3166" s="498"/>
      <c r="AI3166" s="498"/>
    </row>
    <row r="3167" spans="6:35" ht="24" customHeight="1">
      <c r="F3167" s="263"/>
      <c r="Z3167" s="498"/>
      <c r="AA3167" s="498"/>
      <c r="AB3167" s="498"/>
      <c r="AC3167" s="498"/>
      <c r="AD3167" s="498"/>
      <c r="AE3167" s="498"/>
      <c r="AF3167" s="498"/>
      <c r="AG3167" s="498"/>
      <c r="AH3167" s="498"/>
      <c r="AI3167" s="498"/>
    </row>
    <row r="3168" spans="6:35" ht="24" customHeight="1">
      <c r="F3168" s="263"/>
      <c r="Z3168" s="498"/>
      <c r="AA3168" s="498"/>
      <c r="AB3168" s="498"/>
      <c r="AC3168" s="498"/>
      <c r="AD3168" s="498"/>
      <c r="AE3168" s="498"/>
      <c r="AF3168" s="498"/>
      <c r="AG3168" s="498"/>
      <c r="AH3168" s="498"/>
      <c r="AI3168" s="498"/>
    </row>
    <row r="3169" spans="6:35" ht="24" customHeight="1">
      <c r="F3169" s="263"/>
      <c r="Z3169" s="498"/>
      <c r="AA3169" s="498"/>
      <c r="AB3169" s="498"/>
      <c r="AC3169" s="498"/>
      <c r="AD3169" s="498"/>
      <c r="AE3169" s="498"/>
      <c r="AF3169" s="498"/>
      <c r="AG3169" s="498"/>
      <c r="AH3169" s="498"/>
      <c r="AI3169" s="498"/>
    </row>
    <row r="3170" spans="6:35" ht="24" customHeight="1">
      <c r="F3170" s="263"/>
      <c r="Z3170" s="498"/>
      <c r="AA3170" s="498"/>
      <c r="AB3170" s="498"/>
      <c r="AC3170" s="498"/>
      <c r="AD3170" s="498"/>
      <c r="AE3170" s="498"/>
      <c r="AF3170" s="498"/>
      <c r="AG3170" s="498"/>
      <c r="AH3170" s="498"/>
      <c r="AI3170" s="498"/>
    </row>
    <row r="3171" spans="6:35" ht="24" customHeight="1">
      <c r="F3171" s="263"/>
      <c r="Z3171" s="498"/>
      <c r="AA3171" s="498"/>
      <c r="AB3171" s="498"/>
      <c r="AC3171" s="498"/>
      <c r="AD3171" s="498"/>
      <c r="AE3171" s="498"/>
      <c r="AF3171" s="498"/>
      <c r="AG3171" s="498"/>
      <c r="AH3171" s="498"/>
      <c r="AI3171" s="498"/>
    </row>
    <row r="3172" spans="6:35" ht="24" customHeight="1">
      <c r="F3172" s="263"/>
      <c r="Z3172" s="498"/>
      <c r="AA3172" s="498"/>
      <c r="AB3172" s="498"/>
      <c r="AC3172" s="498"/>
      <c r="AD3172" s="498"/>
      <c r="AE3172" s="498"/>
      <c r="AF3172" s="498"/>
      <c r="AG3172" s="498"/>
      <c r="AH3172" s="498"/>
      <c r="AI3172" s="498"/>
    </row>
    <row r="3173" spans="6:35" ht="24" customHeight="1">
      <c r="F3173" s="263"/>
      <c r="Z3173" s="498"/>
      <c r="AA3173" s="498"/>
      <c r="AB3173" s="498"/>
      <c r="AC3173" s="498"/>
      <c r="AD3173" s="498"/>
      <c r="AE3173" s="498"/>
      <c r="AF3173" s="498"/>
      <c r="AG3173" s="498"/>
      <c r="AH3173" s="498"/>
      <c r="AI3173" s="498"/>
    </row>
    <row r="3174" spans="6:35" ht="24" customHeight="1">
      <c r="F3174" s="263"/>
      <c r="Z3174" s="498"/>
      <c r="AA3174" s="498"/>
      <c r="AB3174" s="498"/>
      <c r="AC3174" s="498"/>
      <c r="AD3174" s="498"/>
      <c r="AE3174" s="498"/>
      <c r="AF3174" s="498"/>
      <c r="AG3174" s="498"/>
      <c r="AH3174" s="498"/>
      <c r="AI3174" s="498"/>
    </row>
    <row r="3175" spans="6:35" ht="24" customHeight="1">
      <c r="F3175" s="263"/>
      <c r="Z3175" s="498"/>
      <c r="AA3175" s="498"/>
      <c r="AB3175" s="498"/>
      <c r="AC3175" s="498"/>
      <c r="AD3175" s="498"/>
      <c r="AE3175" s="498"/>
      <c r="AF3175" s="498"/>
      <c r="AG3175" s="498"/>
      <c r="AH3175" s="498"/>
      <c r="AI3175" s="498"/>
    </row>
    <row r="3176" spans="6:35" ht="24" customHeight="1">
      <c r="F3176" s="263"/>
      <c r="Z3176" s="498"/>
      <c r="AA3176" s="498"/>
      <c r="AB3176" s="498"/>
      <c r="AC3176" s="498"/>
      <c r="AD3176" s="498"/>
      <c r="AE3176" s="498"/>
      <c r="AF3176" s="498"/>
      <c r="AG3176" s="498"/>
      <c r="AH3176" s="498"/>
      <c r="AI3176" s="498"/>
    </row>
    <row r="3177" spans="6:35" ht="24" customHeight="1">
      <c r="F3177" s="263"/>
      <c r="Z3177" s="498"/>
      <c r="AA3177" s="498"/>
      <c r="AB3177" s="498"/>
      <c r="AC3177" s="498"/>
      <c r="AD3177" s="498"/>
      <c r="AE3177" s="498"/>
      <c r="AF3177" s="498"/>
      <c r="AG3177" s="498"/>
      <c r="AH3177" s="498"/>
      <c r="AI3177" s="498"/>
    </row>
    <row r="3178" spans="6:35" ht="24" customHeight="1">
      <c r="F3178" s="263"/>
      <c r="Z3178" s="498"/>
      <c r="AA3178" s="498"/>
      <c r="AB3178" s="498"/>
      <c r="AC3178" s="498"/>
      <c r="AD3178" s="498"/>
      <c r="AE3178" s="498"/>
      <c r="AF3178" s="498"/>
      <c r="AG3178" s="498"/>
      <c r="AH3178" s="498"/>
      <c r="AI3178" s="498"/>
    </row>
    <row r="3179" spans="6:35" ht="24" customHeight="1">
      <c r="F3179" s="263"/>
      <c r="Z3179" s="498"/>
      <c r="AA3179" s="498"/>
      <c r="AB3179" s="498"/>
      <c r="AC3179" s="498"/>
      <c r="AD3179" s="498"/>
      <c r="AE3179" s="498"/>
      <c r="AF3179" s="498"/>
      <c r="AG3179" s="498"/>
      <c r="AH3179" s="498"/>
      <c r="AI3179" s="498"/>
    </row>
    <row r="3180" spans="6:35" ht="24" customHeight="1">
      <c r="F3180" s="263"/>
      <c r="Z3180" s="498"/>
      <c r="AA3180" s="498"/>
      <c r="AB3180" s="498"/>
      <c r="AC3180" s="498"/>
      <c r="AD3180" s="498"/>
      <c r="AE3180" s="498"/>
      <c r="AF3180" s="498"/>
      <c r="AG3180" s="498"/>
      <c r="AH3180" s="498"/>
      <c r="AI3180" s="498"/>
    </row>
    <row r="3181" spans="6:35" ht="24" customHeight="1">
      <c r="F3181" s="263"/>
      <c r="Z3181" s="498"/>
      <c r="AA3181" s="498"/>
      <c r="AB3181" s="498"/>
      <c r="AC3181" s="498"/>
      <c r="AD3181" s="498"/>
      <c r="AE3181" s="498"/>
      <c r="AF3181" s="498"/>
      <c r="AG3181" s="498"/>
      <c r="AH3181" s="498"/>
      <c r="AI3181" s="498"/>
    </row>
    <row r="3182" spans="6:35" ht="24" customHeight="1">
      <c r="F3182" s="263"/>
      <c r="Z3182" s="498"/>
      <c r="AA3182" s="498"/>
      <c r="AB3182" s="498"/>
      <c r="AC3182" s="498"/>
      <c r="AD3182" s="498"/>
      <c r="AE3182" s="498"/>
      <c r="AF3182" s="498"/>
      <c r="AG3182" s="498"/>
      <c r="AH3182" s="498"/>
      <c r="AI3182" s="498"/>
    </row>
    <row r="3183" spans="6:35" ht="24" customHeight="1">
      <c r="F3183" s="263"/>
      <c r="Z3183" s="498"/>
      <c r="AA3183" s="498"/>
      <c r="AB3183" s="498"/>
      <c r="AC3183" s="498"/>
      <c r="AD3183" s="498"/>
      <c r="AE3183" s="498"/>
      <c r="AF3183" s="498"/>
      <c r="AG3183" s="498"/>
      <c r="AH3183" s="498"/>
      <c r="AI3183" s="498"/>
    </row>
    <row r="3184" spans="6:35" ht="24" customHeight="1">
      <c r="F3184" s="263"/>
      <c r="Z3184" s="498"/>
      <c r="AA3184" s="498"/>
      <c r="AB3184" s="498"/>
      <c r="AC3184" s="498"/>
      <c r="AD3184" s="498"/>
      <c r="AE3184" s="498"/>
      <c r="AF3184" s="498"/>
      <c r="AG3184" s="498"/>
      <c r="AH3184" s="498"/>
      <c r="AI3184" s="498"/>
    </row>
    <row r="3185" spans="6:35" ht="24" customHeight="1">
      <c r="F3185" s="263"/>
      <c r="Z3185" s="498"/>
      <c r="AA3185" s="498"/>
      <c r="AB3185" s="498"/>
      <c r="AC3185" s="498"/>
      <c r="AD3185" s="498"/>
      <c r="AE3185" s="498"/>
      <c r="AF3185" s="498"/>
      <c r="AG3185" s="498"/>
      <c r="AH3185" s="498"/>
      <c r="AI3185" s="498"/>
    </row>
    <row r="3186" spans="6:35" ht="24" customHeight="1">
      <c r="F3186" s="263"/>
      <c r="Z3186" s="498"/>
      <c r="AA3186" s="498"/>
      <c r="AB3186" s="498"/>
      <c r="AC3186" s="498"/>
      <c r="AD3186" s="498"/>
      <c r="AE3186" s="498"/>
      <c r="AF3186" s="498"/>
      <c r="AG3186" s="498"/>
      <c r="AH3186" s="498"/>
      <c r="AI3186" s="498"/>
    </row>
    <row r="3187" spans="6:35" ht="24" customHeight="1">
      <c r="F3187" s="263"/>
      <c r="Z3187" s="498"/>
      <c r="AA3187" s="498"/>
      <c r="AB3187" s="498"/>
      <c r="AC3187" s="498"/>
      <c r="AD3187" s="498"/>
      <c r="AE3187" s="498"/>
      <c r="AF3187" s="498"/>
      <c r="AG3187" s="498"/>
      <c r="AH3187" s="498"/>
      <c r="AI3187" s="498"/>
    </row>
    <row r="3188" spans="6:35" ht="24" customHeight="1">
      <c r="F3188" s="263"/>
      <c r="Z3188" s="498"/>
      <c r="AA3188" s="498"/>
      <c r="AB3188" s="498"/>
      <c r="AC3188" s="498"/>
      <c r="AD3188" s="498"/>
      <c r="AE3188" s="498"/>
      <c r="AF3188" s="498"/>
      <c r="AG3188" s="498"/>
      <c r="AH3188" s="498"/>
      <c r="AI3188" s="498"/>
    </row>
    <row r="3189" spans="6:35" ht="24" customHeight="1">
      <c r="F3189" s="263"/>
      <c r="Z3189" s="498"/>
      <c r="AA3189" s="498"/>
      <c r="AB3189" s="498"/>
      <c r="AC3189" s="498"/>
      <c r="AD3189" s="498"/>
      <c r="AE3189" s="498"/>
      <c r="AF3189" s="498"/>
      <c r="AG3189" s="498"/>
      <c r="AH3189" s="498"/>
      <c r="AI3189" s="498"/>
    </row>
    <row r="3190" spans="6:35" ht="24" customHeight="1">
      <c r="F3190" s="263"/>
      <c r="Z3190" s="498"/>
      <c r="AA3190" s="498"/>
      <c r="AB3190" s="498"/>
      <c r="AC3190" s="498"/>
      <c r="AD3190" s="498"/>
      <c r="AE3190" s="498"/>
      <c r="AF3190" s="498"/>
      <c r="AG3190" s="498"/>
      <c r="AH3190" s="498"/>
      <c r="AI3190" s="498"/>
    </row>
    <row r="3191" spans="6:35" ht="24" customHeight="1">
      <c r="F3191" s="263"/>
      <c r="Z3191" s="498"/>
      <c r="AA3191" s="498"/>
      <c r="AB3191" s="498"/>
      <c r="AC3191" s="498"/>
      <c r="AD3191" s="498"/>
      <c r="AE3191" s="498"/>
      <c r="AF3191" s="498"/>
      <c r="AG3191" s="498"/>
      <c r="AH3191" s="498"/>
      <c r="AI3191" s="498"/>
    </row>
    <row r="3192" spans="6:35" ht="24" customHeight="1">
      <c r="F3192" s="263"/>
      <c r="Z3192" s="498"/>
      <c r="AA3192" s="498"/>
      <c r="AB3192" s="498"/>
      <c r="AC3192" s="498"/>
      <c r="AD3192" s="498"/>
      <c r="AE3192" s="498"/>
      <c r="AF3192" s="498"/>
      <c r="AG3192" s="498"/>
      <c r="AH3192" s="498"/>
      <c r="AI3192" s="498"/>
    </row>
    <row r="3193" spans="6:35" ht="24" customHeight="1">
      <c r="F3193" s="263"/>
      <c r="Z3193" s="498"/>
      <c r="AA3193" s="498"/>
      <c r="AB3193" s="498"/>
      <c r="AC3193" s="498"/>
      <c r="AD3193" s="498"/>
      <c r="AE3193" s="498"/>
      <c r="AF3193" s="498"/>
      <c r="AG3193" s="498"/>
      <c r="AH3193" s="498"/>
      <c r="AI3193" s="498"/>
    </row>
    <row r="3194" spans="6:35" ht="24" customHeight="1">
      <c r="F3194" s="263"/>
      <c r="Z3194" s="498"/>
      <c r="AA3194" s="498"/>
      <c r="AB3194" s="498"/>
      <c r="AC3194" s="498"/>
      <c r="AD3194" s="498"/>
      <c r="AE3194" s="498"/>
      <c r="AF3194" s="498"/>
      <c r="AG3194" s="498"/>
      <c r="AH3194" s="498"/>
      <c r="AI3194" s="498"/>
    </row>
    <row r="3195" spans="6:35" ht="24" customHeight="1">
      <c r="F3195" s="263"/>
      <c r="Z3195" s="498"/>
      <c r="AA3195" s="498"/>
      <c r="AB3195" s="498"/>
      <c r="AC3195" s="498"/>
      <c r="AD3195" s="498"/>
      <c r="AE3195" s="498"/>
      <c r="AF3195" s="498"/>
      <c r="AG3195" s="498"/>
      <c r="AH3195" s="498"/>
      <c r="AI3195" s="498"/>
    </row>
    <row r="3196" spans="6:35" ht="24" customHeight="1">
      <c r="F3196" s="263"/>
      <c r="Z3196" s="498"/>
      <c r="AA3196" s="498"/>
      <c r="AB3196" s="498"/>
      <c r="AC3196" s="498"/>
      <c r="AD3196" s="498"/>
      <c r="AE3196" s="498"/>
      <c r="AF3196" s="498"/>
      <c r="AG3196" s="498"/>
      <c r="AH3196" s="498"/>
      <c r="AI3196" s="498"/>
    </row>
    <row r="3197" spans="6:35" ht="24" customHeight="1">
      <c r="F3197" s="263"/>
      <c r="Z3197" s="498"/>
      <c r="AA3197" s="498"/>
      <c r="AB3197" s="498"/>
      <c r="AC3197" s="498"/>
      <c r="AD3197" s="498"/>
      <c r="AE3197" s="498"/>
      <c r="AF3197" s="498"/>
      <c r="AG3197" s="498"/>
      <c r="AH3197" s="498"/>
      <c r="AI3197" s="498"/>
    </row>
    <row r="3198" spans="6:35" ht="24" customHeight="1">
      <c r="F3198" s="263"/>
      <c r="Z3198" s="498"/>
      <c r="AA3198" s="498"/>
      <c r="AB3198" s="498"/>
      <c r="AC3198" s="498"/>
      <c r="AD3198" s="498"/>
      <c r="AE3198" s="498"/>
      <c r="AF3198" s="498"/>
      <c r="AG3198" s="498"/>
      <c r="AH3198" s="498"/>
      <c r="AI3198" s="498"/>
    </row>
    <row r="3199" spans="6:35" ht="24" customHeight="1">
      <c r="F3199" s="263"/>
      <c r="Z3199" s="498"/>
      <c r="AA3199" s="498"/>
      <c r="AB3199" s="498"/>
      <c r="AC3199" s="498"/>
      <c r="AD3199" s="498"/>
      <c r="AE3199" s="498"/>
      <c r="AF3199" s="498"/>
      <c r="AG3199" s="498"/>
      <c r="AH3199" s="498"/>
      <c r="AI3199" s="498"/>
    </row>
    <row r="3200" spans="6:35" ht="24" customHeight="1">
      <c r="F3200" s="263"/>
      <c r="Z3200" s="498"/>
      <c r="AA3200" s="498"/>
      <c r="AB3200" s="498"/>
      <c r="AC3200" s="498"/>
      <c r="AD3200" s="498"/>
      <c r="AE3200" s="498"/>
      <c r="AF3200" s="498"/>
      <c r="AG3200" s="498"/>
      <c r="AH3200" s="498"/>
      <c r="AI3200" s="498"/>
    </row>
    <row r="3201" spans="6:35" ht="24" customHeight="1">
      <c r="F3201" s="263"/>
      <c r="Z3201" s="498"/>
      <c r="AA3201" s="498"/>
      <c r="AB3201" s="498"/>
      <c r="AC3201" s="498"/>
      <c r="AD3201" s="498"/>
      <c r="AE3201" s="498"/>
      <c r="AF3201" s="498"/>
      <c r="AG3201" s="498"/>
      <c r="AH3201" s="498"/>
      <c r="AI3201" s="498"/>
    </row>
    <row r="3202" spans="6:35" ht="24" customHeight="1">
      <c r="F3202" s="263"/>
      <c r="Z3202" s="498"/>
      <c r="AA3202" s="498"/>
      <c r="AB3202" s="498"/>
      <c r="AC3202" s="498"/>
      <c r="AD3202" s="498"/>
      <c r="AE3202" s="498"/>
      <c r="AF3202" s="498"/>
      <c r="AG3202" s="498"/>
      <c r="AH3202" s="498"/>
      <c r="AI3202" s="498"/>
    </row>
    <row r="3203" spans="6:35" ht="24" customHeight="1">
      <c r="F3203" s="263"/>
      <c r="Z3203" s="498"/>
      <c r="AA3203" s="498"/>
      <c r="AB3203" s="498"/>
      <c r="AC3203" s="498"/>
      <c r="AD3203" s="498"/>
      <c r="AE3203" s="498"/>
      <c r="AF3203" s="498"/>
      <c r="AG3203" s="498"/>
      <c r="AH3203" s="498"/>
      <c r="AI3203" s="498"/>
    </row>
    <row r="3204" spans="6:35" ht="24" customHeight="1">
      <c r="F3204" s="263"/>
      <c r="Z3204" s="498"/>
      <c r="AA3204" s="498"/>
      <c r="AB3204" s="498"/>
      <c r="AC3204" s="498"/>
      <c r="AD3204" s="498"/>
      <c r="AE3204" s="498"/>
      <c r="AF3204" s="498"/>
      <c r="AG3204" s="498"/>
      <c r="AH3204" s="498"/>
      <c r="AI3204" s="498"/>
    </row>
    <row r="3205" spans="6:35" ht="24" customHeight="1">
      <c r="F3205" s="263"/>
      <c r="Z3205" s="498"/>
      <c r="AA3205" s="498"/>
      <c r="AB3205" s="498"/>
      <c r="AC3205" s="498"/>
      <c r="AD3205" s="498"/>
      <c r="AE3205" s="498"/>
      <c r="AF3205" s="498"/>
      <c r="AG3205" s="498"/>
      <c r="AH3205" s="498"/>
      <c r="AI3205" s="498"/>
    </row>
    <row r="3206" spans="6:35" ht="24" customHeight="1">
      <c r="F3206" s="263"/>
      <c r="Z3206" s="498"/>
      <c r="AA3206" s="498"/>
      <c r="AB3206" s="498"/>
      <c r="AC3206" s="498"/>
      <c r="AD3206" s="498"/>
      <c r="AE3206" s="498"/>
      <c r="AF3206" s="498"/>
      <c r="AG3206" s="498"/>
      <c r="AH3206" s="498"/>
      <c r="AI3206" s="498"/>
    </row>
    <row r="3207" spans="6:35" ht="24" customHeight="1">
      <c r="F3207" s="263"/>
      <c r="Z3207" s="498"/>
      <c r="AA3207" s="498"/>
      <c r="AB3207" s="498"/>
      <c r="AC3207" s="498"/>
      <c r="AD3207" s="498"/>
      <c r="AE3207" s="498"/>
      <c r="AF3207" s="498"/>
      <c r="AG3207" s="498"/>
      <c r="AH3207" s="498"/>
      <c r="AI3207" s="498"/>
    </row>
    <row r="3208" spans="6:35" ht="24" customHeight="1">
      <c r="F3208" s="263"/>
      <c r="Z3208" s="498"/>
      <c r="AA3208" s="498"/>
      <c r="AB3208" s="498"/>
      <c r="AC3208" s="498"/>
      <c r="AD3208" s="498"/>
      <c r="AE3208" s="498"/>
      <c r="AF3208" s="498"/>
      <c r="AG3208" s="498"/>
      <c r="AH3208" s="498"/>
      <c r="AI3208" s="498"/>
    </row>
    <row r="3209" spans="6:35" ht="24" customHeight="1">
      <c r="F3209" s="263"/>
      <c r="Z3209" s="498"/>
      <c r="AA3209" s="498"/>
      <c r="AB3209" s="498"/>
      <c r="AC3209" s="498"/>
      <c r="AD3209" s="498"/>
      <c r="AE3209" s="498"/>
      <c r="AF3209" s="498"/>
      <c r="AG3209" s="498"/>
      <c r="AH3209" s="498"/>
      <c r="AI3209" s="498"/>
    </row>
    <row r="3210" spans="6:35" ht="24" customHeight="1">
      <c r="F3210" s="263"/>
      <c r="Z3210" s="498"/>
      <c r="AA3210" s="498"/>
      <c r="AB3210" s="498"/>
      <c r="AC3210" s="498"/>
      <c r="AD3210" s="498"/>
      <c r="AE3210" s="498"/>
      <c r="AF3210" s="498"/>
      <c r="AG3210" s="498"/>
      <c r="AH3210" s="498"/>
      <c r="AI3210" s="498"/>
    </row>
    <row r="3211" spans="6:35" ht="24" customHeight="1">
      <c r="F3211" s="263"/>
      <c r="Z3211" s="498"/>
      <c r="AA3211" s="498"/>
      <c r="AB3211" s="498"/>
      <c r="AC3211" s="498"/>
      <c r="AD3211" s="498"/>
      <c r="AE3211" s="498"/>
      <c r="AF3211" s="498"/>
      <c r="AG3211" s="498"/>
      <c r="AH3211" s="498"/>
      <c r="AI3211" s="498"/>
    </row>
    <row r="3212" spans="6:35" ht="24" customHeight="1">
      <c r="F3212" s="263"/>
      <c r="Z3212" s="498"/>
      <c r="AA3212" s="498"/>
      <c r="AB3212" s="498"/>
      <c r="AC3212" s="498"/>
      <c r="AD3212" s="498"/>
      <c r="AE3212" s="498"/>
      <c r="AF3212" s="498"/>
      <c r="AG3212" s="498"/>
      <c r="AH3212" s="498"/>
      <c r="AI3212" s="498"/>
    </row>
    <row r="3213" spans="6:35" ht="24" customHeight="1">
      <c r="F3213" s="263"/>
      <c r="Z3213" s="498"/>
      <c r="AA3213" s="498"/>
      <c r="AB3213" s="498"/>
      <c r="AC3213" s="498"/>
      <c r="AD3213" s="498"/>
      <c r="AE3213" s="498"/>
      <c r="AF3213" s="498"/>
      <c r="AG3213" s="498"/>
      <c r="AH3213" s="498"/>
      <c r="AI3213" s="498"/>
    </row>
    <row r="3214" spans="6:35" ht="24" customHeight="1">
      <c r="F3214" s="263"/>
      <c r="Z3214" s="498"/>
      <c r="AA3214" s="498"/>
      <c r="AB3214" s="498"/>
      <c r="AC3214" s="498"/>
      <c r="AD3214" s="498"/>
      <c r="AE3214" s="498"/>
      <c r="AF3214" s="498"/>
      <c r="AG3214" s="498"/>
      <c r="AH3214" s="498"/>
      <c r="AI3214" s="498"/>
    </row>
    <row r="3215" spans="6:35" ht="24" customHeight="1">
      <c r="F3215" s="263"/>
      <c r="Z3215" s="498"/>
      <c r="AA3215" s="498"/>
      <c r="AB3215" s="498"/>
      <c r="AC3215" s="498"/>
      <c r="AD3215" s="498"/>
      <c r="AE3215" s="498"/>
      <c r="AF3215" s="498"/>
      <c r="AG3215" s="498"/>
      <c r="AH3215" s="498"/>
      <c r="AI3215" s="498"/>
    </row>
    <row r="3216" spans="6:35" ht="24" customHeight="1">
      <c r="F3216" s="263"/>
      <c r="Z3216" s="498"/>
      <c r="AA3216" s="498"/>
      <c r="AB3216" s="498"/>
      <c r="AC3216" s="498"/>
      <c r="AD3216" s="498"/>
      <c r="AE3216" s="498"/>
      <c r="AF3216" s="498"/>
      <c r="AG3216" s="498"/>
      <c r="AH3216" s="498"/>
      <c r="AI3216" s="498"/>
    </row>
    <row r="3217" spans="6:35" ht="24" customHeight="1">
      <c r="F3217" s="263"/>
      <c r="Z3217" s="498"/>
      <c r="AA3217" s="498"/>
      <c r="AB3217" s="498"/>
      <c r="AC3217" s="498"/>
      <c r="AD3217" s="498"/>
      <c r="AE3217" s="498"/>
      <c r="AF3217" s="498"/>
      <c r="AG3217" s="498"/>
      <c r="AH3217" s="498"/>
      <c r="AI3217" s="498"/>
    </row>
    <row r="3218" spans="6:35" ht="24" customHeight="1">
      <c r="F3218" s="263"/>
      <c r="Z3218" s="498"/>
      <c r="AA3218" s="498"/>
      <c r="AB3218" s="498"/>
      <c r="AC3218" s="498"/>
      <c r="AD3218" s="498"/>
      <c r="AE3218" s="498"/>
      <c r="AF3218" s="498"/>
      <c r="AG3218" s="498"/>
      <c r="AH3218" s="498"/>
      <c r="AI3218" s="498"/>
    </row>
    <row r="3219" spans="6:35" ht="24" customHeight="1">
      <c r="F3219" s="263"/>
      <c r="Z3219" s="498"/>
      <c r="AA3219" s="498"/>
      <c r="AB3219" s="498"/>
      <c r="AC3219" s="498"/>
      <c r="AD3219" s="498"/>
      <c r="AE3219" s="498"/>
      <c r="AF3219" s="498"/>
      <c r="AG3219" s="498"/>
      <c r="AH3219" s="498"/>
      <c r="AI3219" s="498"/>
    </row>
    <row r="3220" spans="6:35" ht="24" customHeight="1">
      <c r="F3220" s="263"/>
      <c r="Z3220" s="498"/>
      <c r="AA3220" s="498"/>
      <c r="AB3220" s="498"/>
      <c r="AC3220" s="498"/>
      <c r="AD3220" s="498"/>
      <c r="AE3220" s="498"/>
      <c r="AF3220" s="498"/>
      <c r="AG3220" s="498"/>
      <c r="AH3220" s="498"/>
      <c r="AI3220" s="498"/>
    </row>
    <row r="3221" spans="6:35" ht="24" customHeight="1">
      <c r="F3221" s="263"/>
      <c r="Z3221" s="498"/>
      <c r="AA3221" s="498"/>
      <c r="AB3221" s="498"/>
      <c r="AC3221" s="498"/>
      <c r="AD3221" s="498"/>
      <c r="AE3221" s="498"/>
      <c r="AF3221" s="498"/>
      <c r="AG3221" s="498"/>
      <c r="AH3221" s="498"/>
      <c r="AI3221" s="498"/>
    </row>
    <row r="3222" spans="6:35" ht="24" customHeight="1">
      <c r="F3222" s="263"/>
      <c r="Z3222" s="498"/>
      <c r="AA3222" s="498"/>
      <c r="AB3222" s="498"/>
      <c r="AC3222" s="498"/>
      <c r="AD3222" s="498"/>
      <c r="AE3222" s="498"/>
      <c r="AF3222" s="498"/>
      <c r="AG3222" s="498"/>
      <c r="AH3222" s="498"/>
      <c r="AI3222" s="498"/>
    </row>
    <row r="3223" spans="6:35" ht="24" customHeight="1">
      <c r="F3223" s="263"/>
      <c r="Z3223" s="498"/>
      <c r="AA3223" s="498"/>
      <c r="AB3223" s="498"/>
      <c r="AC3223" s="498"/>
      <c r="AD3223" s="498"/>
      <c r="AE3223" s="498"/>
      <c r="AF3223" s="498"/>
      <c r="AG3223" s="498"/>
      <c r="AH3223" s="498"/>
      <c r="AI3223" s="498"/>
    </row>
    <row r="3224" spans="6:35" ht="24" customHeight="1">
      <c r="F3224" s="263"/>
      <c r="Z3224" s="498"/>
      <c r="AA3224" s="498"/>
      <c r="AB3224" s="498"/>
      <c r="AC3224" s="498"/>
      <c r="AD3224" s="498"/>
      <c r="AE3224" s="498"/>
      <c r="AF3224" s="498"/>
      <c r="AG3224" s="498"/>
      <c r="AH3224" s="498"/>
      <c r="AI3224" s="498"/>
    </row>
    <row r="3225" spans="6:35" ht="24" customHeight="1">
      <c r="F3225" s="263"/>
      <c r="Z3225" s="498"/>
      <c r="AA3225" s="498"/>
      <c r="AB3225" s="498"/>
      <c r="AC3225" s="498"/>
      <c r="AD3225" s="498"/>
      <c r="AE3225" s="498"/>
      <c r="AF3225" s="498"/>
      <c r="AG3225" s="498"/>
      <c r="AH3225" s="498"/>
      <c r="AI3225" s="498"/>
    </row>
    <row r="3226" spans="6:35" ht="24" customHeight="1">
      <c r="F3226" s="263"/>
      <c r="Z3226" s="498"/>
      <c r="AA3226" s="498"/>
      <c r="AB3226" s="498"/>
      <c r="AC3226" s="498"/>
      <c r="AD3226" s="498"/>
      <c r="AE3226" s="498"/>
      <c r="AF3226" s="498"/>
      <c r="AG3226" s="498"/>
      <c r="AH3226" s="498"/>
      <c r="AI3226" s="498"/>
    </row>
    <row r="3227" spans="6:35" ht="24" customHeight="1">
      <c r="F3227" s="263"/>
      <c r="Z3227" s="498"/>
      <c r="AA3227" s="498"/>
      <c r="AB3227" s="498"/>
      <c r="AC3227" s="498"/>
      <c r="AD3227" s="498"/>
      <c r="AE3227" s="498"/>
      <c r="AF3227" s="498"/>
      <c r="AG3227" s="498"/>
      <c r="AH3227" s="498"/>
      <c r="AI3227" s="498"/>
    </row>
    <row r="3228" spans="6:35" ht="24" customHeight="1">
      <c r="F3228" s="263"/>
      <c r="Z3228" s="498"/>
      <c r="AA3228" s="498"/>
      <c r="AB3228" s="498"/>
      <c r="AC3228" s="498"/>
      <c r="AD3228" s="498"/>
      <c r="AE3228" s="498"/>
      <c r="AF3228" s="498"/>
      <c r="AG3228" s="498"/>
      <c r="AH3228" s="498"/>
      <c r="AI3228" s="498"/>
    </row>
    <row r="3229" spans="6:35" ht="24" customHeight="1">
      <c r="F3229" s="263"/>
      <c r="Z3229" s="498"/>
      <c r="AA3229" s="498"/>
      <c r="AB3229" s="498"/>
      <c r="AC3229" s="498"/>
      <c r="AD3229" s="498"/>
      <c r="AE3229" s="498"/>
      <c r="AF3229" s="498"/>
      <c r="AG3229" s="498"/>
      <c r="AH3229" s="498"/>
      <c r="AI3229" s="498"/>
    </row>
    <row r="3230" spans="6:35" ht="24" customHeight="1">
      <c r="F3230" s="263"/>
      <c r="Z3230" s="498"/>
      <c r="AA3230" s="498"/>
      <c r="AB3230" s="498"/>
      <c r="AC3230" s="498"/>
      <c r="AD3230" s="498"/>
      <c r="AE3230" s="498"/>
      <c r="AF3230" s="498"/>
      <c r="AG3230" s="498"/>
      <c r="AH3230" s="498"/>
      <c r="AI3230" s="498"/>
    </row>
    <row r="3231" spans="6:35" ht="24" customHeight="1">
      <c r="F3231" s="263"/>
      <c r="Z3231" s="498"/>
      <c r="AA3231" s="498"/>
      <c r="AB3231" s="498"/>
      <c r="AC3231" s="498"/>
      <c r="AD3231" s="498"/>
      <c r="AE3231" s="498"/>
      <c r="AF3231" s="498"/>
      <c r="AG3231" s="498"/>
      <c r="AH3231" s="498"/>
      <c r="AI3231" s="498"/>
    </row>
    <row r="3232" spans="6:35" ht="24" customHeight="1">
      <c r="F3232" s="263"/>
      <c r="Z3232" s="498"/>
      <c r="AA3232" s="498"/>
      <c r="AB3232" s="498"/>
      <c r="AC3232" s="498"/>
      <c r="AD3232" s="498"/>
      <c r="AE3232" s="498"/>
      <c r="AF3232" s="498"/>
      <c r="AG3232" s="498"/>
      <c r="AH3232" s="498"/>
      <c r="AI3232" s="498"/>
    </row>
    <row r="3233" spans="6:35" ht="24" customHeight="1">
      <c r="F3233" s="263"/>
      <c r="Z3233" s="498"/>
      <c r="AA3233" s="498"/>
      <c r="AB3233" s="498"/>
      <c r="AC3233" s="498"/>
      <c r="AD3233" s="498"/>
      <c r="AE3233" s="498"/>
      <c r="AF3233" s="498"/>
      <c r="AG3233" s="498"/>
      <c r="AH3233" s="498"/>
      <c r="AI3233" s="498"/>
    </row>
    <row r="3234" spans="6:35" ht="24" customHeight="1">
      <c r="F3234" s="263"/>
      <c r="Z3234" s="498"/>
      <c r="AA3234" s="498"/>
      <c r="AB3234" s="498"/>
      <c r="AC3234" s="498"/>
      <c r="AD3234" s="498"/>
      <c r="AE3234" s="498"/>
      <c r="AF3234" s="498"/>
      <c r="AG3234" s="498"/>
      <c r="AH3234" s="498"/>
      <c r="AI3234" s="498"/>
    </row>
    <row r="3235" spans="6:35" ht="24" customHeight="1">
      <c r="F3235" s="263"/>
      <c r="Z3235" s="498"/>
      <c r="AA3235" s="498"/>
      <c r="AB3235" s="498"/>
      <c r="AC3235" s="498"/>
      <c r="AD3235" s="498"/>
      <c r="AE3235" s="498"/>
      <c r="AF3235" s="498"/>
      <c r="AG3235" s="498"/>
      <c r="AH3235" s="498"/>
      <c r="AI3235" s="498"/>
    </row>
    <row r="3236" spans="6:35" ht="24" customHeight="1">
      <c r="F3236" s="263"/>
      <c r="Z3236" s="498"/>
      <c r="AA3236" s="498"/>
      <c r="AB3236" s="498"/>
      <c r="AC3236" s="498"/>
      <c r="AD3236" s="498"/>
      <c r="AE3236" s="498"/>
      <c r="AF3236" s="498"/>
      <c r="AG3236" s="498"/>
      <c r="AH3236" s="498"/>
      <c r="AI3236" s="498"/>
    </row>
    <row r="3237" spans="6:35" ht="24" customHeight="1">
      <c r="F3237" s="263"/>
      <c r="Z3237" s="498"/>
      <c r="AA3237" s="498"/>
      <c r="AB3237" s="498"/>
      <c r="AC3237" s="498"/>
      <c r="AD3237" s="498"/>
      <c r="AE3237" s="498"/>
      <c r="AF3237" s="498"/>
      <c r="AG3237" s="498"/>
      <c r="AH3237" s="498"/>
      <c r="AI3237" s="498"/>
    </row>
    <row r="3238" spans="6:35" ht="24" customHeight="1">
      <c r="F3238" s="263"/>
      <c r="Z3238" s="498"/>
      <c r="AA3238" s="498"/>
      <c r="AB3238" s="498"/>
      <c r="AC3238" s="498"/>
      <c r="AD3238" s="498"/>
      <c r="AE3238" s="498"/>
      <c r="AF3238" s="498"/>
      <c r="AG3238" s="498"/>
      <c r="AH3238" s="498"/>
      <c r="AI3238" s="498"/>
    </row>
    <row r="3239" spans="6:35" ht="24" customHeight="1">
      <c r="F3239" s="263"/>
      <c r="Z3239" s="498"/>
      <c r="AA3239" s="498"/>
      <c r="AB3239" s="498"/>
      <c r="AC3239" s="498"/>
      <c r="AD3239" s="498"/>
      <c r="AE3239" s="498"/>
      <c r="AF3239" s="498"/>
      <c r="AG3239" s="498"/>
      <c r="AH3239" s="498"/>
      <c r="AI3239" s="498"/>
    </row>
    <row r="3240" spans="6:35" ht="24" customHeight="1">
      <c r="F3240" s="263"/>
      <c r="Z3240" s="498"/>
      <c r="AA3240" s="498"/>
      <c r="AB3240" s="498"/>
      <c r="AC3240" s="498"/>
      <c r="AD3240" s="498"/>
      <c r="AE3240" s="498"/>
      <c r="AF3240" s="498"/>
      <c r="AG3240" s="498"/>
      <c r="AH3240" s="498"/>
      <c r="AI3240" s="498"/>
    </row>
    <row r="3241" spans="6:35" ht="24" customHeight="1">
      <c r="F3241" s="263"/>
      <c r="Z3241" s="498"/>
      <c r="AA3241" s="498"/>
      <c r="AB3241" s="498"/>
      <c r="AC3241" s="498"/>
      <c r="AD3241" s="498"/>
      <c r="AE3241" s="498"/>
      <c r="AF3241" s="498"/>
      <c r="AG3241" s="498"/>
      <c r="AH3241" s="498"/>
      <c r="AI3241" s="498"/>
    </row>
    <row r="3242" spans="6:35" ht="24" customHeight="1">
      <c r="F3242" s="263"/>
      <c r="Z3242" s="498"/>
      <c r="AA3242" s="498"/>
      <c r="AB3242" s="498"/>
      <c r="AC3242" s="498"/>
      <c r="AD3242" s="498"/>
      <c r="AE3242" s="498"/>
      <c r="AF3242" s="498"/>
      <c r="AG3242" s="498"/>
      <c r="AH3242" s="498"/>
      <c r="AI3242" s="498"/>
    </row>
    <row r="3243" spans="6:35" ht="24" customHeight="1">
      <c r="F3243" s="263"/>
      <c r="Z3243" s="498"/>
      <c r="AA3243" s="498"/>
      <c r="AB3243" s="498"/>
      <c r="AC3243" s="498"/>
      <c r="AD3243" s="498"/>
      <c r="AE3243" s="498"/>
      <c r="AF3243" s="498"/>
      <c r="AG3243" s="498"/>
      <c r="AH3243" s="498"/>
      <c r="AI3243" s="498"/>
    </row>
    <row r="3244" spans="6:35" ht="24" customHeight="1">
      <c r="F3244" s="263"/>
      <c r="Z3244" s="498"/>
      <c r="AA3244" s="498"/>
      <c r="AB3244" s="498"/>
      <c r="AC3244" s="498"/>
      <c r="AD3244" s="498"/>
      <c r="AE3244" s="498"/>
      <c r="AF3244" s="498"/>
      <c r="AG3244" s="498"/>
      <c r="AH3244" s="498"/>
      <c r="AI3244" s="498"/>
    </row>
    <row r="3245" spans="6:35" ht="24" customHeight="1">
      <c r="F3245" s="263"/>
      <c r="Z3245" s="498"/>
      <c r="AA3245" s="498"/>
      <c r="AB3245" s="498"/>
      <c r="AC3245" s="498"/>
      <c r="AD3245" s="498"/>
      <c r="AE3245" s="498"/>
      <c r="AF3245" s="498"/>
      <c r="AG3245" s="498"/>
      <c r="AH3245" s="498"/>
      <c r="AI3245" s="498"/>
    </row>
    <row r="3246" spans="6:35" ht="24" customHeight="1">
      <c r="F3246" s="263"/>
      <c r="Z3246" s="498"/>
      <c r="AA3246" s="498"/>
      <c r="AB3246" s="498"/>
      <c r="AC3246" s="498"/>
      <c r="AD3246" s="498"/>
      <c r="AE3246" s="498"/>
      <c r="AF3246" s="498"/>
      <c r="AG3246" s="498"/>
      <c r="AH3246" s="498"/>
      <c r="AI3246" s="498"/>
    </row>
    <row r="3247" spans="6:35" ht="24" customHeight="1">
      <c r="F3247" s="263"/>
      <c r="Z3247" s="498"/>
      <c r="AA3247" s="498"/>
      <c r="AB3247" s="498"/>
      <c r="AC3247" s="498"/>
      <c r="AD3247" s="498"/>
      <c r="AE3247" s="498"/>
      <c r="AF3247" s="498"/>
      <c r="AG3247" s="498"/>
      <c r="AH3247" s="498"/>
      <c r="AI3247" s="498"/>
    </row>
    <row r="3248" spans="6:35" ht="24" customHeight="1">
      <c r="F3248" s="263"/>
      <c r="Z3248" s="498"/>
      <c r="AA3248" s="498"/>
      <c r="AB3248" s="498"/>
      <c r="AC3248" s="498"/>
      <c r="AD3248" s="498"/>
      <c r="AE3248" s="498"/>
      <c r="AF3248" s="498"/>
      <c r="AG3248" s="498"/>
      <c r="AH3248" s="498"/>
      <c r="AI3248" s="498"/>
    </row>
    <row r="3249" spans="6:35" ht="24" customHeight="1">
      <c r="F3249" s="263"/>
      <c r="Z3249" s="498"/>
      <c r="AA3249" s="498"/>
      <c r="AB3249" s="498"/>
      <c r="AC3249" s="498"/>
      <c r="AD3249" s="498"/>
      <c r="AE3249" s="498"/>
      <c r="AF3249" s="498"/>
      <c r="AG3249" s="498"/>
      <c r="AH3249" s="498"/>
      <c r="AI3249" s="498"/>
    </row>
    <row r="3250" spans="6:35" ht="24" customHeight="1">
      <c r="F3250" s="263"/>
      <c r="Z3250" s="498"/>
      <c r="AA3250" s="498"/>
      <c r="AB3250" s="498"/>
      <c r="AC3250" s="498"/>
      <c r="AD3250" s="498"/>
      <c r="AE3250" s="498"/>
      <c r="AF3250" s="498"/>
      <c r="AG3250" s="498"/>
      <c r="AH3250" s="498"/>
      <c r="AI3250" s="498"/>
    </row>
    <row r="3251" spans="6:35" ht="24" customHeight="1">
      <c r="F3251" s="263"/>
      <c r="Z3251" s="498"/>
      <c r="AA3251" s="498"/>
      <c r="AB3251" s="498"/>
      <c r="AC3251" s="498"/>
      <c r="AD3251" s="498"/>
      <c r="AE3251" s="498"/>
      <c r="AF3251" s="498"/>
      <c r="AG3251" s="498"/>
      <c r="AH3251" s="498"/>
      <c r="AI3251" s="498"/>
    </row>
    <row r="3252" spans="6:35" ht="24" customHeight="1">
      <c r="F3252" s="263"/>
      <c r="Z3252" s="498"/>
      <c r="AA3252" s="498"/>
      <c r="AB3252" s="498"/>
      <c r="AC3252" s="498"/>
      <c r="AD3252" s="498"/>
      <c r="AE3252" s="498"/>
      <c r="AF3252" s="498"/>
      <c r="AG3252" s="498"/>
      <c r="AH3252" s="498"/>
      <c r="AI3252" s="498"/>
    </row>
    <row r="3253" spans="6:35" ht="24" customHeight="1">
      <c r="F3253" s="263"/>
      <c r="Z3253" s="498"/>
      <c r="AA3253" s="498"/>
      <c r="AB3253" s="498"/>
      <c r="AC3253" s="498"/>
      <c r="AD3253" s="498"/>
      <c r="AE3253" s="498"/>
      <c r="AF3253" s="498"/>
      <c r="AG3253" s="498"/>
      <c r="AH3253" s="498"/>
      <c r="AI3253" s="498"/>
    </row>
    <row r="3254" spans="6:35" ht="24" customHeight="1">
      <c r="F3254" s="263"/>
      <c r="Z3254" s="498"/>
      <c r="AA3254" s="498"/>
      <c r="AB3254" s="498"/>
      <c r="AC3254" s="498"/>
      <c r="AD3254" s="498"/>
      <c r="AE3254" s="498"/>
      <c r="AF3254" s="498"/>
      <c r="AG3254" s="498"/>
      <c r="AH3254" s="498"/>
      <c r="AI3254" s="498"/>
    </row>
    <row r="3255" spans="6:35" ht="24" customHeight="1">
      <c r="F3255" s="263"/>
      <c r="Z3255" s="498"/>
      <c r="AA3255" s="498"/>
      <c r="AB3255" s="498"/>
      <c r="AC3255" s="498"/>
      <c r="AD3255" s="498"/>
      <c r="AE3255" s="498"/>
      <c r="AF3255" s="498"/>
      <c r="AG3255" s="498"/>
      <c r="AH3255" s="498"/>
      <c r="AI3255" s="498"/>
    </row>
    <row r="3256" spans="6:35" ht="24" customHeight="1">
      <c r="F3256" s="263"/>
      <c r="Z3256" s="498"/>
      <c r="AA3256" s="498"/>
      <c r="AB3256" s="498"/>
      <c r="AC3256" s="498"/>
      <c r="AD3256" s="498"/>
      <c r="AE3256" s="498"/>
      <c r="AF3256" s="498"/>
      <c r="AG3256" s="498"/>
      <c r="AH3256" s="498"/>
      <c r="AI3256" s="498"/>
    </row>
    <row r="3257" spans="6:35" ht="24" customHeight="1">
      <c r="F3257" s="263"/>
      <c r="Z3257" s="498"/>
      <c r="AA3257" s="498"/>
      <c r="AB3257" s="498"/>
      <c r="AC3257" s="498"/>
      <c r="AD3257" s="498"/>
      <c r="AE3257" s="498"/>
      <c r="AF3257" s="498"/>
      <c r="AG3257" s="498"/>
      <c r="AH3257" s="498"/>
      <c r="AI3257" s="498"/>
    </row>
    <row r="3258" spans="6:35" ht="24" customHeight="1">
      <c r="F3258" s="263"/>
      <c r="Z3258" s="498"/>
      <c r="AA3258" s="498"/>
      <c r="AB3258" s="498"/>
      <c r="AC3258" s="498"/>
      <c r="AD3258" s="498"/>
      <c r="AE3258" s="498"/>
      <c r="AF3258" s="498"/>
      <c r="AG3258" s="498"/>
      <c r="AH3258" s="498"/>
      <c r="AI3258" s="498"/>
    </row>
    <row r="3259" spans="6:35" ht="24" customHeight="1">
      <c r="F3259" s="263"/>
      <c r="Z3259" s="498"/>
      <c r="AA3259" s="498"/>
      <c r="AB3259" s="498"/>
      <c r="AC3259" s="498"/>
      <c r="AD3259" s="498"/>
      <c r="AE3259" s="498"/>
      <c r="AF3259" s="498"/>
      <c r="AG3259" s="498"/>
      <c r="AH3259" s="498"/>
      <c r="AI3259" s="498"/>
    </row>
    <row r="3260" spans="6:35" ht="24" customHeight="1">
      <c r="F3260" s="263"/>
      <c r="Z3260" s="498"/>
      <c r="AA3260" s="498"/>
      <c r="AB3260" s="498"/>
      <c r="AC3260" s="498"/>
      <c r="AD3260" s="498"/>
      <c r="AE3260" s="498"/>
      <c r="AF3260" s="498"/>
      <c r="AG3260" s="498"/>
      <c r="AH3260" s="498"/>
      <c r="AI3260" s="498"/>
    </row>
    <row r="3261" spans="6:35" ht="24" customHeight="1">
      <c r="F3261" s="263"/>
      <c r="Z3261" s="498"/>
      <c r="AA3261" s="498"/>
      <c r="AB3261" s="498"/>
      <c r="AC3261" s="498"/>
      <c r="AD3261" s="498"/>
      <c r="AE3261" s="498"/>
      <c r="AF3261" s="498"/>
      <c r="AG3261" s="498"/>
      <c r="AH3261" s="498"/>
      <c r="AI3261" s="498"/>
    </row>
    <row r="3262" spans="6:35" ht="24" customHeight="1">
      <c r="F3262" s="263"/>
      <c r="Z3262" s="498"/>
      <c r="AA3262" s="498"/>
      <c r="AB3262" s="498"/>
      <c r="AC3262" s="498"/>
      <c r="AD3262" s="498"/>
      <c r="AE3262" s="498"/>
      <c r="AF3262" s="498"/>
      <c r="AG3262" s="498"/>
      <c r="AH3262" s="498"/>
      <c r="AI3262" s="498"/>
    </row>
    <row r="3263" spans="6:35" ht="24" customHeight="1">
      <c r="F3263" s="263"/>
      <c r="Z3263" s="498"/>
      <c r="AA3263" s="498"/>
      <c r="AB3263" s="498"/>
      <c r="AC3263" s="498"/>
      <c r="AD3263" s="498"/>
      <c r="AE3263" s="498"/>
      <c r="AF3263" s="498"/>
      <c r="AG3263" s="498"/>
      <c r="AH3263" s="498"/>
      <c r="AI3263" s="498"/>
    </row>
    <row r="3264" spans="6:35" ht="24" customHeight="1">
      <c r="F3264" s="263"/>
      <c r="Z3264" s="498"/>
      <c r="AA3264" s="498"/>
      <c r="AB3264" s="498"/>
      <c r="AC3264" s="498"/>
      <c r="AD3264" s="498"/>
      <c r="AE3264" s="498"/>
      <c r="AF3264" s="498"/>
      <c r="AG3264" s="498"/>
      <c r="AH3264" s="498"/>
      <c r="AI3264" s="498"/>
    </row>
    <row r="3265" spans="6:35" ht="24" customHeight="1">
      <c r="F3265" s="263"/>
      <c r="Z3265" s="498"/>
      <c r="AA3265" s="498"/>
      <c r="AB3265" s="498"/>
      <c r="AC3265" s="498"/>
      <c r="AD3265" s="498"/>
      <c r="AE3265" s="498"/>
      <c r="AF3265" s="498"/>
      <c r="AG3265" s="498"/>
      <c r="AH3265" s="498"/>
      <c r="AI3265" s="498"/>
    </row>
    <row r="3266" spans="6:35" ht="24" customHeight="1">
      <c r="F3266" s="263"/>
      <c r="Z3266" s="498"/>
      <c r="AA3266" s="498"/>
      <c r="AB3266" s="498"/>
      <c r="AC3266" s="498"/>
      <c r="AD3266" s="498"/>
      <c r="AE3266" s="498"/>
      <c r="AF3266" s="498"/>
      <c r="AG3266" s="498"/>
      <c r="AH3266" s="498"/>
      <c r="AI3266" s="498"/>
    </row>
    <row r="3267" spans="6:35" ht="24" customHeight="1">
      <c r="F3267" s="263"/>
      <c r="Z3267" s="498"/>
      <c r="AA3267" s="498"/>
      <c r="AB3267" s="498"/>
      <c r="AC3267" s="498"/>
      <c r="AD3267" s="498"/>
      <c r="AE3267" s="498"/>
      <c r="AF3267" s="498"/>
      <c r="AG3267" s="498"/>
      <c r="AH3267" s="498"/>
      <c r="AI3267" s="498"/>
    </row>
    <row r="3268" spans="6:35" ht="24" customHeight="1">
      <c r="F3268" s="263"/>
      <c r="Z3268" s="498"/>
      <c r="AA3268" s="498"/>
      <c r="AB3268" s="498"/>
      <c r="AC3268" s="498"/>
      <c r="AD3268" s="498"/>
      <c r="AE3268" s="498"/>
      <c r="AF3268" s="498"/>
      <c r="AG3268" s="498"/>
      <c r="AH3268" s="498"/>
      <c r="AI3268" s="498"/>
    </row>
    <row r="3269" spans="6:35" ht="24" customHeight="1">
      <c r="F3269" s="263"/>
      <c r="Z3269" s="498"/>
      <c r="AA3269" s="498"/>
      <c r="AB3269" s="498"/>
      <c r="AC3269" s="498"/>
      <c r="AD3269" s="498"/>
      <c r="AE3269" s="498"/>
      <c r="AF3269" s="498"/>
      <c r="AG3269" s="498"/>
      <c r="AH3269" s="498"/>
      <c r="AI3269" s="498"/>
    </row>
    <row r="3270" spans="6:35" ht="24" customHeight="1">
      <c r="F3270" s="263"/>
      <c r="Z3270" s="498"/>
      <c r="AA3270" s="498"/>
      <c r="AB3270" s="498"/>
      <c r="AC3270" s="498"/>
      <c r="AD3270" s="498"/>
      <c r="AE3270" s="498"/>
      <c r="AF3270" s="498"/>
      <c r="AG3270" s="498"/>
      <c r="AH3270" s="498"/>
      <c r="AI3270" s="498"/>
    </row>
    <row r="3271" spans="6:35" ht="24" customHeight="1">
      <c r="F3271" s="263"/>
      <c r="Z3271" s="498"/>
      <c r="AA3271" s="498"/>
      <c r="AB3271" s="498"/>
      <c r="AC3271" s="498"/>
      <c r="AD3271" s="498"/>
      <c r="AE3271" s="498"/>
      <c r="AF3271" s="498"/>
      <c r="AG3271" s="498"/>
      <c r="AH3271" s="498"/>
      <c r="AI3271" s="498"/>
    </row>
    <row r="3272" spans="6:35" ht="24" customHeight="1">
      <c r="F3272" s="263"/>
      <c r="Z3272" s="498"/>
      <c r="AA3272" s="498"/>
      <c r="AB3272" s="498"/>
      <c r="AC3272" s="498"/>
      <c r="AD3272" s="498"/>
      <c r="AE3272" s="498"/>
      <c r="AF3272" s="498"/>
      <c r="AG3272" s="498"/>
      <c r="AH3272" s="498"/>
      <c r="AI3272" s="498"/>
    </row>
    <row r="3273" spans="6:35" ht="24" customHeight="1">
      <c r="F3273" s="263"/>
      <c r="Z3273" s="498"/>
      <c r="AA3273" s="498"/>
      <c r="AB3273" s="498"/>
      <c r="AC3273" s="498"/>
      <c r="AD3273" s="498"/>
      <c r="AE3273" s="498"/>
      <c r="AF3273" s="498"/>
      <c r="AG3273" s="498"/>
      <c r="AH3273" s="498"/>
      <c r="AI3273" s="498"/>
    </row>
    <row r="3274" spans="6:35" ht="24" customHeight="1">
      <c r="F3274" s="263"/>
      <c r="Z3274" s="498"/>
      <c r="AA3274" s="498"/>
      <c r="AB3274" s="498"/>
      <c r="AC3274" s="498"/>
      <c r="AD3274" s="498"/>
      <c r="AE3274" s="498"/>
      <c r="AF3274" s="498"/>
      <c r="AG3274" s="498"/>
      <c r="AH3274" s="498"/>
      <c r="AI3274" s="498"/>
    </row>
    <row r="3275" spans="6:35" ht="24" customHeight="1">
      <c r="F3275" s="263"/>
      <c r="Z3275" s="498"/>
      <c r="AA3275" s="498"/>
      <c r="AB3275" s="498"/>
      <c r="AC3275" s="498"/>
      <c r="AD3275" s="498"/>
      <c r="AE3275" s="498"/>
      <c r="AF3275" s="498"/>
      <c r="AG3275" s="498"/>
      <c r="AH3275" s="498"/>
      <c r="AI3275" s="498"/>
    </row>
    <row r="3276" spans="6:35" ht="24" customHeight="1">
      <c r="F3276" s="263"/>
      <c r="Z3276" s="498"/>
      <c r="AA3276" s="498"/>
      <c r="AB3276" s="498"/>
      <c r="AC3276" s="498"/>
      <c r="AD3276" s="498"/>
      <c r="AE3276" s="498"/>
      <c r="AF3276" s="498"/>
      <c r="AG3276" s="498"/>
      <c r="AH3276" s="498"/>
      <c r="AI3276" s="498"/>
    </row>
    <row r="3277" spans="6:35" ht="24" customHeight="1">
      <c r="F3277" s="263"/>
      <c r="Z3277" s="498"/>
      <c r="AA3277" s="498"/>
      <c r="AB3277" s="498"/>
      <c r="AC3277" s="498"/>
      <c r="AD3277" s="498"/>
      <c r="AE3277" s="498"/>
      <c r="AF3277" s="498"/>
      <c r="AG3277" s="498"/>
      <c r="AH3277" s="498"/>
      <c r="AI3277" s="498"/>
    </row>
    <row r="3278" spans="6:35" ht="24" customHeight="1">
      <c r="F3278" s="263"/>
      <c r="Z3278" s="498"/>
      <c r="AA3278" s="498"/>
      <c r="AB3278" s="498"/>
      <c r="AC3278" s="498"/>
      <c r="AD3278" s="498"/>
      <c r="AE3278" s="498"/>
      <c r="AF3278" s="498"/>
      <c r="AG3278" s="498"/>
      <c r="AH3278" s="498"/>
      <c r="AI3278" s="498"/>
    </row>
    <row r="3279" spans="6:35" ht="24" customHeight="1">
      <c r="F3279" s="263"/>
      <c r="Z3279" s="498"/>
      <c r="AA3279" s="498"/>
      <c r="AB3279" s="498"/>
      <c r="AC3279" s="498"/>
      <c r="AD3279" s="498"/>
      <c r="AE3279" s="498"/>
      <c r="AF3279" s="498"/>
      <c r="AG3279" s="498"/>
      <c r="AH3279" s="498"/>
      <c r="AI3279" s="498"/>
    </row>
    <row r="3280" spans="6:35" ht="24" customHeight="1">
      <c r="F3280" s="263"/>
      <c r="Z3280" s="498"/>
      <c r="AA3280" s="498"/>
      <c r="AB3280" s="498"/>
      <c r="AC3280" s="498"/>
      <c r="AD3280" s="498"/>
      <c r="AE3280" s="498"/>
      <c r="AF3280" s="498"/>
      <c r="AG3280" s="498"/>
      <c r="AH3280" s="498"/>
      <c r="AI3280" s="498"/>
    </row>
    <row r="3281" spans="6:35" ht="24" customHeight="1">
      <c r="F3281" s="263"/>
      <c r="Z3281" s="498"/>
      <c r="AA3281" s="498"/>
      <c r="AB3281" s="498"/>
      <c r="AC3281" s="498"/>
      <c r="AD3281" s="498"/>
      <c r="AE3281" s="498"/>
      <c r="AF3281" s="498"/>
      <c r="AG3281" s="498"/>
      <c r="AH3281" s="498"/>
      <c r="AI3281" s="498"/>
    </row>
    <row r="3282" spans="6:35" ht="24" customHeight="1">
      <c r="F3282" s="263"/>
      <c r="Z3282" s="498"/>
      <c r="AA3282" s="498"/>
      <c r="AB3282" s="498"/>
      <c r="AC3282" s="498"/>
      <c r="AD3282" s="498"/>
      <c r="AE3282" s="498"/>
      <c r="AF3282" s="498"/>
      <c r="AG3282" s="498"/>
      <c r="AH3282" s="498"/>
      <c r="AI3282" s="498"/>
    </row>
    <row r="3283" spans="6:35" ht="24" customHeight="1">
      <c r="F3283" s="263"/>
      <c r="Z3283" s="498"/>
      <c r="AA3283" s="498"/>
      <c r="AB3283" s="498"/>
      <c r="AC3283" s="498"/>
      <c r="AD3283" s="498"/>
      <c r="AE3283" s="498"/>
      <c r="AF3283" s="498"/>
      <c r="AG3283" s="498"/>
      <c r="AH3283" s="498"/>
      <c r="AI3283" s="498"/>
    </row>
    <row r="3284" spans="6:35" ht="24" customHeight="1">
      <c r="F3284" s="263"/>
      <c r="Z3284" s="498"/>
      <c r="AA3284" s="498"/>
      <c r="AB3284" s="498"/>
      <c r="AC3284" s="498"/>
      <c r="AD3284" s="498"/>
      <c r="AE3284" s="498"/>
      <c r="AF3284" s="498"/>
      <c r="AG3284" s="498"/>
      <c r="AH3284" s="498"/>
      <c r="AI3284" s="498"/>
    </row>
    <row r="3285" spans="6:35" ht="24" customHeight="1">
      <c r="F3285" s="263"/>
      <c r="Z3285" s="498"/>
      <c r="AA3285" s="498"/>
      <c r="AB3285" s="498"/>
      <c r="AC3285" s="498"/>
      <c r="AD3285" s="498"/>
      <c r="AE3285" s="498"/>
      <c r="AF3285" s="498"/>
      <c r="AG3285" s="498"/>
      <c r="AH3285" s="498"/>
      <c r="AI3285" s="498"/>
    </row>
    <row r="3286" spans="6:35" ht="24" customHeight="1">
      <c r="F3286" s="263"/>
      <c r="Z3286" s="498"/>
      <c r="AA3286" s="498"/>
      <c r="AB3286" s="498"/>
      <c r="AC3286" s="498"/>
      <c r="AD3286" s="498"/>
      <c r="AE3286" s="498"/>
      <c r="AF3286" s="498"/>
      <c r="AG3286" s="498"/>
      <c r="AH3286" s="498"/>
      <c r="AI3286" s="498"/>
    </row>
    <row r="3287" spans="6:35" ht="24" customHeight="1">
      <c r="F3287" s="263"/>
      <c r="Z3287" s="498"/>
      <c r="AA3287" s="498"/>
      <c r="AB3287" s="498"/>
      <c r="AC3287" s="498"/>
      <c r="AD3287" s="498"/>
      <c r="AE3287" s="498"/>
      <c r="AF3287" s="498"/>
      <c r="AG3287" s="498"/>
      <c r="AH3287" s="498"/>
      <c r="AI3287" s="498"/>
    </row>
    <row r="3288" spans="6:35" ht="24" customHeight="1">
      <c r="F3288" s="263"/>
      <c r="Z3288" s="498"/>
      <c r="AA3288" s="498"/>
      <c r="AB3288" s="498"/>
      <c r="AC3288" s="498"/>
      <c r="AD3288" s="498"/>
      <c r="AE3288" s="498"/>
      <c r="AF3288" s="498"/>
      <c r="AG3288" s="498"/>
      <c r="AH3288" s="498"/>
      <c r="AI3288" s="498"/>
    </row>
    <row r="3289" spans="6:35" ht="24" customHeight="1">
      <c r="F3289" s="263"/>
      <c r="Z3289" s="498"/>
      <c r="AA3289" s="498"/>
      <c r="AB3289" s="498"/>
      <c r="AC3289" s="498"/>
      <c r="AD3289" s="498"/>
      <c r="AE3289" s="498"/>
      <c r="AF3289" s="498"/>
      <c r="AG3289" s="498"/>
      <c r="AH3289" s="498"/>
      <c r="AI3289" s="498"/>
    </row>
    <row r="3290" spans="6:35" ht="24" customHeight="1">
      <c r="F3290" s="263"/>
      <c r="Z3290" s="498"/>
      <c r="AA3290" s="498"/>
      <c r="AB3290" s="498"/>
      <c r="AC3290" s="498"/>
      <c r="AD3290" s="498"/>
      <c r="AE3290" s="498"/>
      <c r="AF3290" s="498"/>
      <c r="AG3290" s="498"/>
      <c r="AH3290" s="498"/>
      <c r="AI3290" s="498"/>
    </row>
    <row r="3291" spans="6:35" ht="24" customHeight="1">
      <c r="F3291" s="263"/>
      <c r="Z3291" s="498"/>
      <c r="AA3291" s="498"/>
      <c r="AB3291" s="498"/>
      <c r="AC3291" s="498"/>
      <c r="AD3291" s="498"/>
      <c r="AE3291" s="498"/>
      <c r="AF3291" s="498"/>
      <c r="AG3291" s="498"/>
      <c r="AH3291" s="498"/>
      <c r="AI3291" s="498"/>
    </row>
    <row r="3292" spans="6:35" ht="24" customHeight="1">
      <c r="F3292" s="263"/>
      <c r="Z3292" s="498"/>
      <c r="AA3292" s="498"/>
      <c r="AB3292" s="498"/>
      <c r="AC3292" s="498"/>
      <c r="AD3292" s="498"/>
      <c r="AE3292" s="498"/>
      <c r="AF3292" s="498"/>
      <c r="AG3292" s="498"/>
      <c r="AH3292" s="498"/>
      <c r="AI3292" s="498"/>
    </row>
    <row r="3293" spans="6:35" ht="24" customHeight="1">
      <c r="F3293" s="263"/>
      <c r="Z3293" s="498"/>
      <c r="AA3293" s="498"/>
      <c r="AB3293" s="498"/>
      <c r="AC3293" s="498"/>
      <c r="AD3293" s="498"/>
      <c r="AE3293" s="498"/>
      <c r="AF3293" s="498"/>
      <c r="AG3293" s="498"/>
      <c r="AH3293" s="498"/>
      <c r="AI3293" s="498"/>
    </row>
    <row r="3294" spans="6:35" ht="24" customHeight="1">
      <c r="F3294" s="263"/>
      <c r="Z3294" s="498"/>
      <c r="AA3294" s="498"/>
      <c r="AB3294" s="498"/>
      <c r="AC3294" s="498"/>
      <c r="AD3294" s="498"/>
      <c r="AE3294" s="498"/>
      <c r="AF3294" s="498"/>
      <c r="AG3294" s="498"/>
      <c r="AH3294" s="498"/>
      <c r="AI3294" s="498"/>
    </row>
    <row r="3295" spans="6:35" ht="24" customHeight="1">
      <c r="F3295" s="263"/>
      <c r="Z3295" s="498"/>
      <c r="AA3295" s="498"/>
      <c r="AB3295" s="498"/>
      <c r="AC3295" s="498"/>
      <c r="AD3295" s="498"/>
      <c r="AE3295" s="498"/>
      <c r="AF3295" s="498"/>
      <c r="AG3295" s="498"/>
      <c r="AH3295" s="498"/>
      <c r="AI3295" s="498"/>
    </row>
    <row r="3296" spans="6:35" ht="24" customHeight="1">
      <c r="F3296" s="263"/>
      <c r="Z3296" s="498"/>
      <c r="AA3296" s="498"/>
      <c r="AB3296" s="498"/>
      <c r="AC3296" s="498"/>
      <c r="AD3296" s="498"/>
      <c r="AE3296" s="498"/>
      <c r="AF3296" s="498"/>
      <c r="AG3296" s="498"/>
      <c r="AH3296" s="498"/>
      <c r="AI3296" s="498"/>
    </row>
    <row r="3297" spans="6:35" ht="24" customHeight="1">
      <c r="F3297" s="263"/>
      <c r="Z3297" s="498"/>
      <c r="AA3297" s="498"/>
      <c r="AB3297" s="498"/>
      <c r="AC3297" s="498"/>
      <c r="AD3297" s="498"/>
      <c r="AE3297" s="498"/>
      <c r="AF3297" s="498"/>
      <c r="AG3297" s="498"/>
      <c r="AH3297" s="498"/>
      <c r="AI3297" s="498"/>
    </row>
    <row r="3298" spans="6:35" ht="24" customHeight="1">
      <c r="F3298" s="263"/>
      <c r="Z3298" s="498"/>
      <c r="AA3298" s="498"/>
      <c r="AB3298" s="498"/>
      <c r="AC3298" s="498"/>
      <c r="AD3298" s="498"/>
      <c r="AE3298" s="498"/>
      <c r="AF3298" s="498"/>
      <c r="AG3298" s="498"/>
      <c r="AH3298" s="498"/>
      <c r="AI3298" s="498"/>
    </row>
    <row r="3299" spans="6:35" ht="24" customHeight="1">
      <c r="F3299" s="263"/>
      <c r="Z3299" s="498"/>
      <c r="AA3299" s="498"/>
      <c r="AB3299" s="498"/>
      <c r="AC3299" s="498"/>
      <c r="AD3299" s="498"/>
      <c r="AE3299" s="498"/>
      <c r="AF3299" s="498"/>
      <c r="AG3299" s="498"/>
      <c r="AH3299" s="498"/>
      <c r="AI3299" s="498"/>
    </row>
    <row r="3300" spans="6:35" ht="24" customHeight="1">
      <c r="F3300" s="263"/>
      <c r="Z3300" s="498"/>
      <c r="AA3300" s="498"/>
      <c r="AB3300" s="498"/>
      <c r="AC3300" s="498"/>
      <c r="AD3300" s="498"/>
      <c r="AE3300" s="498"/>
      <c r="AF3300" s="498"/>
      <c r="AG3300" s="498"/>
      <c r="AH3300" s="498"/>
      <c r="AI3300" s="498"/>
    </row>
    <row r="3301" spans="6:35" ht="24" customHeight="1">
      <c r="F3301" s="263"/>
      <c r="Z3301" s="498"/>
      <c r="AA3301" s="498"/>
      <c r="AB3301" s="498"/>
      <c r="AC3301" s="498"/>
      <c r="AD3301" s="498"/>
      <c r="AE3301" s="498"/>
      <c r="AF3301" s="498"/>
      <c r="AG3301" s="498"/>
      <c r="AH3301" s="498"/>
      <c r="AI3301" s="498"/>
    </row>
    <row r="3302" spans="6:35" ht="24" customHeight="1">
      <c r="F3302" s="263"/>
      <c r="Z3302" s="498"/>
      <c r="AA3302" s="498"/>
      <c r="AB3302" s="498"/>
      <c r="AC3302" s="498"/>
      <c r="AD3302" s="498"/>
      <c r="AE3302" s="498"/>
      <c r="AF3302" s="498"/>
      <c r="AG3302" s="498"/>
      <c r="AH3302" s="498"/>
      <c r="AI3302" s="498"/>
    </row>
    <row r="3303" spans="6:35" ht="24" customHeight="1">
      <c r="F3303" s="263"/>
      <c r="Z3303" s="498"/>
      <c r="AA3303" s="498"/>
      <c r="AB3303" s="498"/>
      <c r="AC3303" s="498"/>
      <c r="AD3303" s="498"/>
      <c r="AE3303" s="498"/>
      <c r="AF3303" s="498"/>
      <c r="AG3303" s="498"/>
      <c r="AH3303" s="498"/>
      <c r="AI3303" s="498"/>
    </row>
    <row r="3304" spans="6:35" ht="24" customHeight="1">
      <c r="F3304" s="263"/>
      <c r="Z3304" s="498"/>
      <c r="AA3304" s="498"/>
      <c r="AB3304" s="498"/>
      <c r="AC3304" s="498"/>
      <c r="AD3304" s="498"/>
      <c r="AE3304" s="498"/>
      <c r="AF3304" s="498"/>
      <c r="AG3304" s="498"/>
      <c r="AH3304" s="498"/>
      <c r="AI3304" s="498"/>
    </row>
    <row r="3305" spans="6:35" ht="24" customHeight="1">
      <c r="F3305" s="263"/>
      <c r="Z3305" s="498"/>
      <c r="AA3305" s="498"/>
      <c r="AB3305" s="498"/>
      <c r="AC3305" s="498"/>
      <c r="AD3305" s="498"/>
      <c r="AE3305" s="498"/>
      <c r="AF3305" s="498"/>
      <c r="AG3305" s="498"/>
      <c r="AH3305" s="498"/>
      <c r="AI3305" s="498"/>
    </row>
    <row r="3306" spans="6:35" ht="24" customHeight="1">
      <c r="F3306" s="263"/>
      <c r="Z3306" s="498"/>
      <c r="AA3306" s="498"/>
      <c r="AB3306" s="498"/>
      <c r="AC3306" s="498"/>
      <c r="AD3306" s="498"/>
      <c r="AE3306" s="498"/>
      <c r="AF3306" s="498"/>
      <c r="AG3306" s="498"/>
      <c r="AH3306" s="498"/>
      <c r="AI3306" s="498"/>
    </row>
    <row r="3307" spans="6:35" ht="24" customHeight="1">
      <c r="F3307" s="263"/>
      <c r="Z3307" s="498"/>
      <c r="AA3307" s="498"/>
      <c r="AB3307" s="498"/>
      <c r="AC3307" s="498"/>
      <c r="AD3307" s="498"/>
      <c r="AE3307" s="498"/>
      <c r="AF3307" s="498"/>
      <c r="AG3307" s="498"/>
      <c r="AH3307" s="498"/>
      <c r="AI3307" s="498"/>
    </row>
    <row r="3308" spans="6:35" ht="24" customHeight="1">
      <c r="F3308" s="263"/>
      <c r="Z3308" s="498"/>
      <c r="AA3308" s="498"/>
      <c r="AB3308" s="498"/>
      <c r="AC3308" s="498"/>
      <c r="AD3308" s="498"/>
      <c r="AE3308" s="498"/>
      <c r="AF3308" s="498"/>
      <c r="AG3308" s="498"/>
      <c r="AH3308" s="498"/>
      <c r="AI3308" s="498"/>
    </row>
    <row r="3309" spans="6:35" ht="24" customHeight="1">
      <c r="F3309" s="263"/>
      <c r="Z3309" s="498"/>
      <c r="AA3309" s="498"/>
      <c r="AB3309" s="498"/>
      <c r="AC3309" s="498"/>
      <c r="AD3309" s="498"/>
      <c r="AE3309" s="498"/>
      <c r="AF3309" s="498"/>
      <c r="AG3309" s="498"/>
      <c r="AH3309" s="498"/>
      <c r="AI3309" s="498"/>
    </row>
    <row r="3310" spans="6:35" ht="24" customHeight="1">
      <c r="F3310" s="263"/>
      <c r="Z3310" s="498"/>
      <c r="AA3310" s="498"/>
      <c r="AB3310" s="498"/>
      <c r="AC3310" s="498"/>
      <c r="AD3310" s="498"/>
      <c r="AE3310" s="498"/>
      <c r="AF3310" s="498"/>
      <c r="AG3310" s="498"/>
      <c r="AH3310" s="498"/>
      <c r="AI3310" s="498"/>
    </row>
    <row r="3311" spans="6:35" ht="24" customHeight="1">
      <c r="F3311" s="263"/>
      <c r="Z3311" s="498"/>
      <c r="AA3311" s="498"/>
      <c r="AB3311" s="498"/>
      <c r="AC3311" s="498"/>
      <c r="AD3311" s="498"/>
      <c r="AE3311" s="498"/>
      <c r="AF3311" s="498"/>
      <c r="AG3311" s="498"/>
      <c r="AH3311" s="498"/>
      <c r="AI3311" s="498"/>
    </row>
    <row r="3312" spans="6:35" ht="24" customHeight="1">
      <c r="F3312" s="263"/>
      <c r="Z3312" s="498"/>
      <c r="AA3312" s="498"/>
      <c r="AB3312" s="498"/>
      <c r="AC3312" s="498"/>
      <c r="AD3312" s="498"/>
      <c r="AE3312" s="498"/>
      <c r="AF3312" s="498"/>
      <c r="AG3312" s="498"/>
      <c r="AH3312" s="498"/>
      <c r="AI3312" s="498"/>
    </row>
    <row r="3313" spans="6:35" ht="24" customHeight="1">
      <c r="F3313" s="263"/>
      <c r="Z3313" s="498"/>
      <c r="AA3313" s="498"/>
      <c r="AB3313" s="498"/>
      <c r="AC3313" s="498"/>
      <c r="AD3313" s="498"/>
      <c r="AE3313" s="498"/>
      <c r="AF3313" s="498"/>
      <c r="AG3313" s="498"/>
      <c r="AH3313" s="498"/>
      <c r="AI3313" s="498"/>
    </row>
    <row r="3314" spans="6:35" ht="24" customHeight="1">
      <c r="F3314" s="263"/>
      <c r="Z3314" s="498"/>
      <c r="AA3314" s="498"/>
      <c r="AB3314" s="498"/>
      <c r="AC3314" s="498"/>
      <c r="AD3314" s="498"/>
      <c r="AE3314" s="498"/>
      <c r="AF3314" s="498"/>
      <c r="AG3314" s="498"/>
      <c r="AH3314" s="498"/>
      <c r="AI3314" s="498"/>
    </row>
    <row r="3315" spans="6:35" ht="24" customHeight="1">
      <c r="F3315" s="263"/>
      <c r="Z3315" s="498"/>
      <c r="AA3315" s="498"/>
      <c r="AB3315" s="498"/>
      <c r="AC3315" s="498"/>
      <c r="AD3315" s="498"/>
      <c r="AE3315" s="498"/>
      <c r="AF3315" s="498"/>
      <c r="AG3315" s="498"/>
      <c r="AH3315" s="498"/>
      <c r="AI3315" s="498"/>
    </row>
    <row r="3316" spans="6:35" ht="24" customHeight="1">
      <c r="F3316" s="263"/>
      <c r="Z3316" s="498"/>
      <c r="AA3316" s="498"/>
      <c r="AB3316" s="498"/>
      <c r="AC3316" s="498"/>
      <c r="AD3316" s="498"/>
      <c r="AE3316" s="498"/>
      <c r="AF3316" s="498"/>
      <c r="AG3316" s="498"/>
      <c r="AH3316" s="498"/>
      <c r="AI3316" s="498"/>
    </row>
    <row r="3317" spans="6:35" ht="24" customHeight="1">
      <c r="F3317" s="263"/>
      <c r="Z3317" s="498"/>
      <c r="AA3317" s="498"/>
      <c r="AB3317" s="498"/>
      <c r="AC3317" s="498"/>
      <c r="AD3317" s="498"/>
      <c r="AE3317" s="498"/>
      <c r="AF3317" s="498"/>
      <c r="AG3317" s="498"/>
      <c r="AH3317" s="498"/>
      <c r="AI3317" s="498"/>
    </row>
    <row r="3318" spans="6:35" ht="24" customHeight="1">
      <c r="F3318" s="263"/>
      <c r="Z3318" s="498"/>
      <c r="AA3318" s="498"/>
      <c r="AB3318" s="498"/>
      <c r="AC3318" s="498"/>
      <c r="AD3318" s="498"/>
      <c r="AE3318" s="498"/>
      <c r="AF3318" s="498"/>
      <c r="AG3318" s="498"/>
      <c r="AH3318" s="498"/>
      <c r="AI3318" s="498"/>
    </row>
    <row r="3319" spans="6:35" ht="24" customHeight="1">
      <c r="F3319" s="263"/>
      <c r="Z3319" s="498"/>
      <c r="AA3319" s="498"/>
      <c r="AB3319" s="498"/>
      <c r="AC3319" s="498"/>
      <c r="AD3319" s="498"/>
      <c r="AE3319" s="498"/>
      <c r="AF3319" s="498"/>
      <c r="AG3319" s="498"/>
      <c r="AH3319" s="498"/>
      <c r="AI3319" s="498"/>
    </row>
    <row r="3320" spans="6:35" ht="24" customHeight="1">
      <c r="F3320" s="263"/>
      <c r="Z3320" s="498"/>
      <c r="AA3320" s="498"/>
      <c r="AB3320" s="498"/>
      <c r="AC3320" s="498"/>
      <c r="AD3320" s="498"/>
      <c r="AE3320" s="498"/>
      <c r="AF3320" s="498"/>
      <c r="AG3320" s="498"/>
      <c r="AH3320" s="498"/>
      <c r="AI3320" s="498"/>
    </row>
    <row r="3321" spans="6:35" ht="24" customHeight="1">
      <c r="F3321" s="263"/>
      <c r="Z3321" s="498"/>
      <c r="AA3321" s="498"/>
      <c r="AB3321" s="498"/>
      <c r="AC3321" s="498"/>
      <c r="AD3321" s="498"/>
      <c r="AE3321" s="498"/>
      <c r="AF3321" s="498"/>
      <c r="AG3321" s="498"/>
      <c r="AH3321" s="498"/>
      <c r="AI3321" s="498"/>
    </row>
    <row r="3322" spans="6:35" ht="24" customHeight="1">
      <c r="F3322" s="263"/>
      <c r="Z3322" s="498"/>
      <c r="AA3322" s="498"/>
      <c r="AB3322" s="498"/>
      <c r="AC3322" s="498"/>
      <c r="AD3322" s="498"/>
      <c r="AE3322" s="498"/>
      <c r="AF3322" s="498"/>
      <c r="AG3322" s="498"/>
      <c r="AH3322" s="498"/>
      <c r="AI3322" s="498"/>
    </row>
    <row r="3323" spans="6:35" ht="24" customHeight="1">
      <c r="F3323" s="263"/>
      <c r="Z3323" s="498"/>
      <c r="AA3323" s="498"/>
      <c r="AB3323" s="498"/>
      <c r="AC3323" s="498"/>
      <c r="AD3323" s="498"/>
      <c r="AE3323" s="498"/>
      <c r="AF3323" s="498"/>
      <c r="AG3323" s="498"/>
      <c r="AH3323" s="498"/>
      <c r="AI3323" s="498"/>
    </row>
    <row r="3324" spans="6:35" ht="24" customHeight="1">
      <c r="F3324" s="263"/>
      <c r="Z3324" s="498"/>
      <c r="AA3324" s="498"/>
      <c r="AB3324" s="498"/>
      <c r="AC3324" s="498"/>
      <c r="AD3324" s="498"/>
      <c r="AE3324" s="498"/>
      <c r="AF3324" s="498"/>
      <c r="AG3324" s="498"/>
      <c r="AH3324" s="498"/>
      <c r="AI3324" s="498"/>
    </row>
    <row r="3325" spans="6:35" ht="24" customHeight="1">
      <c r="F3325" s="263"/>
      <c r="Z3325" s="498"/>
      <c r="AA3325" s="498"/>
      <c r="AB3325" s="498"/>
      <c r="AC3325" s="498"/>
      <c r="AD3325" s="498"/>
      <c r="AE3325" s="498"/>
      <c r="AF3325" s="498"/>
      <c r="AG3325" s="498"/>
      <c r="AH3325" s="498"/>
      <c r="AI3325" s="498"/>
    </row>
    <row r="3326" spans="6:35" ht="24" customHeight="1">
      <c r="F3326" s="263"/>
      <c r="Z3326" s="498"/>
      <c r="AA3326" s="498"/>
      <c r="AB3326" s="498"/>
      <c r="AC3326" s="498"/>
      <c r="AD3326" s="498"/>
      <c r="AE3326" s="498"/>
      <c r="AF3326" s="498"/>
      <c r="AG3326" s="498"/>
      <c r="AH3326" s="498"/>
      <c r="AI3326" s="498"/>
    </row>
    <row r="3327" spans="6:35" ht="24" customHeight="1">
      <c r="F3327" s="263"/>
      <c r="Z3327" s="498"/>
      <c r="AA3327" s="498"/>
      <c r="AB3327" s="498"/>
      <c r="AC3327" s="498"/>
      <c r="AD3327" s="498"/>
      <c r="AE3327" s="498"/>
      <c r="AF3327" s="498"/>
      <c r="AG3327" s="498"/>
      <c r="AH3327" s="498"/>
      <c r="AI3327" s="498"/>
    </row>
    <row r="3328" spans="6:35" ht="24" customHeight="1">
      <c r="F3328" s="263"/>
      <c r="Z3328" s="498"/>
      <c r="AA3328" s="498"/>
      <c r="AB3328" s="498"/>
      <c r="AC3328" s="498"/>
      <c r="AD3328" s="498"/>
      <c r="AE3328" s="498"/>
      <c r="AF3328" s="498"/>
      <c r="AG3328" s="498"/>
      <c r="AH3328" s="498"/>
      <c r="AI3328" s="498"/>
    </row>
    <row r="3329" spans="6:35" ht="24" customHeight="1">
      <c r="F3329" s="263"/>
      <c r="Z3329" s="498"/>
      <c r="AA3329" s="498"/>
      <c r="AB3329" s="498"/>
      <c r="AC3329" s="498"/>
      <c r="AD3329" s="498"/>
      <c r="AE3329" s="498"/>
      <c r="AF3329" s="498"/>
      <c r="AG3329" s="498"/>
      <c r="AH3329" s="498"/>
      <c r="AI3329" s="498"/>
    </row>
    <row r="3330" spans="6:35" ht="24" customHeight="1">
      <c r="F3330" s="263"/>
      <c r="Z3330" s="498"/>
      <c r="AA3330" s="498"/>
      <c r="AB3330" s="498"/>
      <c r="AC3330" s="498"/>
      <c r="AD3330" s="498"/>
      <c r="AE3330" s="498"/>
      <c r="AF3330" s="498"/>
      <c r="AG3330" s="498"/>
      <c r="AH3330" s="498"/>
      <c r="AI3330" s="498"/>
    </row>
    <row r="3331" spans="6:35" ht="24" customHeight="1">
      <c r="F3331" s="263"/>
      <c r="Z3331" s="498"/>
      <c r="AA3331" s="498"/>
      <c r="AB3331" s="498"/>
      <c r="AC3331" s="498"/>
      <c r="AD3331" s="498"/>
      <c r="AE3331" s="498"/>
      <c r="AF3331" s="498"/>
      <c r="AG3331" s="498"/>
      <c r="AH3331" s="498"/>
      <c r="AI3331" s="498"/>
    </row>
    <row r="3332" spans="6:35" ht="24" customHeight="1">
      <c r="F3332" s="263"/>
      <c r="Z3332" s="498"/>
      <c r="AA3332" s="498"/>
      <c r="AB3332" s="498"/>
      <c r="AC3332" s="498"/>
      <c r="AD3332" s="498"/>
      <c r="AE3332" s="498"/>
      <c r="AF3332" s="498"/>
      <c r="AG3332" s="498"/>
      <c r="AH3332" s="498"/>
      <c r="AI3332" s="498"/>
    </row>
    <row r="3333" spans="6:35" ht="24" customHeight="1">
      <c r="F3333" s="263"/>
      <c r="Z3333" s="498"/>
      <c r="AA3333" s="498"/>
      <c r="AB3333" s="498"/>
      <c r="AC3333" s="498"/>
      <c r="AD3333" s="498"/>
      <c r="AE3333" s="498"/>
      <c r="AF3333" s="498"/>
      <c r="AG3333" s="498"/>
      <c r="AH3333" s="498"/>
      <c r="AI3333" s="498"/>
    </row>
    <row r="3334" spans="6:35" ht="24" customHeight="1">
      <c r="F3334" s="263"/>
      <c r="Z3334" s="498"/>
      <c r="AA3334" s="498"/>
      <c r="AB3334" s="498"/>
      <c r="AC3334" s="498"/>
      <c r="AD3334" s="498"/>
      <c r="AE3334" s="498"/>
      <c r="AF3334" s="498"/>
      <c r="AG3334" s="498"/>
      <c r="AH3334" s="498"/>
      <c r="AI3334" s="498"/>
    </row>
    <row r="3335" spans="6:35" ht="24" customHeight="1">
      <c r="F3335" s="263"/>
      <c r="Z3335" s="498"/>
      <c r="AA3335" s="498"/>
      <c r="AB3335" s="498"/>
      <c r="AC3335" s="498"/>
      <c r="AD3335" s="498"/>
      <c r="AE3335" s="498"/>
      <c r="AF3335" s="498"/>
      <c r="AG3335" s="498"/>
      <c r="AH3335" s="498"/>
      <c r="AI3335" s="498"/>
    </row>
    <row r="3336" spans="6:35" ht="24" customHeight="1">
      <c r="F3336" s="263"/>
      <c r="Z3336" s="498"/>
      <c r="AA3336" s="498"/>
      <c r="AB3336" s="498"/>
      <c r="AC3336" s="498"/>
      <c r="AD3336" s="498"/>
      <c r="AE3336" s="498"/>
      <c r="AF3336" s="498"/>
      <c r="AG3336" s="498"/>
      <c r="AH3336" s="498"/>
      <c r="AI3336" s="498"/>
    </row>
    <row r="3337" spans="6:35" ht="24" customHeight="1">
      <c r="F3337" s="263"/>
      <c r="Z3337" s="498"/>
      <c r="AA3337" s="498"/>
      <c r="AB3337" s="498"/>
      <c r="AC3337" s="498"/>
      <c r="AD3337" s="498"/>
      <c r="AE3337" s="498"/>
      <c r="AF3337" s="498"/>
      <c r="AG3337" s="498"/>
      <c r="AH3337" s="498"/>
      <c r="AI3337" s="498"/>
    </row>
    <row r="3338" spans="6:35" ht="24" customHeight="1">
      <c r="F3338" s="263"/>
      <c r="Z3338" s="498"/>
      <c r="AA3338" s="498"/>
      <c r="AB3338" s="498"/>
      <c r="AC3338" s="498"/>
      <c r="AD3338" s="498"/>
      <c r="AE3338" s="498"/>
      <c r="AF3338" s="498"/>
      <c r="AG3338" s="498"/>
      <c r="AH3338" s="498"/>
      <c r="AI3338" s="498"/>
    </row>
    <row r="3339" spans="6:35" ht="24" customHeight="1">
      <c r="F3339" s="263"/>
      <c r="Z3339" s="498"/>
      <c r="AA3339" s="498"/>
      <c r="AB3339" s="498"/>
      <c r="AC3339" s="498"/>
      <c r="AD3339" s="498"/>
      <c r="AE3339" s="498"/>
      <c r="AF3339" s="498"/>
      <c r="AG3339" s="498"/>
      <c r="AH3339" s="498"/>
      <c r="AI3339" s="498"/>
    </row>
    <row r="3340" spans="6:35" ht="24" customHeight="1">
      <c r="F3340" s="263"/>
      <c r="Z3340" s="498"/>
      <c r="AA3340" s="498"/>
      <c r="AB3340" s="498"/>
      <c r="AC3340" s="498"/>
      <c r="AD3340" s="498"/>
      <c r="AE3340" s="498"/>
      <c r="AF3340" s="498"/>
      <c r="AG3340" s="498"/>
      <c r="AH3340" s="498"/>
      <c r="AI3340" s="498"/>
    </row>
    <row r="3341" spans="6:35" ht="24" customHeight="1">
      <c r="F3341" s="263"/>
      <c r="Z3341" s="498"/>
      <c r="AA3341" s="498"/>
      <c r="AB3341" s="498"/>
      <c r="AC3341" s="498"/>
      <c r="AD3341" s="498"/>
      <c r="AE3341" s="498"/>
      <c r="AF3341" s="498"/>
      <c r="AG3341" s="498"/>
      <c r="AH3341" s="498"/>
      <c r="AI3341" s="498"/>
    </row>
    <row r="3342" spans="6:35" ht="24" customHeight="1">
      <c r="F3342" s="263"/>
      <c r="Z3342" s="498"/>
      <c r="AA3342" s="498"/>
      <c r="AB3342" s="498"/>
      <c r="AC3342" s="498"/>
      <c r="AD3342" s="498"/>
      <c r="AE3342" s="498"/>
      <c r="AF3342" s="498"/>
      <c r="AG3342" s="498"/>
      <c r="AH3342" s="498"/>
      <c r="AI3342" s="498"/>
    </row>
    <row r="3343" spans="6:35" ht="24" customHeight="1">
      <c r="F3343" s="263"/>
      <c r="Z3343" s="498"/>
      <c r="AA3343" s="498"/>
      <c r="AB3343" s="498"/>
      <c r="AC3343" s="498"/>
      <c r="AD3343" s="498"/>
      <c r="AE3343" s="498"/>
      <c r="AF3343" s="498"/>
      <c r="AG3343" s="498"/>
      <c r="AH3343" s="498"/>
      <c r="AI3343" s="498"/>
    </row>
    <row r="3344" spans="6:35" ht="24" customHeight="1">
      <c r="F3344" s="263"/>
      <c r="Z3344" s="498"/>
      <c r="AA3344" s="498"/>
      <c r="AB3344" s="498"/>
      <c r="AC3344" s="498"/>
      <c r="AD3344" s="498"/>
      <c r="AE3344" s="498"/>
      <c r="AF3344" s="498"/>
      <c r="AG3344" s="498"/>
      <c r="AH3344" s="498"/>
      <c r="AI3344" s="498"/>
    </row>
    <row r="3345" spans="6:35" ht="24" customHeight="1">
      <c r="F3345" s="263"/>
      <c r="Z3345" s="498"/>
      <c r="AA3345" s="498"/>
      <c r="AB3345" s="498"/>
      <c r="AC3345" s="498"/>
      <c r="AD3345" s="498"/>
      <c r="AE3345" s="498"/>
      <c r="AF3345" s="498"/>
      <c r="AG3345" s="498"/>
      <c r="AH3345" s="498"/>
      <c r="AI3345" s="498"/>
    </row>
    <row r="3346" spans="6:35" ht="24" customHeight="1">
      <c r="F3346" s="263"/>
      <c r="Z3346" s="498"/>
      <c r="AA3346" s="498"/>
      <c r="AB3346" s="498"/>
      <c r="AC3346" s="498"/>
      <c r="AD3346" s="498"/>
      <c r="AE3346" s="498"/>
      <c r="AF3346" s="498"/>
      <c r="AG3346" s="498"/>
      <c r="AH3346" s="498"/>
      <c r="AI3346" s="498"/>
    </row>
    <row r="3347" spans="6:35" ht="24" customHeight="1">
      <c r="F3347" s="263"/>
      <c r="Z3347" s="498"/>
      <c r="AA3347" s="498"/>
      <c r="AB3347" s="498"/>
      <c r="AC3347" s="498"/>
      <c r="AD3347" s="498"/>
      <c r="AE3347" s="498"/>
      <c r="AF3347" s="498"/>
      <c r="AG3347" s="498"/>
      <c r="AH3347" s="498"/>
      <c r="AI3347" s="498"/>
    </row>
    <row r="3348" spans="6:35" ht="24" customHeight="1">
      <c r="F3348" s="263"/>
      <c r="Z3348" s="498"/>
      <c r="AA3348" s="498"/>
      <c r="AB3348" s="498"/>
      <c r="AC3348" s="498"/>
      <c r="AD3348" s="498"/>
      <c r="AE3348" s="498"/>
      <c r="AF3348" s="498"/>
      <c r="AG3348" s="498"/>
      <c r="AH3348" s="498"/>
      <c r="AI3348" s="498"/>
    </row>
    <row r="3349" spans="6:35" ht="24" customHeight="1">
      <c r="F3349" s="263"/>
      <c r="Z3349" s="498"/>
      <c r="AA3349" s="498"/>
      <c r="AB3349" s="498"/>
      <c r="AC3349" s="498"/>
      <c r="AD3349" s="498"/>
      <c r="AE3349" s="498"/>
      <c r="AF3349" s="498"/>
      <c r="AG3349" s="498"/>
      <c r="AH3349" s="498"/>
      <c r="AI3349" s="498"/>
    </row>
    <row r="3350" spans="6:35" ht="24" customHeight="1">
      <c r="F3350" s="263"/>
      <c r="Z3350" s="498"/>
      <c r="AA3350" s="498"/>
      <c r="AB3350" s="498"/>
      <c r="AC3350" s="498"/>
      <c r="AD3350" s="498"/>
      <c r="AE3350" s="498"/>
      <c r="AF3350" s="498"/>
      <c r="AG3350" s="498"/>
      <c r="AH3350" s="498"/>
      <c r="AI3350" s="498"/>
    </row>
    <row r="3351" spans="6:35" ht="24" customHeight="1">
      <c r="F3351" s="263"/>
      <c r="Z3351" s="498"/>
      <c r="AA3351" s="498"/>
      <c r="AB3351" s="498"/>
      <c r="AC3351" s="498"/>
      <c r="AD3351" s="498"/>
      <c r="AE3351" s="498"/>
      <c r="AF3351" s="498"/>
      <c r="AG3351" s="498"/>
      <c r="AH3351" s="498"/>
      <c r="AI3351" s="498"/>
    </row>
    <row r="3352" spans="6:35" ht="24" customHeight="1">
      <c r="F3352" s="263"/>
      <c r="Z3352" s="498"/>
      <c r="AA3352" s="498"/>
      <c r="AB3352" s="498"/>
      <c r="AC3352" s="498"/>
      <c r="AD3352" s="498"/>
      <c r="AE3352" s="498"/>
      <c r="AF3352" s="498"/>
      <c r="AG3352" s="498"/>
      <c r="AH3352" s="498"/>
      <c r="AI3352" s="498"/>
    </row>
    <row r="3353" spans="6:35" ht="24" customHeight="1">
      <c r="F3353" s="263"/>
      <c r="Z3353" s="498"/>
      <c r="AA3353" s="498"/>
      <c r="AB3353" s="498"/>
      <c r="AC3353" s="498"/>
      <c r="AD3353" s="498"/>
      <c r="AE3353" s="498"/>
      <c r="AF3353" s="498"/>
      <c r="AG3353" s="498"/>
      <c r="AH3353" s="498"/>
      <c r="AI3353" s="498"/>
    </row>
    <row r="3354" spans="6:35" ht="24" customHeight="1">
      <c r="F3354" s="263"/>
      <c r="Z3354" s="498"/>
      <c r="AA3354" s="498"/>
      <c r="AB3354" s="498"/>
      <c r="AC3354" s="498"/>
      <c r="AD3354" s="498"/>
      <c r="AE3354" s="498"/>
      <c r="AF3354" s="498"/>
      <c r="AG3354" s="498"/>
      <c r="AH3354" s="498"/>
      <c r="AI3354" s="498"/>
    </row>
    <row r="3355" spans="6:35" ht="24" customHeight="1">
      <c r="F3355" s="263"/>
      <c r="Z3355" s="498"/>
      <c r="AA3355" s="498"/>
      <c r="AB3355" s="498"/>
      <c r="AC3355" s="498"/>
      <c r="AD3355" s="498"/>
      <c r="AE3355" s="498"/>
      <c r="AF3355" s="498"/>
      <c r="AG3355" s="498"/>
      <c r="AH3355" s="498"/>
      <c r="AI3355" s="498"/>
    </row>
    <row r="3356" spans="6:35" ht="24" customHeight="1">
      <c r="F3356" s="263"/>
      <c r="Z3356" s="498"/>
      <c r="AA3356" s="498"/>
      <c r="AB3356" s="498"/>
      <c r="AC3356" s="498"/>
      <c r="AD3356" s="498"/>
      <c r="AE3356" s="498"/>
      <c r="AF3356" s="498"/>
      <c r="AG3356" s="498"/>
      <c r="AH3356" s="498"/>
      <c r="AI3356" s="498"/>
    </row>
    <row r="3357" spans="6:35" ht="24" customHeight="1">
      <c r="F3357" s="263"/>
      <c r="Z3357" s="498"/>
      <c r="AA3357" s="498"/>
      <c r="AB3357" s="498"/>
      <c r="AC3357" s="498"/>
      <c r="AD3357" s="498"/>
      <c r="AE3357" s="498"/>
      <c r="AF3357" s="498"/>
      <c r="AG3357" s="498"/>
      <c r="AH3357" s="498"/>
      <c r="AI3357" s="498"/>
    </row>
    <row r="3358" spans="6:35" ht="24" customHeight="1">
      <c r="F3358" s="263"/>
      <c r="Z3358" s="498"/>
      <c r="AA3358" s="498"/>
      <c r="AB3358" s="498"/>
      <c r="AC3358" s="498"/>
      <c r="AD3358" s="498"/>
      <c r="AE3358" s="498"/>
      <c r="AF3358" s="498"/>
      <c r="AG3358" s="498"/>
      <c r="AH3358" s="498"/>
      <c r="AI3358" s="498"/>
    </row>
    <row r="3359" spans="6:35" ht="24" customHeight="1">
      <c r="F3359" s="263"/>
      <c r="Z3359" s="498"/>
      <c r="AA3359" s="498"/>
      <c r="AB3359" s="498"/>
      <c r="AC3359" s="498"/>
      <c r="AD3359" s="498"/>
      <c r="AE3359" s="498"/>
      <c r="AF3359" s="498"/>
      <c r="AG3359" s="498"/>
      <c r="AH3359" s="498"/>
      <c r="AI3359" s="498"/>
    </row>
    <row r="3360" spans="6:35" ht="24" customHeight="1">
      <c r="F3360" s="263"/>
      <c r="Z3360" s="498"/>
      <c r="AA3360" s="498"/>
      <c r="AB3360" s="498"/>
      <c r="AC3360" s="498"/>
      <c r="AD3360" s="498"/>
      <c r="AE3360" s="498"/>
      <c r="AF3360" s="498"/>
      <c r="AG3360" s="498"/>
      <c r="AH3360" s="498"/>
      <c r="AI3360" s="498"/>
    </row>
    <row r="3361" spans="6:35" ht="24" customHeight="1">
      <c r="F3361" s="263"/>
      <c r="Z3361" s="498"/>
      <c r="AA3361" s="498"/>
      <c r="AB3361" s="498"/>
      <c r="AC3361" s="498"/>
      <c r="AD3361" s="498"/>
      <c r="AE3361" s="498"/>
      <c r="AF3361" s="498"/>
      <c r="AG3361" s="498"/>
      <c r="AH3361" s="498"/>
      <c r="AI3361" s="498"/>
    </row>
    <row r="3362" spans="6:35" ht="24" customHeight="1">
      <c r="F3362" s="263"/>
      <c r="Z3362" s="498"/>
      <c r="AA3362" s="498"/>
      <c r="AB3362" s="498"/>
      <c r="AC3362" s="498"/>
      <c r="AD3362" s="498"/>
      <c r="AE3362" s="498"/>
      <c r="AF3362" s="498"/>
      <c r="AG3362" s="498"/>
      <c r="AH3362" s="498"/>
      <c r="AI3362" s="498"/>
    </row>
    <row r="3363" spans="6:35" ht="24" customHeight="1">
      <c r="F3363" s="263"/>
      <c r="Z3363" s="498"/>
      <c r="AA3363" s="498"/>
      <c r="AB3363" s="498"/>
      <c r="AC3363" s="498"/>
      <c r="AD3363" s="498"/>
      <c r="AE3363" s="498"/>
      <c r="AF3363" s="498"/>
      <c r="AG3363" s="498"/>
      <c r="AH3363" s="498"/>
      <c r="AI3363" s="498"/>
    </row>
    <row r="3364" spans="6:35" ht="24" customHeight="1">
      <c r="F3364" s="263"/>
      <c r="Z3364" s="498"/>
      <c r="AA3364" s="498"/>
      <c r="AB3364" s="498"/>
      <c r="AC3364" s="498"/>
      <c r="AD3364" s="498"/>
      <c r="AE3364" s="498"/>
      <c r="AF3364" s="498"/>
      <c r="AG3364" s="498"/>
      <c r="AH3364" s="498"/>
      <c r="AI3364" s="498"/>
    </row>
    <row r="3365" spans="6:35" ht="24" customHeight="1">
      <c r="F3365" s="263"/>
      <c r="Z3365" s="498"/>
      <c r="AA3365" s="498"/>
      <c r="AB3365" s="498"/>
      <c r="AC3365" s="498"/>
      <c r="AD3365" s="498"/>
      <c r="AE3365" s="498"/>
      <c r="AF3365" s="498"/>
      <c r="AG3365" s="498"/>
      <c r="AH3365" s="498"/>
      <c r="AI3365" s="498"/>
    </row>
    <row r="3366" spans="6:35" ht="24" customHeight="1">
      <c r="F3366" s="263"/>
      <c r="Z3366" s="498"/>
      <c r="AA3366" s="498"/>
      <c r="AB3366" s="498"/>
      <c r="AC3366" s="498"/>
      <c r="AD3366" s="498"/>
      <c r="AE3366" s="498"/>
      <c r="AF3366" s="498"/>
      <c r="AG3366" s="498"/>
      <c r="AH3366" s="498"/>
      <c r="AI3366" s="498"/>
    </row>
    <row r="3367" spans="6:35" ht="24" customHeight="1">
      <c r="F3367" s="263"/>
      <c r="Z3367" s="498"/>
      <c r="AA3367" s="498"/>
      <c r="AB3367" s="498"/>
      <c r="AC3367" s="498"/>
      <c r="AD3367" s="498"/>
      <c r="AE3367" s="498"/>
      <c r="AF3367" s="498"/>
      <c r="AG3367" s="498"/>
      <c r="AH3367" s="498"/>
      <c r="AI3367" s="498"/>
    </row>
    <row r="3368" spans="6:35" ht="24" customHeight="1">
      <c r="F3368" s="263"/>
      <c r="Z3368" s="498"/>
      <c r="AA3368" s="498"/>
      <c r="AB3368" s="498"/>
      <c r="AC3368" s="498"/>
      <c r="AD3368" s="498"/>
      <c r="AE3368" s="498"/>
      <c r="AF3368" s="498"/>
      <c r="AG3368" s="498"/>
      <c r="AH3368" s="498"/>
      <c r="AI3368" s="498"/>
    </row>
    <row r="3369" spans="6:35" ht="24" customHeight="1">
      <c r="F3369" s="263"/>
      <c r="Z3369" s="498"/>
      <c r="AA3369" s="498"/>
      <c r="AB3369" s="498"/>
      <c r="AC3369" s="498"/>
      <c r="AD3369" s="498"/>
      <c r="AE3369" s="498"/>
      <c r="AF3369" s="498"/>
      <c r="AG3369" s="498"/>
      <c r="AH3369" s="498"/>
      <c r="AI3369" s="498"/>
    </row>
    <row r="3370" spans="6:35" ht="24" customHeight="1">
      <c r="F3370" s="263"/>
      <c r="Z3370" s="498"/>
      <c r="AA3370" s="498"/>
      <c r="AB3370" s="498"/>
      <c r="AC3370" s="498"/>
      <c r="AD3370" s="498"/>
      <c r="AE3370" s="498"/>
      <c r="AF3370" s="498"/>
      <c r="AG3370" s="498"/>
      <c r="AH3370" s="498"/>
      <c r="AI3370" s="498"/>
    </row>
    <row r="3371" spans="6:35" ht="24" customHeight="1">
      <c r="F3371" s="263"/>
      <c r="Z3371" s="498"/>
      <c r="AA3371" s="498"/>
      <c r="AB3371" s="498"/>
      <c r="AC3371" s="498"/>
      <c r="AD3371" s="498"/>
      <c r="AE3371" s="498"/>
      <c r="AF3371" s="498"/>
      <c r="AG3371" s="498"/>
      <c r="AH3371" s="498"/>
      <c r="AI3371" s="498"/>
    </row>
    <row r="3372" spans="6:35" ht="24" customHeight="1">
      <c r="F3372" s="263"/>
      <c r="Z3372" s="498"/>
      <c r="AA3372" s="498"/>
      <c r="AB3372" s="498"/>
      <c r="AC3372" s="498"/>
      <c r="AD3372" s="498"/>
      <c r="AE3372" s="498"/>
      <c r="AF3372" s="498"/>
      <c r="AG3372" s="498"/>
      <c r="AH3372" s="498"/>
      <c r="AI3372" s="498"/>
    </row>
    <row r="3373" spans="6:35" ht="24" customHeight="1">
      <c r="F3373" s="263"/>
      <c r="Z3373" s="498"/>
      <c r="AA3373" s="498"/>
      <c r="AB3373" s="498"/>
      <c r="AC3373" s="498"/>
      <c r="AD3373" s="498"/>
      <c r="AE3373" s="498"/>
      <c r="AF3373" s="498"/>
      <c r="AG3373" s="498"/>
      <c r="AH3373" s="498"/>
      <c r="AI3373" s="498"/>
    </row>
    <row r="3374" spans="6:35" ht="24" customHeight="1">
      <c r="F3374" s="263"/>
      <c r="Z3374" s="498"/>
      <c r="AA3374" s="498"/>
      <c r="AB3374" s="498"/>
      <c r="AC3374" s="498"/>
      <c r="AD3374" s="498"/>
      <c r="AE3374" s="498"/>
      <c r="AF3374" s="498"/>
      <c r="AG3374" s="498"/>
      <c r="AH3374" s="498"/>
      <c r="AI3374" s="498"/>
    </row>
    <row r="3375" spans="6:35" ht="24" customHeight="1">
      <c r="F3375" s="263"/>
      <c r="Z3375" s="498"/>
      <c r="AA3375" s="498"/>
      <c r="AB3375" s="498"/>
      <c r="AC3375" s="498"/>
      <c r="AD3375" s="498"/>
      <c r="AE3375" s="498"/>
      <c r="AF3375" s="498"/>
      <c r="AG3375" s="498"/>
      <c r="AH3375" s="498"/>
      <c r="AI3375" s="498"/>
    </row>
    <row r="3376" spans="6:35" ht="24" customHeight="1">
      <c r="F3376" s="263"/>
      <c r="Z3376" s="498"/>
      <c r="AA3376" s="498"/>
      <c r="AB3376" s="498"/>
      <c r="AC3376" s="498"/>
      <c r="AD3376" s="498"/>
      <c r="AE3376" s="498"/>
      <c r="AF3376" s="498"/>
      <c r="AG3376" s="498"/>
      <c r="AH3376" s="498"/>
      <c r="AI3376" s="498"/>
    </row>
    <row r="3377" spans="6:35" ht="24" customHeight="1">
      <c r="F3377" s="263"/>
      <c r="Z3377" s="498"/>
      <c r="AA3377" s="498"/>
      <c r="AB3377" s="498"/>
      <c r="AC3377" s="498"/>
      <c r="AD3377" s="498"/>
      <c r="AE3377" s="498"/>
      <c r="AF3377" s="498"/>
      <c r="AG3377" s="498"/>
      <c r="AH3377" s="498"/>
      <c r="AI3377" s="498"/>
    </row>
    <row r="3378" spans="6:35" ht="24" customHeight="1">
      <c r="F3378" s="263"/>
      <c r="Z3378" s="498"/>
      <c r="AA3378" s="498"/>
      <c r="AB3378" s="498"/>
      <c r="AC3378" s="498"/>
      <c r="AD3378" s="498"/>
      <c r="AE3378" s="498"/>
      <c r="AF3378" s="498"/>
      <c r="AG3378" s="498"/>
      <c r="AH3378" s="498"/>
      <c r="AI3378" s="498"/>
    </row>
    <row r="3379" spans="6:35" ht="24" customHeight="1">
      <c r="F3379" s="263"/>
      <c r="Z3379" s="498"/>
      <c r="AA3379" s="498"/>
      <c r="AB3379" s="498"/>
      <c r="AC3379" s="498"/>
      <c r="AD3379" s="498"/>
      <c r="AE3379" s="498"/>
      <c r="AF3379" s="498"/>
      <c r="AG3379" s="498"/>
      <c r="AH3379" s="498"/>
      <c r="AI3379" s="498"/>
    </row>
    <row r="3380" spans="6:35" ht="24" customHeight="1">
      <c r="F3380" s="263"/>
      <c r="Z3380" s="498"/>
      <c r="AA3380" s="498"/>
      <c r="AB3380" s="498"/>
      <c r="AC3380" s="498"/>
      <c r="AD3380" s="498"/>
      <c r="AE3380" s="498"/>
      <c r="AF3380" s="498"/>
      <c r="AG3380" s="498"/>
      <c r="AH3380" s="498"/>
      <c r="AI3380" s="498"/>
    </row>
    <row r="3381" spans="6:35" ht="24" customHeight="1">
      <c r="F3381" s="263"/>
      <c r="Z3381" s="498"/>
      <c r="AA3381" s="498"/>
      <c r="AB3381" s="498"/>
      <c r="AC3381" s="498"/>
      <c r="AD3381" s="498"/>
      <c r="AE3381" s="498"/>
      <c r="AF3381" s="498"/>
      <c r="AG3381" s="498"/>
      <c r="AH3381" s="498"/>
      <c r="AI3381" s="498"/>
    </row>
    <row r="3382" spans="6:35" ht="24" customHeight="1">
      <c r="F3382" s="263"/>
      <c r="Z3382" s="498"/>
      <c r="AA3382" s="498"/>
      <c r="AB3382" s="498"/>
      <c r="AC3382" s="498"/>
      <c r="AD3382" s="498"/>
      <c r="AE3382" s="498"/>
      <c r="AF3382" s="498"/>
      <c r="AG3382" s="498"/>
      <c r="AH3382" s="498"/>
      <c r="AI3382" s="498"/>
    </row>
    <row r="3383" spans="6:35" ht="24" customHeight="1">
      <c r="F3383" s="263"/>
      <c r="Z3383" s="498"/>
      <c r="AA3383" s="498"/>
      <c r="AB3383" s="498"/>
      <c r="AC3383" s="498"/>
      <c r="AD3383" s="498"/>
      <c r="AE3383" s="498"/>
      <c r="AF3383" s="498"/>
      <c r="AG3383" s="498"/>
      <c r="AH3383" s="498"/>
      <c r="AI3383" s="498"/>
    </row>
    <row r="3384" spans="6:35" ht="24" customHeight="1">
      <c r="F3384" s="263"/>
      <c r="Z3384" s="498"/>
      <c r="AA3384" s="498"/>
      <c r="AB3384" s="498"/>
      <c r="AC3384" s="498"/>
      <c r="AD3384" s="498"/>
      <c r="AE3384" s="498"/>
      <c r="AF3384" s="498"/>
      <c r="AG3384" s="498"/>
      <c r="AH3384" s="498"/>
      <c r="AI3384" s="498"/>
    </row>
    <row r="3385" spans="6:35" ht="24" customHeight="1">
      <c r="F3385" s="263"/>
      <c r="Z3385" s="498"/>
      <c r="AA3385" s="498"/>
      <c r="AB3385" s="498"/>
      <c r="AC3385" s="498"/>
      <c r="AD3385" s="498"/>
      <c r="AE3385" s="498"/>
      <c r="AF3385" s="498"/>
      <c r="AG3385" s="498"/>
      <c r="AH3385" s="498"/>
      <c r="AI3385" s="498"/>
    </row>
    <row r="3386" spans="6:35" ht="24" customHeight="1">
      <c r="F3386" s="263"/>
      <c r="Z3386" s="498"/>
      <c r="AA3386" s="498"/>
      <c r="AB3386" s="498"/>
      <c r="AC3386" s="498"/>
      <c r="AD3386" s="498"/>
      <c r="AE3386" s="498"/>
      <c r="AF3386" s="498"/>
      <c r="AG3386" s="498"/>
      <c r="AH3386" s="498"/>
      <c r="AI3386" s="498"/>
    </row>
    <row r="3387" spans="6:35" ht="24" customHeight="1">
      <c r="F3387" s="263"/>
      <c r="Z3387" s="498"/>
      <c r="AA3387" s="498"/>
      <c r="AB3387" s="498"/>
      <c r="AC3387" s="498"/>
      <c r="AD3387" s="498"/>
      <c r="AE3387" s="498"/>
      <c r="AF3387" s="498"/>
      <c r="AG3387" s="498"/>
      <c r="AH3387" s="498"/>
      <c r="AI3387" s="498"/>
    </row>
    <row r="3388" spans="6:35" ht="24" customHeight="1">
      <c r="F3388" s="263"/>
      <c r="Z3388" s="498"/>
      <c r="AA3388" s="498"/>
      <c r="AB3388" s="498"/>
      <c r="AC3388" s="498"/>
      <c r="AD3388" s="498"/>
      <c r="AE3388" s="498"/>
      <c r="AF3388" s="498"/>
      <c r="AG3388" s="498"/>
      <c r="AH3388" s="498"/>
      <c r="AI3388" s="498"/>
    </row>
    <row r="3389" spans="6:35" ht="24" customHeight="1">
      <c r="F3389" s="263"/>
      <c r="Z3389" s="498"/>
      <c r="AA3389" s="498"/>
      <c r="AB3389" s="498"/>
      <c r="AC3389" s="498"/>
      <c r="AD3389" s="498"/>
      <c r="AE3389" s="498"/>
      <c r="AF3389" s="498"/>
      <c r="AG3389" s="498"/>
      <c r="AH3389" s="498"/>
      <c r="AI3389" s="498"/>
    </row>
    <row r="3390" spans="6:35" ht="24" customHeight="1">
      <c r="F3390" s="263"/>
      <c r="Z3390" s="498"/>
      <c r="AA3390" s="498"/>
      <c r="AB3390" s="498"/>
      <c r="AC3390" s="498"/>
      <c r="AD3390" s="498"/>
      <c r="AE3390" s="498"/>
      <c r="AF3390" s="498"/>
      <c r="AG3390" s="498"/>
      <c r="AH3390" s="498"/>
      <c r="AI3390" s="498"/>
    </row>
    <row r="3391" spans="6:35" ht="24" customHeight="1">
      <c r="F3391" s="263"/>
      <c r="Z3391" s="498"/>
      <c r="AA3391" s="498"/>
      <c r="AB3391" s="498"/>
      <c r="AC3391" s="498"/>
      <c r="AD3391" s="498"/>
      <c r="AE3391" s="498"/>
      <c r="AF3391" s="498"/>
      <c r="AG3391" s="498"/>
      <c r="AH3391" s="498"/>
      <c r="AI3391" s="498"/>
    </row>
    <row r="3392" spans="6:35" ht="24" customHeight="1">
      <c r="F3392" s="263"/>
      <c r="Z3392" s="498"/>
      <c r="AA3392" s="498"/>
      <c r="AB3392" s="498"/>
      <c r="AC3392" s="498"/>
      <c r="AD3392" s="498"/>
      <c r="AE3392" s="498"/>
      <c r="AF3392" s="498"/>
      <c r="AG3392" s="498"/>
      <c r="AH3392" s="498"/>
      <c r="AI3392" s="498"/>
    </row>
    <row r="3393" spans="6:35" ht="24" customHeight="1">
      <c r="F3393" s="263"/>
      <c r="Z3393" s="498"/>
      <c r="AA3393" s="498"/>
      <c r="AB3393" s="498"/>
      <c r="AC3393" s="498"/>
      <c r="AD3393" s="498"/>
      <c r="AE3393" s="498"/>
      <c r="AF3393" s="498"/>
      <c r="AG3393" s="498"/>
      <c r="AH3393" s="498"/>
      <c r="AI3393" s="498"/>
    </row>
    <row r="3394" spans="6:35" ht="24" customHeight="1">
      <c r="F3394" s="263"/>
      <c r="Z3394" s="498"/>
      <c r="AA3394" s="498"/>
      <c r="AB3394" s="498"/>
      <c r="AC3394" s="498"/>
      <c r="AD3394" s="498"/>
      <c r="AE3394" s="498"/>
      <c r="AF3394" s="498"/>
      <c r="AG3394" s="498"/>
      <c r="AH3394" s="498"/>
      <c r="AI3394" s="498"/>
    </row>
    <row r="3395" spans="6:35" ht="24" customHeight="1">
      <c r="F3395" s="263"/>
      <c r="Z3395" s="498"/>
      <c r="AA3395" s="498"/>
      <c r="AB3395" s="498"/>
      <c r="AC3395" s="498"/>
      <c r="AD3395" s="498"/>
      <c r="AE3395" s="498"/>
      <c r="AF3395" s="498"/>
      <c r="AG3395" s="498"/>
      <c r="AH3395" s="498"/>
      <c r="AI3395" s="498"/>
    </row>
    <row r="3396" spans="6:35" ht="24" customHeight="1">
      <c r="F3396" s="263"/>
      <c r="Z3396" s="498"/>
      <c r="AA3396" s="498"/>
      <c r="AB3396" s="498"/>
      <c r="AC3396" s="498"/>
      <c r="AD3396" s="498"/>
      <c r="AE3396" s="498"/>
      <c r="AF3396" s="498"/>
      <c r="AG3396" s="498"/>
      <c r="AH3396" s="498"/>
      <c r="AI3396" s="498"/>
    </row>
    <row r="3397" spans="6:35" ht="24" customHeight="1">
      <c r="F3397" s="263"/>
      <c r="Z3397" s="498"/>
      <c r="AA3397" s="498"/>
      <c r="AB3397" s="498"/>
      <c r="AC3397" s="498"/>
      <c r="AD3397" s="498"/>
      <c r="AE3397" s="498"/>
      <c r="AF3397" s="498"/>
      <c r="AG3397" s="498"/>
      <c r="AH3397" s="498"/>
      <c r="AI3397" s="498"/>
    </row>
    <row r="3398" spans="6:35" ht="24" customHeight="1">
      <c r="F3398" s="263"/>
      <c r="Z3398" s="498"/>
      <c r="AA3398" s="498"/>
      <c r="AB3398" s="498"/>
      <c r="AC3398" s="498"/>
      <c r="AD3398" s="498"/>
      <c r="AE3398" s="498"/>
      <c r="AF3398" s="498"/>
      <c r="AG3398" s="498"/>
      <c r="AH3398" s="498"/>
      <c r="AI3398" s="498"/>
    </row>
    <row r="3399" spans="6:35" ht="24" customHeight="1">
      <c r="F3399" s="263"/>
      <c r="Z3399" s="498"/>
      <c r="AA3399" s="498"/>
      <c r="AB3399" s="498"/>
      <c r="AC3399" s="498"/>
      <c r="AD3399" s="498"/>
      <c r="AE3399" s="498"/>
      <c r="AF3399" s="498"/>
      <c r="AG3399" s="498"/>
      <c r="AH3399" s="498"/>
      <c r="AI3399" s="498"/>
    </row>
    <row r="3400" spans="6:35" ht="24" customHeight="1">
      <c r="F3400" s="263"/>
      <c r="Z3400" s="498"/>
      <c r="AA3400" s="498"/>
      <c r="AB3400" s="498"/>
      <c r="AC3400" s="498"/>
      <c r="AD3400" s="498"/>
      <c r="AE3400" s="498"/>
      <c r="AF3400" s="498"/>
      <c r="AG3400" s="498"/>
      <c r="AH3400" s="498"/>
      <c r="AI3400" s="498"/>
    </row>
    <row r="3401" spans="6:35" ht="24" customHeight="1">
      <c r="F3401" s="263"/>
      <c r="Z3401" s="498"/>
      <c r="AA3401" s="498"/>
      <c r="AB3401" s="498"/>
      <c r="AC3401" s="498"/>
      <c r="AD3401" s="498"/>
      <c r="AE3401" s="498"/>
      <c r="AF3401" s="498"/>
      <c r="AG3401" s="498"/>
      <c r="AH3401" s="498"/>
      <c r="AI3401" s="498"/>
    </row>
    <row r="3402" spans="6:35" ht="24" customHeight="1">
      <c r="F3402" s="263"/>
      <c r="Z3402" s="498"/>
      <c r="AA3402" s="498"/>
      <c r="AB3402" s="498"/>
      <c r="AC3402" s="498"/>
      <c r="AD3402" s="498"/>
      <c r="AE3402" s="498"/>
      <c r="AF3402" s="498"/>
      <c r="AG3402" s="498"/>
      <c r="AH3402" s="498"/>
      <c r="AI3402" s="498"/>
    </row>
    <row r="3403" spans="6:35" ht="24" customHeight="1">
      <c r="F3403" s="263"/>
      <c r="Z3403" s="498"/>
      <c r="AA3403" s="498"/>
      <c r="AB3403" s="498"/>
      <c r="AC3403" s="498"/>
      <c r="AD3403" s="498"/>
      <c r="AE3403" s="498"/>
      <c r="AF3403" s="498"/>
      <c r="AG3403" s="498"/>
      <c r="AH3403" s="498"/>
      <c r="AI3403" s="498"/>
    </row>
    <row r="3404" spans="6:35" ht="24" customHeight="1">
      <c r="F3404" s="263"/>
      <c r="Z3404" s="498"/>
      <c r="AA3404" s="498"/>
      <c r="AB3404" s="498"/>
      <c r="AC3404" s="498"/>
      <c r="AD3404" s="498"/>
      <c r="AE3404" s="498"/>
      <c r="AF3404" s="498"/>
      <c r="AG3404" s="498"/>
      <c r="AH3404" s="498"/>
      <c r="AI3404" s="498"/>
    </row>
    <row r="3405" spans="6:35" ht="24" customHeight="1">
      <c r="F3405" s="263"/>
      <c r="Z3405" s="498"/>
      <c r="AA3405" s="498"/>
      <c r="AB3405" s="498"/>
      <c r="AC3405" s="498"/>
      <c r="AD3405" s="498"/>
      <c r="AE3405" s="498"/>
      <c r="AF3405" s="498"/>
      <c r="AG3405" s="498"/>
      <c r="AH3405" s="498"/>
      <c r="AI3405" s="498"/>
    </row>
    <row r="3406" spans="6:35" ht="24" customHeight="1">
      <c r="F3406" s="263"/>
      <c r="Z3406" s="498"/>
      <c r="AA3406" s="498"/>
      <c r="AB3406" s="498"/>
      <c r="AC3406" s="498"/>
      <c r="AD3406" s="498"/>
      <c r="AE3406" s="498"/>
      <c r="AF3406" s="498"/>
      <c r="AG3406" s="498"/>
      <c r="AH3406" s="498"/>
      <c r="AI3406" s="498"/>
    </row>
    <row r="3407" spans="6:35" ht="24" customHeight="1">
      <c r="F3407" s="263"/>
      <c r="Z3407" s="498"/>
      <c r="AA3407" s="498"/>
      <c r="AB3407" s="498"/>
      <c r="AC3407" s="498"/>
      <c r="AD3407" s="498"/>
      <c r="AE3407" s="498"/>
      <c r="AF3407" s="498"/>
      <c r="AG3407" s="498"/>
      <c r="AH3407" s="498"/>
      <c r="AI3407" s="498"/>
    </row>
    <row r="3408" spans="6:35" ht="24" customHeight="1">
      <c r="F3408" s="263"/>
      <c r="Z3408" s="498"/>
      <c r="AA3408" s="498"/>
      <c r="AB3408" s="498"/>
      <c r="AC3408" s="498"/>
      <c r="AD3408" s="498"/>
      <c r="AE3408" s="498"/>
      <c r="AF3408" s="498"/>
      <c r="AG3408" s="498"/>
      <c r="AH3408" s="498"/>
      <c r="AI3408" s="498"/>
    </row>
    <row r="3409" spans="6:35" ht="24" customHeight="1">
      <c r="F3409" s="263"/>
      <c r="Z3409" s="498"/>
      <c r="AA3409" s="498"/>
      <c r="AB3409" s="498"/>
      <c r="AC3409" s="498"/>
      <c r="AD3409" s="498"/>
      <c r="AE3409" s="498"/>
      <c r="AF3409" s="498"/>
      <c r="AG3409" s="498"/>
      <c r="AH3409" s="498"/>
      <c r="AI3409" s="498"/>
    </row>
    <row r="3410" spans="6:35" ht="24" customHeight="1">
      <c r="F3410" s="263"/>
      <c r="Z3410" s="498"/>
      <c r="AA3410" s="498"/>
      <c r="AB3410" s="498"/>
      <c r="AC3410" s="498"/>
      <c r="AD3410" s="498"/>
      <c r="AE3410" s="498"/>
      <c r="AF3410" s="498"/>
      <c r="AG3410" s="498"/>
      <c r="AH3410" s="498"/>
      <c r="AI3410" s="498"/>
    </row>
    <row r="3411" spans="6:35" ht="24" customHeight="1">
      <c r="F3411" s="263"/>
      <c r="Z3411" s="498"/>
      <c r="AA3411" s="498"/>
      <c r="AB3411" s="498"/>
      <c r="AC3411" s="498"/>
      <c r="AD3411" s="498"/>
      <c r="AE3411" s="498"/>
      <c r="AF3411" s="498"/>
      <c r="AG3411" s="498"/>
      <c r="AH3411" s="498"/>
      <c r="AI3411" s="498"/>
    </row>
    <row r="3412" spans="6:35" ht="24" customHeight="1">
      <c r="F3412" s="263"/>
      <c r="Z3412" s="498"/>
      <c r="AA3412" s="498"/>
      <c r="AB3412" s="498"/>
      <c r="AC3412" s="498"/>
      <c r="AD3412" s="498"/>
      <c r="AE3412" s="498"/>
      <c r="AF3412" s="498"/>
      <c r="AG3412" s="498"/>
      <c r="AH3412" s="498"/>
      <c r="AI3412" s="498"/>
    </row>
    <row r="3413" spans="6:35" ht="24" customHeight="1">
      <c r="F3413" s="263"/>
      <c r="Z3413" s="498"/>
      <c r="AA3413" s="498"/>
      <c r="AB3413" s="498"/>
      <c r="AC3413" s="498"/>
      <c r="AD3413" s="498"/>
      <c r="AE3413" s="498"/>
      <c r="AF3413" s="498"/>
      <c r="AG3413" s="498"/>
      <c r="AH3413" s="498"/>
      <c r="AI3413" s="498"/>
    </row>
    <row r="3414" spans="6:35" ht="24" customHeight="1">
      <c r="F3414" s="263"/>
      <c r="Z3414" s="498"/>
      <c r="AA3414" s="498"/>
      <c r="AB3414" s="498"/>
      <c r="AC3414" s="498"/>
      <c r="AD3414" s="498"/>
      <c r="AE3414" s="498"/>
      <c r="AF3414" s="498"/>
      <c r="AG3414" s="498"/>
      <c r="AH3414" s="498"/>
      <c r="AI3414" s="498"/>
    </row>
    <row r="3415" spans="6:35" ht="24" customHeight="1">
      <c r="F3415" s="263"/>
      <c r="Z3415" s="498"/>
      <c r="AA3415" s="498"/>
      <c r="AB3415" s="498"/>
      <c r="AC3415" s="498"/>
      <c r="AD3415" s="498"/>
      <c r="AE3415" s="498"/>
      <c r="AF3415" s="498"/>
      <c r="AG3415" s="498"/>
      <c r="AH3415" s="498"/>
      <c r="AI3415" s="498"/>
    </row>
    <row r="3416" spans="6:35" ht="24" customHeight="1">
      <c r="F3416" s="263"/>
      <c r="Z3416" s="498"/>
      <c r="AA3416" s="498"/>
      <c r="AB3416" s="498"/>
      <c r="AC3416" s="498"/>
      <c r="AD3416" s="498"/>
      <c r="AE3416" s="498"/>
      <c r="AF3416" s="498"/>
      <c r="AG3416" s="498"/>
      <c r="AH3416" s="498"/>
      <c r="AI3416" s="498"/>
    </row>
    <row r="3417" spans="6:35" ht="24" customHeight="1">
      <c r="F3417" s="263"/>
      <c r="Z3417" s="498"/>
      <c r="AA3417" s="498"/>
      <c r="AB3417" s="498"/>
      <c r="AC3417" s="498"/>
      <c r="AD3417" s="498"/>
      <c r="AE3417" s="498"/>
      <c r="AF3417" s="498"/>
      <c r="AG3417" s="498"/>
      <c r="AH3417" s="498"/>
      <c r="AI3417" s="498"/>
    </row>
    <row r="3418" spans="6:35" ht="24" customHeight="1">
      <c r="F3418" s="263"/>
      <c r="Z3418" s="498"/>
      <c r="AA3418" s="498"/>
      <c r="AB3418" s="498"/>
      <c r="AC3418" s="498"/>
      <c r="AD3418" s="498"/>
      <c r="AE3418" s="498"/>
      <c r="AF3418" s="498"/>
      <c r="AG3418" s="498"/>
      <c r="AH3418" s="498"/>
      <c r="AI3418" s="498"/>
    </row>
    <row r="3419" spans="6:35" ht="24" customHeight="1">
      <c r="F3419" s="263"/>
      <c r="Z3419" s="498"/>
      <c r="AA3419" s="498"/>
      <c r="AB3419" s="498"/>
      <c r="AC3419" s="498"/>
      <c r="AD3419" s="498"/>
      <c r="AE3419" s="498"/>
      <c r="AF3419" s="498"/>
      <c r="AG3419" s="498"/>
      <c r="AH3419" s="498"/>
      <c r="AI3419" s="498"/>
    </row>
    <row r="3420" spans="6:35" ht="24" customHeight="1">
      <c r="F3420" s="263"/>
      <c r="Z3420" s="498"/>
      <c r="AA3420" s="498"/>
      <c r="AB3420" s="498"/>
      <c r="AC3420" s="498"/>
      <c r="AD3420" s="498"/>
      <c r="AE3420" s="498"/>
      <c r="AF3420" s="498"/>
      <c r="AG3420" s="498"/>
      <c r="AH3420" s="498"/>
      <c r="AI3420" s="498"/>
    </row>
    <row r="3421" spans="6:35" ht="24" customHeight="1">
      <c r="F3421" s="263"/>
      <c r="Z3421" s="498"/>
      <c r="AA3421" s="498"/>
      <c r="AB3421" s="498"/>
      <c r="AC3421" s="498"/>
      <c r="AD3421" s="498"/>
      <c r="AE3421" s="498"/>
      <c r="AF3421" s="498"/>
      <c r="AG3421" s="498"/>
      <c r="AH3421" s="498"/>
      <c r="AI3421" s="498"/>
    </row>
    <row r="3422" spans="6:35" ht="24" customHeight="1">
      <c r="F3422" s="263"/>
      <c r="Z3422" s="498"/>
      <c r="AA3422" s="498"/>
      <c r="AB3422" s="498"/>
      <c r="AC3422" s="498"/>
      <c r="AD3422" s="498"/>
      <c r="AE3422" s="498"/>
      <c r="AF3422" s="498"/>
      <c r="AG3422" s="498"/>
      <c r="AH3422" s="498"/>
      <c r="AI3422" s="498"/>
    </row>
    <row r="3423" spans="6:35" ht="24" customHeight="1">
      <c r="F3423" s="263"/>
      <c r="Z3423" s="498"/>
      <c r="AA3423" s="498"/>
      <c r="AB3423" s="498"/>
      <c r="AC3423" s="498"/>
      <c r="AD3423" s="498"/>
      <c r="AE3423" s="498"/>
      <c r="AF3423" s="498"/>
      <c r="AG3423" s="498"/>
      <c r="AH3423" s="498"/>
      <c r="AI3423" s="498"/>
    </row>
    <row r="3424" spans="6:35" ht="24" customHeight="1">
      <c r="F3424" s="263"/>
      <c r="Z3424" s="498"/>
      <c r="AA3424" s="498"/>
      <c r="AB3424" s="498"/>
      <c r="AC3424" s="498"/>
      <c r="AD3424" s="498"/>
      <c r="AE3424" s="498"/>
      <c r="AF3424" s="498"/>
      <c r="AG3424" s="498"/>
      <c r="AH3424" s="498"/>
      <c r="AI3424" s="498"/>
    </row>
    <row r="3425" spans="1:41" ht="24" customHeight="1">
      <c r="F3425" s="263"/>
      <c r="Z3425" s="498"/>
      <c r="AA3425" s="498"/>
      <c r="AB3425" s="498"/>
      <c r="AC3425" s="498"/>
      <c r="AD3425" s="498"/>
      <c r="AE3425" s="498"/>
      <c r="AF3425" s="498"/>
      <c r="AG3425" s="498"/>
      <c r="AH3425" s="498"/>
      <c r="AI3425" s="498"/>
    </row>
    <row r="3426" spans="1:41" ht="24" customHeight="1">
      <c r="Z3426" s="498"/>
      <c r="AA3426" s="498"/>
      <c r="AB3426" s="498"/>
      <c r="AC3426" s="498"/>
      <c r="AD3426" s="498"/>
      <c r="AE3426" s="498"/>
      <c r="AF3426" s="498"/>
      <c r="AG3426" s="498"/>
      <c r="AH3426" s="498"/>
      <c r="AI3426" s="498"/>
    </row>
    <row r="3427" spans="1:41" ht="24" customHeight="1">
      <c r="A3427" s="265"/>
      <c r="B3427" s="265"/>
      <c r="C3427" s="264"/>
      <c r="D3427" s="265"/>
      <c r="E3427" s="265"/>
      <c r="F3427" s="404"/>
      <c r="G3427" s="264"/>
      <c r="H3427" s="265"/>
      <c r="I3427" s="265"/>
      <c r="J3427" s="265"/>
      <c r="K3427" s="265"/>
      <c r="L3427" s="265"/>
      <c r="M3427" s="265"/>
      <c r="N3427" s="265"/>
      <c r="O3427" s="265"/>
      <c r="P3427" s="265"/>
      <c r="Q3427" s="265"/>
      <c r="R3427" s="265"/>
      <c r="S3427" s="265"/>
      <c r="T3427" s="265"/>
      <c r="U3427" s="265"/>
      <c r="V3427" s="265"/>
      <c r="W3427" s="265"/>
      <c r="X3427" s="265"/>
      <c r="Y3427" s="265"/>
      <c r="Z3427" s="265"/>
      <c r="AA3427" s="265"/>
      <c r="AB3427" s="265"/>
      <c r="AC3427" s="265"/>
      <c r="AD3427" s="265"/>
      <c r="AE3427" s="265"/>
      <c r="AF3427" s="265"/>
      <c r="AG3427" s="265"/>
      <c r="AH3427" s="265"/>
      <c r="AI3427" s="265"/>
      <c r="AJ3427" s="265"/>
      <c r="AK3427" s="265"/>
      <c r="AL3427" s="265"/>
      <c r="AM3427" s="265"/>
      <c r="AN3427" s="265"/>
      <c r="AO3427" s="479"/>
    </row>
    <row r="3428" spans="1:41" ht="24" customHeight="1">
      <c r="S3428" s="265"/>
      <c r="T3428" s="265"/>
      <c r="U3428" s="265"/>
      <c r="V3428" s="265"/>
      <c r="W3428" s="265"/>
      <c r="X3428" s="265"/>
      <c r="Y3428" s="265"/>
      <c r="Z3428" s="265"/>
      <c r="AA3428" s="265"/>
      <c r="AB3428" s="265"/>
      <c r="AC3428" s="265"/>
      <c r="AD3428" s="265"/>
      <c r="AE3428" s="265"/>
      <c r="AF3428" s="265"/>
      <c r="AG3428" s="265"/>
      <c r="AH3428" s="265"/>
      <c r="AI3428" s="2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Hoja1</vt:lpstr>
      <vt:lpstr>Hoja2</vt:lpstr>
      <vt:lpstr>Balance salvador </vt:lpstr>
      <vt:lpstr>Estado de resultados</vt:lpstr>
      <vt:lpstr>COLOMBIA</vt:lpstr>
      <vt:lpstr>prepagos salvador marzo21</vt:lpstr>
      <vt:lpstr>prepago panamá marzo 2021</vt:lpstr>
      <vt:lpstr>'Balance salvador '!Área_de_impresión</vt:lpstr>
      <vt:lpstr>'Estado de resultados'!Área_de_impresión</vt:lpstr>
    </vt:vector>
  </TitlesOfParts>
  <Company>LA HIPOTECARIA,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Bgallardo</dc:creator>
  <cp:lastModifiedBy>Melvin Saul Hoyos Granillo</cp:lastModifiedBy>
  <cp:lastPrinted>2021-11-23T17:23:31Z</cp:lastPrinted>
  <dcterms:created xsi:type="dcterms:W3CDTF">2010-07-12T16:52:13Z</dcterms:created>
  <dcterms:modified xsi:type="dcterms:W3CDTF">2021-11-23T17:24:18Z</dcterms:modified>
</cp:coreProperties>
</file>