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1\"/>
    </mc:Choice>
  </mc:AlternateContent>
  <xr:revisionPtr revIDLastSave="0" documentId="13_ncr:1_{82BAE405-6EC0-4C6C-8318-C96BF8FEB2CB}" xr6:coauthVersionLast="47" xr6:coauthVersionMax="47" xr10:uidLastSave="{00000000-0000-0000-0000-000000000000}"/>
  <bookViews>
    <workbookView xWindow="-120" yWindow="-120" windowWidth="20730" windowHeight="11160" activeTab="1" xr2:uid="{121A4BF7-38AE-4343-9C00-64CD83C85CA4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'[30]Com-Emp'!$B$57:$M$57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Bolsa'!$A$1:$E$69</definedName>
    <definedName name="_xlnm.Print_Area" localSheetId="1">'ER Bolsa'!$B$1:$E$50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>ROW('[16]Tabla de amortización'!$17:$17)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1">[32]GUA!#REF!</definedName>
    <definedName name="t_crediauto">[32]GUA!#REF!</definedName>
    <definedName name="t_grupoq" localSheetId="1">[32]GUA!#REF!</definedName>
    <definedName name="t_grupoq">[32]GUA!#REF!</definedName>
    <definedName name="t_inter" localSheetId="1">[32]GUA!#REF!</definedName>
    <definedName name="t_inter">[32]GUA!#REF!</definedName>
    <definedName name="t_servicial" localSheetId="1">[32]GUA!#REF!</definedName>
    <definedName name="t_servicial">[32]GUA!#REF!</definedName>
    <definedName name="TALON" localSheetId="1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B4" i="2"/>
  <c r="B5" i="2"/>
  <c r="E12" i="2"/>
  <c r="E16" i="2"/>
  <c r="E40" i="2"/>
  <c r="E45" i="2"/>
  <c r="B5" i="1"/>
  <c r="E50" i="1"/>
  <c r="E41" i="2" l="1"/>
  <c r="E47" i="2" s="1"/>
  <c r="E53" i="2" s="1"/>
  <c r="E42" i="1"/>
  <c r="E52" i="1" s="1"/>
  <c r="E61" i="1"/>
  <c r="E17" i="1"/>
  <c r="E63" i="1" l="1"/>
  <c r="E28" i="1"/>
  <c r="E64" i="1" s="1"/>
</calcChain>
</file>

<file path=xl/sharedStrings.xml><?xml version="1.0" encoding="utf-8"?>
<sst xmlns="http://schemas.openxmlformats.org/spreadsheetml/2006/main" count="121" uniqueCount="100">
  <si>
    <t>Apoderada General</t>
  </si>
  <si>
    <t>Jefe Depto. Contabilidad</t>
  </si>
  <si>
    <t>Claudia M. Pacheco</t>
  </si>
  <si>
    <t xml:space="preserve">     César Artiga                                      </t>
  </si>
  <si>
    <t>$</t>
  </si>
  <si>
    <t xml:space="preserve">Total del pasivo y del patrimonio </t>
  </si>
  <si>
    <t>Total del Patrimonio</t>
  </si>
  <si>
    <t>Utilidad del Ejercicio</t>
  </si>
  <si>
    <t xml:space="preserve">Resultados acumulados </t>
  </si>
  <si>
    <t xml:space="preserve">Otros componentes del patrimonio </t>
  </si>
  <si>
    <t>Reserva patrimonial</t>
  </si>
  <si>
    <t>Reserva Legal</t>
  </si>
  <si>
    <t>Capital Social</t>
  </si>
  <si>
    <t>Patrimonio</t>
  </si>
  <si>
    <t xml:space="preserve">Total del Pasivo </t>
  </si>
  <si>
    <t>Total Pasivo No Corriente</t>
  </si>
  <si>
    <t>Pasivos por impuesto diferido</t>
  </si>
  <si>
    <t>Titulos valores</t>
  </si>
  <si>
    <t>Pasivo por arrendamiento LP</t>
  </si>
  <si>
    <t xml:space="preserve">Documentos por pagar a largo plazo </t>
  </si>
  <si>
    <t>Préstamos por pagar a Largo Plazo</t>
  </si>
  <si>
    <t>Beneficios post-empleo por pagar</t>
  </si>
  <si>
    <t>Total del Pasivo Circulante</t>
  </si>
  <si>
    <t xml:space="preserve">Gastos acumulados y otras cuentas por pagar </t>
  </si>
  <si>
    <t>Impuesto sobre la renta por pagar</t>
  </si>
  <si>
    <t>Cuentas por Pagar a partes relacionadas</t>
  </si>
  <si>
    <t xml:space="preserve">Cuentas por pagar comerciales </t>
  </si>
  <si>
    <t>Dividendos por pagar</t>
  </si>
  <si>
    <t>Intereses por Pagar</t>
  </si>
  <si>
    <t>Pasivo por arrendamiento</t>
  </si>
  <si>
    <t xml:space="preserve">Documentos por pagar </t>
  </si>
  <si>
    <t>Préstamos por Pagar</t>
  </si>
  <si>
    <t>Pasivo circulante</t>
  </si>
  <si>
    <t>PASIVO Y PATRIMONIO</t>
  </si>
  <si>
    <t xml:space="preserve">Total del activo </t>
  </si>
  <si>
    <t>Total Activo No Corriente</t>
  </si>
  <si>
    <t>Activo por impuesto sobre la renta diferido</t>
  </si>
  <si>
    <t>Otros activos financieros</t>
  </si>
  <si>
    <t>Activos intangibles</t>
  </si>
  <si>
    <t>Inmuebles, mobiliario, equipo y mejoras</t>
  </si>
  <si>
    <t>Activos por derecho de uso</t>
  </si>
  <si>
    <t>Arrendamientos por cobrar a largo plazo</t>
  </si>
  <si>
    <t>Documentos por cobrar a largo plazo</t>
  </si>
  <si>
    <t xml:space="preserve">Total Activo Circulante </t>
  </si>
  <si>
    <t>Gastos Pagados por Anticipado</t>
  </si>
  <si>
    <t>Inventarios</t>
  </si>
  <si>
    <t>Cuentas por cobrar a partes relacionadas</t>
  </si>
  <si>
    <t>Estimación para cuentas incobrables arrendamientos</t>
  </si>
  <si>
    <t>Arrendamientos por cobrar</t>
  </si>
  <si>
    <t>Estimación para cuentas incobrables</t>
  </si>
  <si>
    <t>Documentos y cuentas por cobrar</t>
  </si>
  <si>
    <t>Efectivo y Equivalentes de Efectivo</t>
  </si>
  <si>
    <t>Activo Circulante</t>
  </si>
  <si>
    <t>ACTIVO</t>
  </si>
  <si>
    <t>(Cifras expresadas en miles de dólares estadounidenses)</t>
  </si>
  <si>
    <t>Estados Consolidados de Situación Financiera (No auditados)</t>
  </si>
  <si>
    <t>(Compañía salvadoreña subsidiaria de Inversiones CrediQ Business, S.A.)</t>
  </si>
  <si>
    <t xml:space="preserve">CrediQ, S.A. de C.V. y subsidiarias </t>
  </si>
  <si>
    <t xml:space="preserve">Utilidad neta </t>
  </si>
  <si>
    <t>RESERVA LEGAL</t>
  </si>
  <si>
    <t xml:space="preserve">Impuesto sobre la renta </t>
  </si>
  <si>
    <t xml:space="preserve">Utilidad antes de impuesto sobre la renta </t>
  </si>
  <si>
    <t>Ingresos Financieros</t>
  </si>
  <si>
    <t>Gastos y/o Ingresos No operativos</t>
  </si>
  <si>
    <t>Otros Gastos de no Operación</t>
  </si>
  <si>
    <t>Otros Ingresos de no Operación</t>
  </si>
  <si>
    <t>Utilidad de Operación</t>
  </si>
  <si>
    <t>Gastos Operativos</t>
  </si>
  <si>
    <t>Otros Gastos</t>
  </si>
  <si>
    <t>Uso de marca y propiedad intelectual</t>
  </si>
  <si>
    <t>Seguros</t>
  </si>
  <si>
    <t>Personal subcontratado</t>
  </si>
  <si>
    <t>Otros Servicios subcontratados</t>
  </si>
  <si>
    <t>Obsolecencia de inventarios</t>
  </si>
  <si>
    <t>Reservas para Cuentas Incobrables</t>
  </si>
  <si>
    <t>Gtos. no Deducibles</t>
  </si>
  <si>
    <t>Impuestos Municipales y Otros</t>
  </si>
  <si>
    <t>Deprec. Y Amortizaciones</t>
  </si>
  <si>
    <t>Viajes, Estadias y Gtos. de Rep</t>
  </si>
  <si>
    <t>Servicios Públicos</t>
  </si>
  <si>
    <t>Gasto por liquidacion de cartera deducible</t>
  </si>
  <si>
    <t>Servicios corporativos</t>
  </si>
  <si>
    <t>Liquidaciones de cartera</t>
  </si>
  <si>
    <t>Otros servicios con empresas relacionadas</t>
  </si>
  <si>
    <t>Mercadeo y publicidad</t>
  </si>
  <si>
    <t>Alquileres</t>
  </si>
  <si>
    <t>Suministros, Reparaciones y Mttos.</t>
  </si>
  <si>
    <t>Comisiones de Ventas, incentivos y premios sobre ventas</t>
  </si>
  <si>
    <t>Honorarios</t>
  </si>
  <si>
    <t>Gastos de personal</t>
  </si>
  <si>
    <t xml:space="preserve">Costos de los intereses y servicios prestados </t>
  </si>
  <si>
    <t xml:space="preserve">Comisiones por administración, financiamiento y otros </t>
  </si>
  <si>
    <t xml:space="preserve">Intereses por prestamos bancarios, titulos valores y otros </t>
  </si>
  <si>
    <t xml:space="preserve">Ingresos por intereses y servicios prestados </t>
  </si>
  <si>
    <t>Otros Ingresos de Operación</t>
  </si>
  <si>
    <t>Intereses y otros Ingresos relacionadas</t>
  </si>
  <si>
    <t>Ingresos por arrendamientos financieros y similares</t>
  </si>
  <si>
    <t>Ingresos por financiamiento y similares</t>
  </si>
  <si>
    <t>Intereses</t>
  </si>
  <si>
    <t>Estados Consolidados del Resultado Integral (No auditados)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</si>
</sst>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6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sz val="10"/>
      <name val="Times New Roman"/>
      <family val="1"/>
    </font>
    <font>
      <sz val="10"/>
      <name val="Comic Sans MS"/>
    </font>
    <font>
      <b/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"/>
      <color indexed="12"/>
      <name val="Times New Roman"/>
      <family val="1"/>
    </font>
    <font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3" fillId="0" borderId="0"/>
    <xf numFmtId="0" fontId="11" fillId="0" borderId="0"/>
  </cellStyleXfs>
  <cellXfs count="50">
    <xf numFmtId="0" fontId="0" fillId="0" borderId="0" xfId="0">
      <alignment vertical="top"/>
    </xf>
    <xf numFmtId="38" fontId="2" fillId="0" borderId="0" xfId="4" applyNumberFormat="1" applyFont="1"/>
    <xf numFmtId="38" fontId="4" fillId="0" borderId="0" xfId="4" applyNumberFormat="1" applyFont="1" applyAlignment="1">
      <alignment horizontal="center"/>
    </xf>
    <xf numFmtId="38" fontId="4" fillId="2" borderId="0" xfId="4" applyNumberFormat="1" applyFont="1" applyFill="1"/>
    <xf numFmtId="10" fontId="5" fillId="0" borderId="0" xfId="3" applyNumberFormat="1" applyFont="1" applyFill="1"/>
    <xf numFmtId="166" fontId="4" fillId="0" borderId="1" xfId="1" applyNumberFormat="1" applyFont="1" applyFill="1" applyBorder="1"/>
    <xf numFmtId="38" fontId="4" fillId="0" borderId="0" xfId="4" applyNumberFormat="1" applyFont="1"/>
    <xf numFmtId="166" fontId="2" fillId="0" borderId="0" xfId="1" applyNumberFormat="1" applyFont="1" applyFill="1"/>
    <xf numFmtId="166" fontId="4" fillId="0" borderId="2" xfId="1" applyNumberFormat="1" applyFont="1" applyFill="1" applyBorder="1"/>
    <xf numFmtId="0" fontId="2" fillId="0" borderId="0" xfId="4" applyFont="1"/>
    <xf numFmtId="166" fontId="2" fillId="0" borderId="0" xfId="1" applyNumberFormat="1" applyFont="1" applyFill="1" applyBorder="1"/>
    <xf numFmtId="38" fontId="2" fillId="0" borderId="0" xfId="4" applyNumberFormat="1" applyFont="1" applyAlignment="1">
      <alignment horizontal="center"/>
    </xf>
    <xf numFmtId="38" fontId="4" fillId="0" borderId="0" xfId="4" applyNumberFormat="1" applyFont="1" applyAlignment="1">
      <alignment horizontal="left"/>
    </xf>
    <xf numFmtId="49" fontId="6" fillId="0" borderId="0" xfId="4" applyNumberFormat="1" applyFont="1" applyAlignment="1">
      <alignment horizontal="center"/>
    </xf>
    <xf numFmtId="38" fontId="6" fillId="0" borderId="0" xfId="4" applyNumberFormat="1" applyFont="1"/>
    <xf numFmtId="38" fontId="5" fillId="0" borderId="0" xfId="4" applyNumberFormat="1" applyFont="1"/>
    <xf numFmtId="38" fontId="2" fillId="0" borderId="3" xfId="4" applyNumberFormat="1" applyFont="1" applyBorder="1"/>
    <xf numFmtId="0" fontId="7" fillId="0" borderId="0" xfId="4" applyFont="1" applyAlignment="1">
      <alignment horizontal="left"/>
    </xf>
    <xf numFmtId="0" fontId="8" fillId="0" borderId="0" xfId="4" applyFont="1" applyAlignment="1">
      <alignment horizontal="left"/>
    </xf>
    <xf numFmtId="0" fontId="7" fillId="0" borderId="0" xfId="4" applyFont="1" applyAlignment="1">
      <alignment horizontal="left"/>
    </xf>
    <xf numFmtId="166" fontId="2" fillId="0" borderId="0" xfId="1" applyNumberFormat="1" applyFont="1"/>
    <xf numFmtId="166" fontId="2" fillId="0" borderId="0" xfId="1" applyNumberFormat="1" applyFont="1" applyBorder="1"/>
    <xf numFmtId="0" fontId="2" fillId="0" borderId="0" xfId="4" applyFont="1" applyAlignment="1">
      <alignment horizontal="center"/>
    </xf>
    <xf numFmtId="38" fontId="9" fillId="0" borderId="0" xfId="4" applyNumberFormat="1" applyFont="1" applyAlignment="1">
      <alignment horizontal="center"/>
    </xf>
    <xf numFmtId="38" fontId="9" fillId="2" borderId="0" xfId="4" applyNumberFormat="1" applyFont="1" applyFill="1"/>
    <xf numFmtId="166" fontId="10" fillId="0" borderId="0" xfId="1" applyNumberFormat="1" applyFont="1" applyFill="1" applyBorder="1"/>
    <xf numFmtId="0" fontId="10" fillId="0" borderId="0" xfId="4" applyFont="1" applyAlignment="1">
      <alignment horizontal="center"/>
    </xf>
    <xf numFmtId="0" fontId="10" fillId="0" borderId="0" xfId="4" applyFont="1"/>
    <xf numFmtId="166" fontId="9" fillId="0" borderId="1" xfId="1" applyNumberFormat="1" applyFont="1" applyFill="1" applyBorder="1"/>
    <xf numFmtId="0" fontId="9" fillId="0" borderId="0" xfId="4" applyFont="1"/>
    <xf numFmtId="0" fontId="9" fillId="0" borderId="0" xfId="2" applyNumberFormat="1" applyFont="1" applyFill="1" applyBorder="1"/>
    <xf numFmtId="166" fontId="9" fillId="0" borderId="4" xfId="1" applyNumberFormat="1" applyFont="1" applyFill="1" applyBorder="1"/>
    <xf numFmtId="168" fontId="2" fillId="0" borderId="0" xfId="2" applyNumberFormat="1" applyFont="1"/>
    <xf numFmtId="0" fontId="10" fillId="0" borderId="0" xfId="0" applyFont="1" applyAlignment="1"/>
    <xf numFmtId="166" fontId="9" fillId="0" borderId="2" xfId="1" applyNumberFormat="1" applyFont="1" applyFill="1" applyBorder="1"/>
    <xf numFmtId="0" fontId="10" fillId="0" borderId="0" xfId="5" applyFont="1"/>
    <xf numFmtId="0" fontId="12" fillId="0" borderId="0" xfId="6" applyFont="1" applyAlignment="1">
      <alignment horizontal="left"/>
    </xf>
    <xf numFmtId="38" fontId="13" fillId="0" borderId="0" xfId="4" applyNumberFormat="1" applyFont="1"/>
    <xf numFmtId="166" fontId="14" fillId="0" borderId="0" xfId="1" applyNumberFormat="1" applyFont="1" applyFill="1" applyBorder="1"/>
    <xf numFmtId="0" fontId="14" fillId="0" borderId="0" xfId="4" applyFont="1" applyAlignment="1">
      <alignment horizontal="center"/>
    </xf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38" fontId="2" fillId="0" borderId="0" xfId="4" applyNumberFormat="1" applyFont="1" applyAlignment="1">
      <alignment horizontal="center" vertical="center"/>
    </xf>
    <xf numFmtId="38" fontId="10" fillId="0" borderId="0" xfId="4" applyNumberFormat="1" applyFont="1" applyAlignment="1">
      <alignment horizontal="left"/>
    </xf>
    <xf numFmtId="166" fontId="10" fillId="0" borderId="3" xfId="1" applyNumberFormat="1" applyFont="1" applyBorder="1"/>
    <xf numFmtId="38" fontId="10" fillId="0" borderId="0" xfId="4" applyNumberFormat="1" applyFont="1"/>
    <xf numFmtId="38" fontId="10" fillId="0" borderId="3" xfId="4" applyNumberFormat="1" applyFont="1" applyBorder="1"/>
    <xf numFmtId="166" fontId="15" fillId="0" borderId="0" xfId="1" applyNumberFormat="1" applyFont="1"/>
    <xf numFmtId="166" fontId="7" fillId="0" borderId="0" xfId="1" applyNumberFormat="1" applyFont="1" applyAlignment="1">
      <alignment horizontal="left"/>
    </xf>
    <xf numFmtId="0" fontId="9" fillId="0" borderId="0" xfId="4" applyFont="1" applyAlignment="1">
      <alignment horizontal="left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6" xr:uid="{79F8F811-0DE1-405D-A847-DCB2A47C788B}"/>
    <cellStyle name="Normal_Formatos de Reporte de Información General" xfId="5" xr:uid="{21F6F1B8-5982-43A1-8943-8FEDA9EFDC30}"/>
    <cellStyle name="Normal_Junio_03" xfId="4" xr:uid="{B6DCE40B-30AF-4D1F-B705-11AF48EE0690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1/10.OCTUBRE/10.%20EEFF%20CQ%20Octubre%20%202021%20Bco%20Consolidado%20V%20CXC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1-20"/>
      <sheetName val="P&amp;L"/>
      <sheetName val="BG"/>
      <sheetName val="ER"/>
      <sheetName val="Integ Ctas CQ"/>
      <sheetName val="Otros Ing-gas de Op"/>
      <sheetName val="deuda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</sheetNames>
    <sheetDataSet>
      <sheetData sheetId="0"/>
      <sheetData sheetId="1"/>
      <sheetData sheetId="2">
        <row r="5">
          <cell r="B5" t="str">
            <v>Al 31 de Octubre 2021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073BB-5E03-429D-B26B-84528BAD096D}">
  <sheetPr>
    <tabColor theme="5" tint="0.39997558519241921"/>
    <pageSetUpPr fitToPage="1"/>
  </sheetPr>
  <dimension ref="B2:E69"/>
  <sheetViews>
    <sheetView showGridLines="0" topLeftCell="A2" zoomScaleNormal="100" workbookViewId="0">
      <pane xSplit="5" ySplit="5" topLeftCell="F28" activePane="bottomRight" state="frozen"/>
      <selection activeCell="B2" sqref="B2:E80"/>
      <selection pane="topRight" activeCell="B2" sqref="B2:E80"/>
      <selection pane="bottomLeft" activeCell="B2" sqref="B2:E80"/>
      <selection pane="bottomRight" activeCell="G16" sqref="G16"/>
    </sheetView>
  </sheetViews>
  <sheetFormatPr baseColWidth="10" defaultColWidth="20" defaultRowHeight="12.75" x14ac:dyDescent="0.2"/>
  <cols>
    <col min="1" max="1" width="2.875" style="1" customWidth="1"/>
    <col min="2" max="2" width="43" style="1" customWidth="1"/>
    <col min="3" max="3" width="5.625" style="1" customWidth="1"/>
    <col min="4" max="4" width="2.625" style="1" customWidth="1"/>
    <col min="5" max="5" width="11" style="1" customWidth="1"/>
    <col min="6" max="16384" width="20" style="1"/>
  </cols>
  <sheetData>
    <row r="2" spans="2:5" ht="15.75" x14ac:dyDescent="0.25">
      <c r="B2" s="19" t="s">
        <v>57</v>
      </c>
      <c r="C2" s="19"/>
      <c r="D2" s="19"/>
      <c r="E2" s="19"/>
    </row>
    <row r="3" spans="2:5" ht="15.75" x14ac:dyDescent="0.25">
      <c r="B3" s="18" t="s">
        <v>56</v>
      </c>
      <c r="C3" s="17"/>
      <c r="D3" s="17"/>
      <c r="E3" s="17"/>
    </row>
    <row r="4" spans="2:5" x14ac:dyDescent="0.2">
      <c r="B4" s="1" t="s">
        <v>55</v>
      </c>
      <c r="E4" s="15"/>
    </row>
    <row r="5" spans="2:5" ht="13.5" thickBot="1" x14ac:dyDescent="0.25">
      <c r="B5" s="16" t="str">
        <f>+'ER Bolsa'!B4</f>
        <v>Al 31 de Octubre 2021</v>
      </c>
      <c r="C5" s="16"/>
      <c r="D5" s="16"/>
      <c r="E5" s="16"/>
    </row>
    <row r="6" spans="2:5" x14ac:dyDescent="0.2">
      <c r="B6" s="1" t="s">
        <v>54</v>
      </c>
      <c r="E6" s="15"/>
    </row>
    <row r="7" spans="2:5" x14ac:dyDescent="0.2">
      <c r="B7" s="12" t="s">
        <v>53</v>
      </c>
      <c r="C7" s="14"/>
      <c r="D7" s="14"/>
      <c r="E7" s="13"/>
    </row>
    <row r="8" spans="2:5" s="11" customFormat="1" x14ac:dyDescent="0.2">
      <c r="B8" s="12" t="s">
        <v>52</v>
      </c>
    </row>
    <row r="9" spans="2:5" x14ac:dyDescent="0.2">
      <c r="B9" s="1" t="s">
        <v>51</v>
      </c>
      <c r="C9" s="1" t="s">
        <v>4</v>
      </c>
      <c r="E9" s="7">
        <v>12736.875170000001</v>
      </c>
    </row>
    <row r="10" spans="2:5" x14ac:dyDescent="0.2">
      <c r="B10" s="1" t="s">
        <v>50</v>
      </c>
      <c r="E10" s="7">
        <v>44143.684740000012</v>
      </c>
    </row>
    <row r="11" spans="2:5" x14ac:dyDescent="0.2">
      <c r="B11" s="1" t="s">
        <v>49</v>
      </c>
      <c r="E11" s="7">
        <v>-4910.20039</v>
      </c>
    </row>
    <row r="12" spans="2:5" x14ac:dyDescent="0.2">
      <c r="B12" s="1" t="s">
        <v>48</v>
      </c>
      <c r="E12" s="7">
        <v>1122.0473300000001</v>
      </c>
    </row>
    <row r="13" spans="2:5" x14ac:dyDescent="0.2">
      <c r="B13" s="1" t="s">
        <v>47</v>
      </c>
      <c r="E13" s="7">
        <v>-8.0481499999999997</v>
      </c>
    </row>
    <row r="14" spans="2:5" x14ac:dyDescent="0.2">
      <c r="B14" s="1" t="s">
        <v>46</v>
      </c>
      <c r="E14" s="7">
        <v>957.59745999999996</v>
      </c>
    </row>
    <row r="15" spans="2:5" x14ac:dyDescent="0.2">
      <c r="B15" s="1" t="s">
        <v>45</v>
      </c>
      <c r="E15" s="7">
        <v>215.35814000000008</v>
      </c>
    </row>
    <row r="16" spans="2:5" x14ac:dyDescent="0.2">
      <c r="B16" s="1" t="s">
        <v>44</v>
      </c>
      <c r="E16" s="7">
        <v>729.79377000000011</v>
      </c>
    </row>
    <row r="17" spans="2:5" x14ac:dyDescent="0.2">
      <c r="B17" s="6" t="s">
        <v>43</v>
      </c>
      <c r="E17" s="8">
        <f>SUM(E9:E16)</f>
        <v>54987.108070000002</v>
      </c>
    </row>
    <row r="18" spans="2:5" ht="5.25" customHeight="1" x14ac:dyDescent="0.2">
      <c r="E18" s="7"/>
    </row>
    <row r="19" spans="2:5" x14ac:dyDescent="0.2">
      <c r="B19" s="1" t="s">
        <v>42</v>
      </c>
      <c r="E19" s="7">
        <v>146348.92397</v>
      </c>
    </row>
    <row r="20" spans="2:5" x14ac:dyDescent="0.2">
      <c r="B20" s="1" t="s">
        <v>41</v>
      </c>
      <c r="E20" s="7">
        <v>2042.5727899999999</v>
      </c>
    </row>
    <row r="21" spans="2:5" x14ac:dyDescent="0.2">
      <c r="B21" s="1" t="s">
        <v>40</v>
      </c>
      <c r="E21" s="7">
        <v>1092.2375400000001</v>
      </c>
    </row>
    <row r="22" spans="2:5" x14ac:dyDescent="0.2">
      <c r="B22" s="1" t="s">
        <v>39</v>
      </c>
      <c r="E22" s="7">
        <v>4930.3302599999997</v>
      </c>
    </row>
    <row r="23" spans="2:5" x14ac:dyDescent="0.2">
      <c r="B23" s="1" t="s">
        <v>38</v>
      </c>
      <c r="E23" s="7">
        <v>1408.2303700000002</v>
      </c>
    </row>
    <row r="24" spans="2:5" x14ac:dyDescent="0.2">
      <c r="B24" s="1" t="s">
        <v>37</v>
      </c>
      <c r="E24" s="7">
        <v>619.80671999999993</v>
      </c>
    </row>
    <row r="25" spans="2:5" x14ac:dyDescent="0.2">
      <c r="B25" s="1" t="s">
        <v>36</v>
      </c>
      <c r="E25" s="7">
        <v>198.04248000000001</v>
      </c>
    </row>
    <row r="26" spans="2:5" x14ac:dyDescent="0.2">
      <c r="B26" s="6" t="s">
        <v>35</v>
      </c>
      <c r="E26" s="8">
        <f>SUM(E19:E25)</f>
        <v>156640.14413</v>
      </c>
    </row>
    <row r="27" spans="2:5" ht="4.5" customHeight="1" x14ac:dyDescent="0.2">
      <c r="E27" s="10"/>
    </row>
    <row r="28" spans="2:5" ht="13.5" thickBot="1" x14ac:dyDescent="0.25">
      <c r="B28" s="6" t="s">
        <v>34</v>
      </c>
      <c r="C28" s="1" t="s">
        <v>4</v>
      </c>
      <c r="E28" s="5">
        <f>+E26+E17</f>
        <v>211627.25219999999</v>
      </c>
    </row>
    <row r="29" spans="2:5" ht="6" customHeight="1" thickTop="1" x14ac:dyDescent="0.2">
      <c r="E29" s="7"/>
    </row>
    <row r="30" spans="2:5" x14ac:dyDescent="0.2">
      <c r="B30" s="6" t="s">
        <v>33</v>
      </c>
      <c r="E30" s="7"/>
    </row>
    <row r="31" spans="2:5" ht="10.5" customHeight="1" x14ac:dyDescent="0.2">
      <c r="B31" s="6" t="s">
        <v>32</v>
      </c>
      <c r="E31" s="7"/>
    </row>
    <row r="32" spans="2:5" x14ac:dyDescent="0.2">
      <c r="B32" s="1" t="s">
        <v>17</v>
      </c>
      <c r="C32" s="1" t="s">
        <v>4</v>
      </c>
      <c r="E32" s="7">
        <v>4994.6575800000001</v>
      </c>
    </row>
    <row r="33" spans="2:5" x14ac:dyDescent="0.2">
      <c r="B33" s="1" t="s">
        <v>31</v>
      </c>
      <c r="E33" s="7">
        <v>30394.898850000001</v>
      </c>
    </row>
    <row r="34" spans="2:5" x14ac:dyDescent="0.2">
      <c r="B34" s="1" t="s">
        <v>30</v>
      </c>
      <c r="E34" s="7">
        <v>2202.0672799999998</v>
      </c>
    </row>
    <row r="35" spans="2:5" x14ac:dyDescent="0.2">
      <c r="B35" s="1" t="s">
        <v>29</v>
      </c>
      <c r="E35" s="7">
        <v>147.66660000000002</v>
      </c>
    </row>
    <row r="36" spans="2:5" x14ac:dyDescent="0.2">
      <c r="B36" s="1" t="s">
        <v>28</v>
      </c>
      <c r="E36" s="7">
        <v>615.08856000000003</v>
      </c>
    </row>
    <row r="37" spans="2:5" x14ac:dyDescent="0.2">
      <c r="B37" s="1" t="s">
        <v>27</v>
      </c>
      <c r="E37" s="7">
        <v>403.49603999999999</v>
      </c>
    </row>
    <row r="38" spans="2:5" x14ac:dyDescent="0.2">
      <c r="B38" s="1" t="s">
        <v>26</v>
      </c>
      <c r="E38" s="7">
        <v>1279.09294</v>
      </c>
    </row>
    <row r="39" spans="2:5" x14ac:dyDescent="0.2">
      <c r="B39" s="1" t="s">
        <v>25</v>
      </c>
      <c r="E39" s="7">
        <v>708.53090999999927</v>
      </c>
    </row>
    <row r="40" spans="2:5" x14ac:dyDescent="0.2">
      <c r="B40" s="1" t="s">
        <v>24</v>
      </c>
      <c r="E40" s="7">
        <v>3283.91237</v>
      </c>
    </row>
    <row r="41" spans="2:5" x14ac:dyDescent="0.2">
      <c r="B41" s="1" t="s">
        <v>23</v>
      </c>
      <c r="E41" s="7">
        <v>4834.4533200000005</v>
      </c>
    </row>
    <row r="42" spans="2:5" x14ac:dyDescent="0.2">
      <c r="B42" s="6" t="s">
        <v>22</v>
      </c>
      <c r="E42" s="8">
        <f>SUM(E32:E41)</f>
        <v>48863.864450000001</v>
      </c>
    </row>
    <row r="43" spans="2:5" ht="6" customHeight="1" x14ac:dyDescent="0.2">
      <c r="E43" s="7"/>
    </row>
    <row r="44" spans="2:5" ht="12" customHeight="1" x14ac:dyDescent="0.2">
      <c r="B44" s="9" t="s">
        <v>21</v>
      </c>
      <c r="E44" s="7">
        <v>75.982129999999998</v>
      </c>
    </row>
    <row r="45" spans="2:5" x14ac:dyDescent="0.2">
      <c r="B45" s="9" t="s">
        <v>20</v>
      </c>
      <c r="E45" s="7">
        <v>105918.22022</v>
      </c>
    </row>
    <row r="46" spans="2:5" x14ac:dyDescent="0.2">
      <c r="B46" s="9" t="s">
        <v>19</v>
      </c>
      <c r="E46" s="7">
        <v>19714.453719999998</v>
      </c>
    </row>
    <row r="47" spans="2:5" x14ac:dyDescent="0.2">
      <c r="B47" s="9" t="s">
        <v>18</v>
      </c>
      <c r="E47" s="7">
        <v>1104.6529399999999</v>
      </c>
    </row>
    <row r="48" spans="2:5" x14ac:dyDescent="0.2">
      <c r="B48" s="9" t="s">
        <v>16</v>
      </c>
      <c r="E48" s="7">
        <v>79.663440000000008</v>
      </c>
    </row>
    <row r="49" spans="2:5" ht="5.25" customHeight="1" x14ac:dyDescent="0.2">
      <c r="E49" s="7"/>
    </row>
    <row r="50" spans="2:5" ht="15" customHeight="1" x14ac:dyDescent="0.2">
      <c r="B50" s="6" t="s">
        <v>15</v>
      </c>
      <c r="E50" s="8">
        <f>SUM(E44:E48)</f>
        <v>126892.97245</v>
      </c>
    </row>
    <row r="51" spans="2:5" ht="4.5" customHeight="1" x14ac:dyDescent="0.2">
      <c r="E51" s="7"/>
    </row>
    <row r="52" spans="2:5" ht="16.5" customHeight="1" x14ac:dyDescent="0.2">
      <c r="B52" s="6" t="s">
        <v>14</v>
      </c>
      <c r="C52" s="1" t="s">
        <v>4</v>
      </c>
      <c r="E52" s="8">
        <f>+E42+SUM(E44:E48)</f>
        <v>175756.83689999999</v>
      </c>
    </row>
    <row r="53" spans="2:5" ht="6" customHeight="1" x14ac:dyDescent="0.2">
      <c r="E53" s="7"/>
    </row>
    <row r="54" spans="2:5" ht="13.5" customHeight="1" x14ac:dyDescent="0.2">
      <c r="B54" s="6" t="s">
        <v>13</v>
      </c>
      <c r="E54" s="7"/>
    </row>
    <row r="55" spans="2:5" ht="16.5" customHeight="1" x14ac:dyDescent="0.2">
      <c r="B55" s="1" t="s">
        <v>12</v>
      </c>
      <c r="C55" s="1" t="s">
        <v>4</v>
      </c>
      <c r="E55" s="7">
        <v>14700.1</v>
      </c>
    </row>
    <row r="56" spans="2:5" x14ac:dyDescent="0.2">
      <c r="B56" s="1" t="s">
        <v>11</v>
      </c>
      <c r="E56" s="7">
        <v>3302.5744300000001</v>
      </c>
    </row>
    <row r="57" spans="2:5" x14ac:dyDescent="0.2">
      <c r="B57" s="1" t="s">
        <v>10</v>
      </c>
      <c r="E57" s="7">
        <v>1495.99117</v>
      </c>
    </row>
    <row r="58" spans="2:5" x14ac:dyDescent="0.2">
      <c r="B58" s="1" t="s">
        <v>9</v>
      </c>
      <c r="E58" s="7">
        <v>-13.651999999999999</v>
      </c>
    </row>
    <row r="59" spans="2:5" x14ac:dyDescent="0.2">
      <c r="B59" s="1" t="s">
        <v>8</v>
      </c>
      <c r="E59" s="7">
        <v>12737.009620000001</v>
      </c>
    </row>
    <row r="60" spans="2:5" x14ac:dyDescent="0.2">
      <c r="B60" s="1" t="s">
        <v>7</v>
      </c>
      <c r="E60" s="7">
        <v>3648.3920800000028</v>
      </c>
    </row>
    <row r="61" spans="2:5" x14ac:dyDescent="0.2">
      <c r="B61" s="6" t="s">
        <v>6</v>
      </c>
      <c r="E61" s="8">
        <f>SUM(E55:E60)</f>
        <v>35870.415300000008</v>
      </c>
    </row>
    <row r="62" spans="2:5" ht="6.75" customHeight="1" x14ac:dyDescent="0.2">
      <c r="E62" s="7"/>
    </row>
    <row r="63" spans="2:5" ht="13.5" thickBot="1" x14ac:dyDescent="0.25">
      <c r="B63" s="6" t="s">
        <v>5</v>
      </c>
      <c r="C63" s="1" t="s">
        <v>4</v>
      </c>
      <c r="E63" s="5">
        <f>+E61+E52</f>
        <v>211627.25219999999</v>
      </c>
    </row>
    <row r="64" spans="2:5" ht="13.5" thickTop="1" x14ac:dyDescent="0.2">
      <c r="E64" s="4">
        <f>+E61/E28</f>
        <v>0.1694980912292921</v>
      </c>
    </row>
    <row r="65" spans="2:5" x14ac:dyDescent="0.2">
      <c r="E65" s="4"/>
    </row>
    <row r="66" spans="2:5" ht="19.5" customHeight="1" x14ac:dyDescent="0.2"/>
    <row r="67" spans="2:5" ht="8.25" customHeight="1" x14ac:dyDescent="0.2"/>
    <row r="68" spans="2:5" ht="15" customHeight="1" x14ac:dyDescent="0.2">
      <c r="B68" s="3" t="s">
        <v>3</v>
      </c>
      <c r="C68" s="2" t="s">
        <v>2</v>
      </c>
      <c r="D68" s="2"/>
      <c r="E68" s="2"/>
    </row>
    <row r="69" spans="2:5" x14ac:dyDescent="0.2">
      <c r="B69" s="3" t="s">
        <v>1</v>
      </c>
      <c r="C69" s="2" t="s">
        <v>0</v>
      </c>
      <c r="D69" s="2"/>
      <c r="E69" s="2"/>
    </row>
  </sheetData>
  <mergeCells count="3">
    <mergeCell ref="B2:E2"/>
    <mergeCell ref="C69:E69"/>
    <mergeCell ref="C68:E68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DF382-2123-47B2-9AED-B2C978B811AE}">
  <sheetPr>
    <tabColor theme="5" tint="0.39997558519241921"/>
  </sheetPr>
  <dimension ref="B1:E101"/>
  <sheetViews>
    <sheetView showGridLines="0" tabSelected="1" zoomScaleNormal="100" workbookViewId="0">
      <pane xSplit="5" ySplit="5" topLeftCell="F42" activePane="bottomRight" state="frozen"/>
      <selection activeCell="B2" sqref="B2:E80"/>
      <selection pane="topRight" activeCell="B2" sqref="B2:E80"/>
      <selection pane="bottomLeft" activeCell="B2" sqref="B2:E80"/>
      <selection pane="bottomRight" activeCell="G40" sqref="G40"/>
    </sheetView>
  </sheetViews>
  <sheetFormatPr baseColWidth="10" defaultColWidth="9" defaultRowHeight="12.75" x14ac:dyDescent="0.2"/>
  <cols>
    <col min="1" max="1" width="1.625" style="1" customWidth="1"/>
    <col min="2" max="2" width="35.875" style="9" customWidth="1"/>
    <col min="3" max="3" width="3.375" style="9" customWidth="1"/>
    <col min="4" max="4" width="1.875" style="9" customWidth="1"/>
    <col min="5" max="5" width="9.5" style="20" customWidth="1"/>
    <col min="6" max="6" width="9.375" style="1" bestFit="1" customWidth="1"/>
    <col min="7" max="7" width="9.875" style="1" bestFit="1" customWidth="1"/>
    <col min="8" max="16384" width="9" style="1"/>
  </cols>
  <sheetData>
    <row r="1" spans="2:5" ht="15.75" x14ac:dyDescent="0.25">
      <c r="B1" s="19" t="s">
        <v>57</v>
      </c>
      <c r="C1" s="19"/>
      <c r="D1" s="19"/>
      <c r="E1" s="19"/>
    </row>
    <row r="2" spans="2:5" ht="15.75" x14ac:dyDescent="0.25">
      <c r="B2" s="49" t="s">
        <v>56</v>
      </c>
      <c r="C2" s="17"/>
      <c r="D2" s="17"/>
      <c r="E2" s="48"/>
    </row>
    <row r="3" spans="2:5" x14ac:dyDescent="0.2">
      <c r="B3" s="45" t="s">
        <v>99</v>
      </c>
      <c r="C3" s="45"/>
      <c r="D3" s="45"/>
      <c r="E3" s="47"/>
    </row>
    <row r="4" spans="2:5" s="11" customFormat="1" ht="13.5" thickBot="1" x14ac:dyDescent="0.25">
      <c r="B4" s="46" t="str">
        <f>+[1]BG!B5</f>
        <v>Al 31 de Octubre 2021</v>
      </c>
      <c r="C4" s="44"/>
      <c r="D4" s="46"/>
      <c r="E4" s="44"/>
    </row>
    <row r="5" spans="2:5" s="42" customFormat="1" x14ac:dyDescent="0.2">
      <c r="B5" s="43" t="str">
        <f>+'BG Bolsa'!B6</f>
        <v>(Cifras expresadas en miles de dólares estadounidenses)</v>
      </c>
      <c r="C5" s="43"/>
      <c r="D5" s="43"/>
      <c r="E5" s="43"/>
    </row>
    <row r="6" spans="2:5" ht="14.25" customHeight="1" x14ac:dyDescent="0.2">
      <c r="B6" s="27" t="s">
        <v>98</v>
      </c>
      <c r="C6" s="27" t="s">
        <v>4</v>
      </c>
      <c r="D6" s="27"/>
      <c r="E6" s="25">
        <v>19385.877599999996</v>
      </c>
    </row>
    <row r="7" spans="2:5" x14ac:dyDescent="0.2">
      <c r="B7" s="40" t="s">
        <v>70</v>
      </c>
      <c r="C7" s="41"/>
      <c r="D7" s="41"/>
      <c r="E7" s="25">
        <v>4698.89084</v>
      </c>
    </row>
    <row r="8" spans="2:5" x14ac:dyDescent="0.2">
      <c r="B8" s="40" t="s">
        <v>97</v>
      </c>
      <c r="C8" s="41"/>
      <c r="D8" s="41"/>
      <c r="E8" s="25">
        <v>1354.6269100000002</v>
      </c>
    </row>
    <row r="9" spans="2:5" x14ac:dyDescent="0.2">
      <c r="B9" s="40" t="s">
        <v>96</v>
      </c>
      <c r="C9" s="40"/>
      <c r="D9" s="40"/>
      <c r="E9" s="25">
        <v>2125.9110099999998</v>
      </c>
    </row>
    <row r="10" spans="2:5" x14ac:dyDescent="0.2">
      <c r="B10" s="27" t="s">
        <v>95</v>
      </c>
      <c r="C10" s="27"/>
      <c r="D10" s="27"/>
      <c r="E10" s="25">
        <v>927.01427000000001</v>
      </c>
    </row>
    <row r="11" spans="2:5" x14ac:dyDescent="0.2">
      <c r="B11" s="27" t="s">
        <v>94</v>
      </c>
      <c r="C11" s="27"/>
      <c r="D11" s="27"/>
      <c r="E11" s="25">
        <v>2720.4933899999996</v>
      </c>
    </row>
    <row r="12" spans="2:5" s="32" customFormat="1" x14ac:dyDescent="0.2">
      <c r="B12" s="30" t="s">
        <v>93</v>
      </c>
      <c r="C12" s="30" t="s">
        <v>4</v>
      </c>
      <c r="D12" s="30"/>
      <c r="E12" s="34">
        <f>SUM(D6:E11)</f>
        <v>31212.814019999994</v>
      </c>
    </row>
    <row r="13" spans="2:5" ht="4.5" customHeight="1" x14ac:dyDescent="0.2">
      <c r="B13" s="27"/>
      <c r="C13" s="27"/>
      <c r="D13" s="27"/>
      <c r="E13" s="25"/>
    </row>
    <row r="14" spans="2:5" x14ac:dyDescent="0.2">
      <c r="B14" s="27" t="s">
        <v>92</v>
      </c>
      <c r="C14" s="27" t="s">
        <v>4</v>
      </c>
      <c r="D14" s="27"/>
      <c r="E14" s="25">
        <v>6464.2812699999995</v>
      </c>
    </row>
    <row r="15" spans="2:5" x14ac:dyDescent="0.2">
      <c r="B15" s="27" t="s">
        <v>91</v>
      </c>
      <c r="C15" s="27"/>
      <c r="D15" s="27"/>
      <c r="E15" s="25">
        <v>1544.4452800000001</v>
      </c>
    </row>
    <row r="16" spans="2:5" s="32" customFormat="1" x14ac:dyDescent="0.2">
      <c r="B16" s="30" t="s">
        <v>90</v>
      </c>
      <c r="C16" s="30" t="s">
        <v>4</v>
      </c>
      <c r="D16" s="30"/>
      <c r="E16" s="34">
        <f>SUM(E14:E15)</f>
        <v>8008.7265499999994</v>
      </c>
    </row>
    <row r="17" spans="2:5" s="37" customFormat="1" ht="4.5" customHeight="1" x14ac:dyDescent="0.2">
      <c r="B17" s="39"/>
      <c r="C17" s="39"/>
      <c r="D17" s="39"/>
      <c r="E17" s="38"/>
    </row>
    <row r="18" spans="2:5" x14ac:dyDescent="0.2">
      <c r="B18" s="27" t="s">
        <v>89</v>
      </c>
      <c r="C18" s="27" t="s">
        <v>4</v>
      </c>
      <c r="D18" s="27"/>
      <c r="E18" s="25">
        <v>3324.9197600000002</v>
      </c>
    </row>
    <row r="19" spans="2:5" x14ac:dyDescent="0.2">
      <c r="B19" s="27" t="s">
        <v>88</v>
      </c>
      <c r="C19" s="27"/>
      <c r="D19" s="27"/>
      <c r="E19" s="25">
        <v>1426.19397</v>
      </c>
    </row>
    <row r="20" spans="2:5" x14ac:dyDescent="0.2">
      <c r="B20" s="27" t="s">
        <v>87</v>
      </c>
      <c r="C20" s="27"/>
      <c r="D20" s="27"/>
      <c r="E20" s="25">
        <v>257.68184000000002</v>
      </c>
    </row>
    <row r="21" spans="2:5" x14ac:dyDescent="0.2">
      <c r="B21" s="33" t="s">
        <v>86</v>
      </c>
      <c r="C21" s="33"/>
      <c r="D21" s="33"/>
      <c r="E21" s="25">
        <v>2691.8269699999996</v>
      </c>
    </row>
    <row r="22" spans="2:5" x14ac:dyDescent="0.2">
      <c r="B22" s="33" t="s">
        <v>85</v>
      </c>
      <c r="C22" s="33"/>
      <c r="D22" s="33"/>
      <c r="E22" s="25">
        <v>132.07447999999999</v>
      </c>
    </row>
    <row r="23" spans="2:5" x14ac:dyDescent="0.2">
      <c r="B23" s="33" t="s">
        <v>84</v>
      </c>
      <c r="C23" s="33"/>
      <c r="D23" s="33"/>
      <c r="E23" s="25">
        <v>609.85279000000003</v>
      </c>
    </row>
    <row r="24" spans="2:5" x14ac:dyDescent="0.2">
      <c r="B24" s="33" t="s">
        <v>83</v>
      </c>
      <c r="C24" s="33"/>
      <c r="D24" s="33"/>
      <c r="E24" s="25">
        <v>423.07062999999999</v>
      </c>
    </row>
    <row r="25" spans="2:5" x14ac:dyDescent="0.2">
      <c r="B25" s="33" t="s">
        <v>82</v>
      </c>
      <c r="C25" s="33"/>
      <c r="D25" s="33"/>
      <c r="E25" s="25">
        <v>394.10566999999998</v>
      </c>
    </row>
    <row r="26" spans="2:5" hidden="1" x14ac:dyDescent="0.2">
      <c r="B26" s="33" t="s">
        <v>81</v>
      </c>
      <c r="C26" s="33"/>
      <c r="D26" s="33"/>
      <c r="E26" s="25">
        <v>0</v>
      </c>
    </row>
    <row r="27" spans="2:5" hidden="1" x14ac:dyDescent="0.2">
      <c r="B27" s="33" t="s">
        <v>80</v>
      </c>
      <c r="C27" s="33"/>
      <c r="D27" s="33"/>
      <c r="E27" s="25">
        <v>0</v>
      </c>
    </row>
    <row r="28" spans="2:5" hidden="1" x14ac:dyDescent="0.2">
      <c r="B28" s="33" t="s">
        <v>79</v>
      </c>
      <c r="C28" s="33"/>
      <c r="D28" s="33"/>
      <c r="E28" s="25">
        <v>0</v>
      </c>
    </row>
    <row r="29" spans="2:5" x14ac:dyDescent="0.2">
      <c r="B29" s="36" t="s">
        <v>78</v>
      </c>
      <c r="C29" s="36"/>
      <c r="D29" s="36"/>
      <c r="E29" s="25">
        <v>5.4855799999999997</v>
      </c>
    </row>
    <row r="30" spans="2:5" x14ac:dyDescent="0.2">
      <c r="B30" s="36" t="s">
        <v>77</v>
      </c>
      <c r="C30" s="36"/>
      <c r="D30" s="36"/>
      <c r="E30" s="25">
        <v>1353.9631800000002</v>
      </c>
    </row>
    <row r="31" spans="2:5" x14ac:dyDescent="0.2">
      <c r="B31" s="33" t="s">
        <v>76</v>
      </c>
      <c r="C31" s="33"/>
      <c r="D31" s="33"/>
      <c r="E31" s="25">
        <v>119.82322000000001</v>
      </c>
    </row>
    <row r="32" spans="2:5" hidden="1" x14ac:dyDescent="0.2">
      <c r="B32" s="33" t="s">
        <v>75</v>
      </c>
      <c r="C32" s="33"/>
      <c r="D32" s="33"/>
      <c r="E32" s="25">
        <v>0</v>
      </c>
    </row>
    <row r="33" spans="2:5" x14ac:dyDescent="0.2">
      <c r="B33" s="35" t="s">
        <v>74</v>
      </c>
      <c r="C33" s="35"/>
      <c r="D33" s="35"/>
      <c r="E33" s="25">
        <v>3227.8292200000001</v>
      </c>
    </row>
    <row r="34" spans="2:5" hidden="1" x14ac:dyDescent="0.2">
      <c r="B34" s="35" t="s">
        <v>73</v>
      </c>
      <c r="C34" s="35"/>
      <c r="D34" s="35"/>
      <c r="E34" s="25">
        <v>100</v>
      </c>
    </row>
    <row r="35" spans="2:5" x14ac:dyDescent="0.2">
      <c r="B35" s="33" t="s">
        <v>72</v>
      </c>
      <c r="C35" s="35"/>
      <c r="D35" s="35"/>
      <c r="E35" s="25">
        <v>296.38014000000004</v>
      </c>
    </row>
    <row r="36" spans="2:5" x14ac:dyDescent="0.2">
      <c r="B36" s="35" t="s">
        <v>71</v>
      </c>
      <c r="C36" s="35"/>
      <c r="D36" s="35"/>
      <c r="E36" s="25">
        <v>157.3519</v>
      </c>
    </row>
    <row r="37" spans="2:5" x14ac:dyDescent="0.2">
      <c r="B37" s="35" t="s">
        <v>70</v>
      </c>
      <c r="C37" s="35"/>
      <c r="D37" s="35"/>
      <c r="E37" s="25">
        <v>325.16367000000002</v>
      </c>
    </row>
    <row r="38" spans="2:5" x14ac:dyDescent="0.2">
      <c r="B38" s="35" t="s">
        <v>69</v>
      </c>
      <c r="C38" s="35"/>
      <c r="D38" s="35"/>
      <c r="E38" s="25">
        <v>2243.09969</v>
      </c>
    </row>
    <row r="39" spans="2:5" x14ac:dyDescent="0.2">
      <c r="B39" s="33" t="s">
        <v>68</v>
      </c>
      <c r="C39" s="33"/>
      <c r="D39" s="33"/>
      <c r="E39" s="25">
        <v>367.87691999999998</v>
      </c>
    </row>
    <row r="40" spans="2:5" s="32" customFormat="1" x14ac:dyDescent="0.2">
      <c r="B40" s="30" t="s">
        <v>67</v>
      </c>
      <c r="C40" s="30" t="s">
        <v>4</v>
      </c>
      <c r="D40" s="30"/>
      <c r="E40" s="34">
        <f>SUM(E18:E39)</f>
        <v>17456.699629999999</v>
      </c>
    </row>
    <row r="41" spans="2:5" s="32" customFormat="1" x14ac:dyDescent="0.2">
      <c r="B41" s="30" t="s">
        <v>66</v>
      </c>
      <c r="C41" s="30"/>
      <c r="D41" s="30"/>
      <c r="E41" s="34">
        <f>+E12-E16-E40</f>
        <v>5747.3878399999958</v>
      </c>
    </row>
    <row r="42" spans="2:5" x14ac:dyDescent="0.2">
      <c r="B42" s="33"/>
      <c r="C42" s="33"/>
      <c r="D42" s="33"/>
      <c r="E42" s="25"/>
    </row>
    <row r="43" spans="2:5" x14ac:dyDescent="0.2">
      <c r="B43" s="27" t="s">
        <v>65</v>
      </c>
      <c r="C43" s="27" t="s">
        <v>4</v>
      </c>
      <c r="D43" s="27"/>
      <c r="E43" s="25">
        <v>881.91282999999999</v>
      </c>
    </row>
    <row r="44" spans="2:5" x14ac:dyDescent="0.2">
      <c r="B44" s="27" t="s">
        <v>64</v>
      </c>
      <c r="C44" s="27"/>
      <c r="D44" s="27"/>
      <c r="E44" s="25">
        <v>110.53441000000001</v>
      </c>
    </row>
    <row r="45" spans="2:5" s="32" customFormat="1" x14ac:dyDescent="0.2">
      <c r="B45" s="30" t="s">
        <v>63</v>
      </c>
      <c r="C45" s="30" t="s">
        <v>4</v>
      </c>
      <c r="D45" s="30"/>
      <c r="E45" s="31">
        <f>SUM(E43:E44)</f>
        <v>992.44723999999997</v>
      </c>
    </row>
    <row r="46" spans="2:5" s="32" customFormat="1" x14ac:dyDescent="0.2">
      <c r="B46" s="27" t="s">
        <v>62</v>
      </c>
      <c r="C46" s="30"/>
      <c r="D46" s="30"/>
      <c r="E46" s="25">
        <v>135.33395999999999</v>
      </c>
    </row>
    <row r="47" spans="2:5" x14ac:dyDescent="0.2">
      <c r="B47" s="29" t="s">
        <v>61</v>
      </c>
      <c r="C47" s="27"/>
      <c r="D47" s="27"/>
      <c r="E47" s="31">
        <f>+E41+E45+E46</f>
        <v>6875.1690399999952</v>
      </c>
    </row>
    <row r="48" spans="2:5" x14ac:dyDescent="0.2">
      <c r="B48" s="27"/>
      <c r="C48" s="27"/>
      <c r="D48" s="27"/>
      <c r="E48" s="25"/>
    </row>
    <row r="49" spans="2:5" x14ac:dyDescent="0.2">
      <c r="B49" s="30" t="s">
        <v>60</v>
      </c>
      <c r="C49" s="30" t="s">
        <v>4</v>
      </c>
      <c r="D49" s="30"/>
      <c r="E49" s="25">
        <v>3226.7769600000001</v>
      </c>
    </row>
    <row r="50" spans="2:5" hidden="1" x14ac:dyDescent="0.2">
      <c r="B50" s="27"/>
      <c r="C50" s="27"/>
      <c r="D50" s="27"/>
      <c r="E50" s="25"/>
    </row>
    <row r="51" spans="2:5" hidden="1" x14ac:dyDescent="0.2">
      <c r="B51" s="29" t="s">
        <v>59</v>
      </c>
      <c r="C51" s="27"/>
      <c r="D51" s="27"/>
      <c r="E51" s="25">
        <v>0</v>
      </c>
    </row>
    <row r="52" spans="2:5" x14ac:dyDescent="0.2">
      <c r="B52" s="27"/>
      <c r="C52" s="27"/>
      <c r="D52" s="27"/>
      <c r="E52" s="25"/>
    </row>
    <row r="53" spans="2:5" ht="13.5" thickBot="1" x14ac:dyDescent="0.25">
      <c r="B53" s="29" t="s">
        <v>58</v>
      </c>
      <c r="C53" s="27"/>
      <c r="D53" s="27"/>
      <c r="E53" s="28">
        <f>+E47-E49</f>
        <v>3648.3920799999951</v>
      </c>
    </row>
    <row r="54" spans="2:5" ht="13.5" thickTop="1" x14ac:dyDescent="0.2">
      <c r="B54" s="27"/>
      <c r="C54" s="27"/>
      <c r="D54" s="27"/>
      <c r="E54" s="25"/>
    </row>
    <row r="55" spans="2:5" ht="10.5" customHeight="1" x14ac:dyDescent="0.2">
      <c r="B55" s="27"/>
      <c r="C55" s="27"/>
      <c r="D55" s="27"/>
      <c r="E55" s="25"/>
    </row>
    <row r="56" spans="2:5" x14ac:dyDescent="0.2">
      <c r="B56" s="27"/>
      <c r="C56" s="27"/>
      <c r="D56" s="27"/>
      <c r="E56" s="25"/>
    </row>
    <row r="57" spans="2:5" x14ac:dyDescent="0.2">
      <c r="B57" s="26"/>
      <c r="C57" s="26"/>
      <c r="D57" s="26"/>
      <c r="E57" s="25"/>
    </row>
    <row r="58" spans="2:5" x14ac:dyDescent="0.2">
      <c r="B58" s="24" t="s">
        <v>3</v>
      </c>
      <c r="C58" s="23" t="s">
        <v>2</v>
      </c>
      <c r="D58" s="23"/>
      <c r="E58" s="23"/>
    </row>
    <row r="59" spans="2:5" x14ac:dyDescent="0.2">
      <c r="B59" s="24" t="s">
        <v>1</v>
      </c>
      <c r="C59" s="23" t="s">
        <v>0</v>
      </c>
      <c r="D59" s="23"/>
      <c r="E59" s="23"/>
    </row>
    <row r="60" spans="2:5" x14ac:dyDescent="0.2">
      <c r="E60" s="10"/>
    </row>
    <row r="61" spans="2:5" x14ac:dyDescent="0.2">
      <c r="E61" s="10"/>
    </row>
    <row r="62" spans="2:5" x14ac:dyDescent="0.2">
      <c r="E62" s="10"/>
    </row>
    <row r="63" spans="2:5" x14ac:dyDescent="0.2">
      <c r="E63" s="10"/>
    </row>
    <row r="64" spans="2:5" x14ac:dyDescent="0.2">
      <c r="E64" s="10"/>
    </row>
    <row r="65" spans="2:5" x14ac:dyDescent="0.2">
      <c r="E65" s="10"/>
    </row>
    <row r="66" spans="2:5" x14ac:dyDescent="0.2">
      <c r="E66" s="10"/>
    </row>
    <row r="67" spans="2:5" x14ac:dyDescent="0.2">
      <c r="E67" s="10"/>
    </row>
    <row r="68" spans="2:5" x14ac:dyDescent="0.2">
      <c r="E68" s="10"/>
    </row>
    <row r="69" spans="2:5" x14ac:dyDescent="0.2">
      <c r="B69" s="22"/>
      <c r="C69" s="22"/>
      <c r="D69" s="22"/>
      <c r="E69" s="10"/>
    </row>
    <row r="70" spans="2:5" x14ac:dyDescent="0.2">
      <c r="E70" s="10"/>
    </row>
    <row r="71" spans="2:5" x14ac:dyDescent="0.2">
      <c r="E71" s="10"/>
    </row>
    <row r="72" spans="2:5" x14ac:dyDescent="0.2">
      <c r="E72" s="21"/>
    </row>
    <row r="73" spans="2:5" x14ac:dyDescent="0.2">
      <c r="E73" s="21"/>
    </row>
    <row r="74" spans="2:5" x14ac:dyDescent="0.2">
      <c r="E74" s="21"/>
    </row>
    <row r="75" spans="2:5" x14ac:dyDescent="0.2">
      <c r="E75" s="21"/>
    </row>
    <row r="76" spans="2:5" x14ac:dyDescent="0.2">
      <c r="E76" s="21"/>
    </row>
    <row r="77" spans="2:5" x14ac:dyDescent="0.2">
      <c r="B77" s="22"/>
      <c r="C77" s="22"/>
      <c r="D77" s="22"/>
      <c r="E77" s="21"/>
    </row>
    <row r="78" spans="2:5" x14ac:dyDescent="0.2">
      <c r="E78" s="21"/>
    </row>
    <row r="79" spans="2:5" x14ac:dyDescent="0.2">
      <c r="E79" s="21"/>
    </row>
    <row r="80" spans="2:5" x14ac:dyDescent="0.2">
      <c r="E80" s="21"/>
    </row>
    <row r="81" spans="5:5" x14ac:dyDescent="0.2">
      <c r="E81" s="21"/>
    </row>
    <row r="82" spans="5:5" x14ac:dyDescent="0.2">
      <c r="E82" s="21"/>
    </row>
    <row r="83" spans="5:5" x14ac:dyDescent="0.2">
      <c r="E83" s="21"/>
    </row>
    <row r="84" spans="5:5" x14ac:dyDescent="0.2">
      <c r="E84" s="21"/>
    </row>
    <row r="85" spans="5:5" x14ac:dyDescent="0.2">
      <c r="E85" s="21"/>
    </row>
    <row r="86" spans="5:5" x14ac:dyDescent="0.2">
      <c r="E86" s="21"/>
    </row>
    <row r="87" spans="5:5" x14ac:dyDescent="0.2">
      <c r="E87" s="21"/>
    </row>
    <row r="88" spans="5:5" x14ac:dyDescent="0.2">
      <c r="E88" s="21"/>
    </row>
    <row r="89" spans="5:5" x14ac:dyDescent="0.2">
      <c r="E89" s="21"/>
    </row>
    <row r="90" spans="5:5" x14ac:dyDescent="0.2">
      <c r="E90" s="21"/>
    </row>
    <row r="91" spans="5:5" x14ac:dyDescent="0.2">
      <c r="E91" s="21"/>
    </row>
    <row r="92" spans="5:5" x14ac:dyDescent="0.2">
      <c r="E92" s="21"/>
    </row>
    <row r="93" spans="5:5" x14ac:dyDescent="0.2">
      <c r="E93" s="21"/>
    </row>
    <row r="94" spans="5:5" x14ac:dyDescent="0.2">
      <c r="E94" s="21"/>
    </row>
    <row r="95" spans="5:5" x14ac:dyDescent="0.2">
      <c r="E95" s="21"/>
    </row>
    <row r="96" spans="5:5" x14ac:dyDescent="0.2">
      <c r="E96" s="21"/>
    </row>
    <row r="97" spans="5:5" x14ac:dyDescent="0.2">
      <c r="E97" s="21"/>
    </row>
    <row r="98" spans="5:5" x14ac:dyDescent="0.2">
      <c r="E98" s="21"/>
    </row>
    <row r="99" spans="5:5" x14ac:dyDescent="0.2">
      <c r="E99" s="21"/>
    </row>
    <row r="100" spans="5:5" x14ac:dyDescent="0.2">
      <c r="E100" s="21"/>
    </row>
    <row r="101" spans="5:5" x14ac:dyDescent="0.2">
      <c r="E101" s="21"/>
    </row>
  </sheetData>
  <mergeCells count="4">
    <mergeCell ref="B1:E1"/>
    <mergeCell ref="C58:E58"/>
    <mergeCell ref="C59:E59"/>
    <mergeCell ref="B5:E5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2021-11-19T14:06:40Z</dcterms:created>
  <dcterms:modified xsi:type="dcterms:W3CDTF">2021-11-19T14:18:51Z</dcterms:modified>
</cp:coreProperties>
</file>