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1\Bolsa de Valores\"/>
    </mc:Choice>
  </mc:AlternateContent>
  <xr:revisionPtr revIDLastSave="0" documentId="13_ncr:1_{641DC0CA-4857-44C4-BD39-4D49CD613246}" xr6:coauthVersionLast="47" xr6:coauthVersionMax="47" xr10:uidLastSave="{00000000-0000-0000-0000-000000000000}"/>
  <bookViews>
    <workbookView xWindow="28680" yWindow="4425" windowWidth="20730" windowHeight="11160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Balances!$A$1:$I$57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2" l="1"/>
  <c r="I34" i="2" l="1"/>
  <c r="G34" i="1" l="1"/>
  <c r="I34" i="1"/>
  <c r="I17" i="1" l="1"/>
  <c r="I21" i="1"/>
  <c r="I39" i="1"/>
  <c r="I43" i="1"/>
  <c r="I47" i="1"/>
  <c r="I52" i="1"/>
  <c r="I38" i="2"/>
  <c r="I25" i="1" l="1"/>
  <c r="I48" i="1"/>
  <c r="I53" i="1" s="1"/>
  <c r="G39" i="1"/>
  <c r="I32" i="2"/>
  <c r="I25" i="2"/>
  <c r="I19" i="2"/>
  <c r="G17" i="1"/>
  <c r="G21" i="1"/>
  <c r="G43" i="1"/>
  <c r="G47" i="1"/>
  <c r="G52" i="1"/>
  <c r="I62" i="1" l="1"/>
  <c r="I27" i="2"/>
  <c r="I42" i="2"/>
  <c r="G48" i="1"/>
  <c r="G53" i="1" s="1"/>
  <c r="G25" i="1"/>
  <c r="G25" i="2" l="1"/>
  <c r="G19" i="2" l="1"/>
  <c r="G32" i="2" l="1"/>
  <c r="G27" i="2"/>
  <c r="G34" i="2" l="1"/>
  <c r="G38" i="2" s="1"/>
  <c r="G42" i="2" s="1"/>
  <c r="G62" i="1" l="1"/>
</calcChain>
</file>

<file path=xl/sharedStrings.xml><?xml version="1.0" encoding="utf-8"?>
<sst xmlns="http://schemas.openxmlformats.org/spreadsheetml/2006/main" count="102" uniqueCount="75">
  <si>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</si>
  <si>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</si>
  <si>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</si>
  <si>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</si>
  <si>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</si>
  <si>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</si>
  <si>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</si>
  <si>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</si>
  <si>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</si>
  <si>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</si>
  <si>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</si>
  <si>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</si>
  <si>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</si>
  <si>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</si>
  <si>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</si>
  <si>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</si>
  <si>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</si>
  <si>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</si>
  <si>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</si>
  <si>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</si>
  <si>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</si>
  <si>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</si>
  <si>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</si>
  <si>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</si>
  <si>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</si>
  <si>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</si>
  <si>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</si>
  <si>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</si>
  <si>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</si>
  <si>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</si>
  <si>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</si>
  <si>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</si>
  <si>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</si>
  <si>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</si>
  <si>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</si>
  <si>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</si>
  <si>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</si>
  <si>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</si>
  <si>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</si>
  <si>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</si>
  <si>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</si>
  <si>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</si>
  <si>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</si>
  <si>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</si>
  <si>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</si>
  <si>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</si>
  <si>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</si>
  <si>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</si>
  <si>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</si>
  <si>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</si>
  <si>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</si>
  <si>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</si>
  <si>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</si>
  <si>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</si>
  <si>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</si>
  <si>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</si>
  <si>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</si>
  <si>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</si>
  <si>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</si>
  <si>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</si>
  <si>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</si>
  <si>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</si>
  <si>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</si>
  <si>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</si>
  <si>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</si>
  <si>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</si>
  <si>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</si>
  <si>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</si>
  <si>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</si>
  <si>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</si>
  <si>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2020</t>
  </si>
  <si>
    <t>2021</t>
  </si>
  <si>
    <t>Al 31 de octubre   de 2021 y 2020</t>
  </si>
  <si>
    <t>Por los años terminados el 31 de octubre de 2021 y 2020</t>
  </si>
  <si>
    <t>Reportos y otras obligaciones bursátiles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</si>
</sst>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</cellStyleXfs>
  <cellXfs count="145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0" xfId="42" applyNumberFormat="1" applyFont="1" applyBorder="1" applyAlignment="1" applyProtection="1"/>
    <xf numFmtId="166" fontId="18" fillId="0" borderId="3" xfId="43" applyNumberFormat="1" applyFont="1" applyBorder="1" applyAlignment="1" applyProtection="1">
      <alignment horizontal="right"/>
    </xf>
    <xf numFmtId="175" fontId="18" fillId="0" borderId="0" xfId="42" applyNumberFormat="1" applyFont="1" applyAlignment="1" applyProtection="1"/>
    <xf numFmtId="166" fontId="18" fillId="0" borderId="0" xfId="44" applyNumberFormat="1" applyFont="1"/>
    <xf numFmtId="170" fontId="8" fillId="0" borderId="0" xfId="13" applyNumberFormat="1" applyFont="1"/>
    <xf numFmtId="166" fontId="18" fillId="0" borderId="3" xfId="44" applyNumberFormat="1" applyFont="1" applyBorder="1"/>
    <xf numFmtId="174" fontId="18" fillId="0" borderId="0" xfId="44" applyNumberFormat="1" applyFont="1"/>
    <xf numFmtId="175" fontId="18" fillId="0" borderId="0" xfId="44" applyNumberFormat="1" applyFont="1"/>
    <xf numFmtId="175" fontId="18" fillId="0" borderId="3" xfId="44" applyNumberFormat="1" applyFont="1" applyBorder="1"/>
    <xf numFmtId="173" fontId="18" fillId="0" borderId="0" xfId="45" applyNumberFormat="1" applyFont="1" applyAlignment="1">
      <alignment horizontal="right"/>
    </xf>
    <xf numFmtId="175" fontId="18" fillId="0" borderId="0" xfId="45" applyNumberFormat="1" applyFont="1" applyAlignment="1">
      <alignment horizontal="right"/>
    </xf>
    <xf numFmtId="175" fontId="18" fillId="0" borderId="3" xfId="45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5" applyNumberFormat="1" applyFont="1" applyAlignment="1">
      <alignment horizontal="right"/>
    </xf>
    <xf numFmtId="166" fontId="18" fillId="0" borderId="3" xfId="45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66" fontId="21" fillId="0" borderId="3" xfId="43" applyNumberFormat="1" applyFon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5" applyNumberFormat="1" applyFont="1"/>
    <xf numFmtId="166" fontId="18" fillId="0" borderId="3" xfId="45" applyNumberFormat="1" applyFont="1" applyBorder="1"/>
    <xf numFmtId="170" fontId="3" fillId="0" borderId="6" xfId="3" applyNumberFormat="1" applyBorder="1" applyAlignment="1">
      <alignment horizontal="right"/>
    </xf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3" fontId="18" fillId="0" borderId="0" xfId="45" applyNumberFormat="1" applyFont="1" applyAlignment="1">
      <alignment horizontal="right"/>
    </xf>
    <xf numFmtId="175" fontId="18" fillId="0" borderId="0" xfId="45" applyNumberFormat="1" applyFont="1" applyAlignment="1">
      <alignment horizontal="right"/>
    </xf>
    <xf numFmtId="175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>
      <alignment horizontal="right"/>
    </xf>
    <xf numFmtId="166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/>
    <xf numFmtId="166" fontId="18" fillId="0" borderId="3" xfId="45" applyNumberFormat="1" applyFont="1" applyBorder="1" applyProtection="1"/>
    <xf numFmtId="175" fontId="18" fillId="0" borderId="3" xfId="45" applyNumberFormat="1" applyFont="1" applyBorder="1" applyAlignment="1" applyProtection="1">
      <alignment horizontal="right"/>
    </xf>
    <xf numFmtId="170" fontId="9" fillId="0" borderId="0" xfId="0" applyNumberFormat="1" applyFont="1" applyBorder="1"/>
  </cellXfs>
  <cellStyles count="46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0" xfId="45" xr:uid="{209DCA5C-6C22-4F21-B27A-EFB69EEDFDCA}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6D0555AC-853C-444C-872F-B5EB2C28DE0A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07B01243-4574-4B43-BA3D-705E2F0A9EE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showGridLines="0" topLeftCell="A50" zoomScaleNormal="100" workbookViewId="0">
      <selection activeCell="G54" sqref="G54"/>
    </sheetView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21.33203125" style="65" customWidth="1"/>
    <col min="6" max="6" width="1.88671875" style="65" customWidth="1"/>
    <col min="7" max="7" width="11.44140625" style="65" customWidth="1"/>
    <col min="8" max="8" width="2.109375" style="65" customWidth="1"/>
    <col min="9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23">
        <v>3260.33</v>
      </c>
      <c r="H11" s="91"/>
      <c r="I11" s="104">
        <v>3791.1</v>
      </c>
    </row>
    <row r="12" spans="1:18">
      <c r="A12" s="15" t="s">
        <v>2</v>
      </c>
      <c r="B12" s="15"/>
      <c r="C12" s="15"/>
      <c r="D12" s="15"/>
      <c r="E12" s="49"/>
      <c r="F12" s="12"/>
      <c r="G12" s="123">
        <v>61.9</v>
      </c>
      <c r="H12" s="91"/>
      <c r="I12" s="104">
        <v>45.6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23">
        <v>31244.5</v>
      </c>
      <c r="H13" s="91"/>
      <c r="I13" s="104">
        <v>32275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23">
        <v>5039.8</v>
      </c>
      <c r="H14" s="91"/>
      <c r="I14" s="104">
        <v>3050.9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23">
        <v>20467.900000000001</v>
      </c>
      <c r="H15" s="91"/>
      <c r="I15" s="104">
        <v>18397.3</v>
      </c>
    </row>
    <row r="16" spans="1:18">
      <c r="A16" s="15" t="s">
        <v>56</v>
      </c>
      <c r="B16" s="15"/>
      <c r="C16" s="15"/>
      <c r="D16" s="15"/>
      <c r="E16" s="49"/>
      <c r="F16" s="12"/>
      <c r="G16" s="123">
        <v>4728.2</v>
      </c>
      <c r="H16" s="91"/>
      <c r="I16" s="104">
        <v>5359.7</v>
      </c>
    </row>
    <row r="17" spans="1:13">
      <c r="A17" s="16"/>
      <c r="B17" s="16"/>
      <c r="C17" s="16"/>
      <c r="D17" s="16"/>
      <c r="E17" s="49"/>
      <c r="F17" s="17"/>
      <c r="G17" s="18">
        <f>SUM(G11:G16)</f>
        <v>64802.630000000005</v>
      </c>
      <c r="H17" s="18"/>
      <c r="I17" s="18">
        <f>SUM(I11:I16)</f>
        <v>62919.599999999991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105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105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24">
        <v>2739.2</v>
      </c>
      <c r="H20" s="92"/>
      <c r="I20" s="106">
        <v>4831.8999999999996</v>
      </c>
    </row>
    <row r="21" spans="1:13">
      <c r="A21" s="15"/>
      <c r="B21" s="15"/>
      <c r="C21" s="15"/>
      <c r="D21" s="15"/>
      <c r="E21" s="49"/>
      <c r="F21" s="19"/>
      <c r="G21" s="21">
        <f>SUM(G19:G20)</f>
        <v>2739.2</v>
      </c>
      <c r="H21" s="21"/>
      <c r="I21" s="21">
        <f>SUM(I19:I20)</f>
        <v>4831.8999999999996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25">
        <v>3784</v>
      </c>
      <c r="H24" s="93"/>
      <c r="I24" s="106">
        <v>4149.8999999999996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71325.83</v>
      </c>
      <c r="H25" s="22"/>
      <c r="I25" s="22">
        <f>I17+I21+I24</f>
        <v>71901.39999999998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26">
        <v>1975</v>
      </c>
      <c r="H29" s="94"/>
      <c r="I29" s="107">
        <v>2196.6807800000001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27">
        <v>743.8</v>
      </c>
      <c r="H30" s="95"/>
      <c r="I30" s="108">
        <v>545.14475000000004</v>
      </c>
    </row>
    <row r="31" spans="1:13">
      <c r="A31" s="15" t="s">
        <v>58</v>
      </c>
      <c r="B31" s="15"/>
      <c r="C31" s="15"/>
      <c r="D31" s="15"/>
      <c r="E31" s="51"/>
      <c r="F31" s="58"/>
      <c r="G31" s="127">
        <v>3978.6</v>
      </c>
      <c r="H31" s="95"/>
      <c r="I31" s="108">
        <v>5067.33392</v>
      </c>
    </row>
    <row r="32" spans="1:13">
      <c r="A32" s="15" t="s">
        <v>6</v>
      </c>
      <c r="B32" s="15"/>
      <c r="C32" s="15"/>
      <c r="D32" s="15"/>
      <c r="E32" s="51"/>
      <c r="F32" s="58"/>
      <c r="G32" s="133">
        <v>3525.4</v>
      </c>
      <c r="H32" s="133"/>
      <c r="I32" s="108">
        <v>3233.6</v>
      </c>
    </row>
    <row r="33" spans="1:14">
      <c r="A33" s="15" t="s">
        <v>74</v>
      </c>
      <c r="B33" s="15"/>
      <c r="C33" s="15"/>
      <c r="D33" s="15"/>
      <c r="E33" s="51"/>
      <c r="F33" s="58"/>
      <c r="G33" s="128">
        <v>800</v>
      </c>
      <c r="H33" s="95"/>
      <c r="I33" s="109">
        <v>0</v>
      </c>
    </row>
    <row r="34" spans="1:14">
      <c r="A34" s="15"/>
      <c r="B34" s="15"/>
      <c r="C34" s="15"/>
      <c r="D34" s="15"/>
      <c r="E34" s="51"/>
      <c r="F34" s="58"/>
      <c r="G34" s="100">
        <f>SUM(G29:G33)</f>
        <v>11022.8</v>
      </c>
      <c r="H34" s="25"/>
      <c r="I34" s="100">
        <f>SUM(I29:I33)</f>
        <v>11042.75945</v>
      </c>
    </row>
    <row r="35" spans="1:14">
      <c r="A35" s="58" t="s">
        <v>34</v>
      </c>
      <c r="B35" s="58"/>
      <c r="C35" s="58"/>
      <c r="D35" s="58"/>
      <c r="E35" s="51"/>
      <c r="F35" s="58"/>
      <c r="G35" s="25"/>
      <c r="H35" s="25"/>
      <c r="I35" s="25"/>
    </row>
    <row r="36" spans="1:14">
      <c r="A36" s="15" t="s">
        <v>7</v>
      </c>
      <c r="B36" s="15"/>
      <c r="C36" s="15"/>
      <c r="D36" s="15"/>
      <c r="E36" s="52"/>
      <c r="F36" s="58"/>
      <c r="G36" s="129">
        <v>2762</v>
      </c>
      <c r="H36" s="96"/>
      <c r="I36" s="108">
        <v>3277.9453899999999</v>
      </c>
    </row>
    <row r="37" spans="1:14">
      <c r="A37" s="15" t="s">
        <v>8</v>
      </c>
      <c r="B37" s="15"/>
      <c r="C37" s="15"/>
      <c r="D37" s="15"/>
      <c r="E37" s="51"/>
      <c r="F37" s="58"/>
      <c r="G37" s="129">
        <v>331.8</v>
      </c>
      <c r="H37" s="96"/>
      <c r="I37" s="108">
        <v>279.93410999999998</v>
      </c>
    </row>
    <row r="38" spans="1:14">
      <c r="A38" s="15" t="s">
        <v>9</v>
      </c>
      <c r="B38" s="15"/>
      <c r="C38" s="15"/>
      <c r="D38" s="15"/>
      <c r="E38" s="51"/>
      <c r="F38" s="58"/>
      <c r="G38" s="130">
        <v>1618.9</v>
      </c>
      <c r="H38" s="97"/>
      <c r="I38" s="109">
        <v>3987.85644</v>
      </c>
    </row>
    <row r="39" spans="1:14">
      <c r="A39" s="15"/>
      <c r="B39" s="15"/>
      <c r="C39" s="15"/>
      <c r="D39" s="15"/>
      <c r="E39" s="51"/>
      <c r="F39" s="58"/>
      <c r="G39" s="25">
        <f>SUM(G36:G38)</f>
        <v>4712.7000000000007</v>
      </c>
      <c r="H39" s="25"/>
      <c r="I39" s="25">
        <f>SUM(I36:I38)</f>
        <v>7545.7359400000005</v>
      </c>
    </row>
    <row r="40" spans="1:14">
      <c r="A40" s="58" t="s">
        <v>28</v>
      </c>
      <c r="B40" s="58"/>
      <c r="C40" s="58"/>
      <c r="D40" s="58"/>
      <c r="E40" s="51"/>
      <c r="F40" s="58"/>
      <c r="G40" s="25"/>
      <c r="H40" s="25"/>
      <c r="I40" s="25"/>
    </row>
    <row r="41" spans="1:14">
      <c r="A41" s="15" t="s">
        <v>10</v>
      </c>
      <c r="B41" s="15"/>
      <c r="C41" s="15"/>
      <c r="D41" s="15"/>
      <c r="E41" s="51"/>
      <c r="F41" s="58"/>
      <c r="G41" s="131">
        <v>1190.0999999999999</v>
      </c>
      <c r="H41" s="98"/>
      <c r="I41" s="108">
        <v>1282.17121</v>
      </c>
    </row>
    <row r="42" spans="1:14">
      <c r="A42" s="15" t="s">
        <v>11</v>
      </c>
      <c r="B42" s="15"/>
      <c r="C42" s="15"/>
      <c r="D42" s="15"/>
      <c r="E42" s="51"/>
      <c r="F42" s="58"/>
      <c r="G42" s="132">
        <v>15342.5</v>
      </c>
      <c r="H42" s="99"/>
      <c r="I42" s="109">
        <v>13325.48444</v>
      </c>
    </row>
    <row r="43" spans="1:14">
      <c r="A43" s="15"/>
      <c r="B43" s="15"/>
      <c r="C43" s="15"/>
      <c r="D43" s="15"/>
      <c r="E43" s="51"/>
      <c r="F43" s="58"/>
      <c r="G43" s="25">
        <f>SUM(G41:G42)</f>
        <v>16532.599999999999</v>
      </c>
      <c r="H43" s="25"/>
      <c r="I43" s="25">
        <f>SUM(I41:I42)</f>
        <v>14607.655650000001</v>
      </c>
      <c r="K43" s="79"/>
    </row>
    <row r="44" spans="1:14">
      <c r="A44" s="27" t="s">
        <v>29</v>
      </c>
      <c r="B44" s="27"/>
      <c r="C44" s="27"/>
      <c r="D44" s="27"/>
      <c r="E44" s="51"/>
      <c r="F44" s="58"/>
      <c r="G44" s="25"/>
      <c r="H44" s="25"/>
      <c r="I44" s="25"/>
      <c r="K44" s="79"/>
    </row>
    <row r="45" spans="1:14">
      <c r="A45" s="15" t="s">
        <v>12</v>
      </c>
      <c r="B45" s="15"/>
      <c r="C45" s="15"/>
      <c r="D45" s="15"/>
      <c r="E45" s="51"/>
      <c r="F45" s="58"/>
      <c r="G45" s="133">
        <v>4042.3</v>
      </c>
      <c r="H45" s="80"/>
      <c r="I45" s="108">
        <v>4141.3</v>
      </c>
    </row>
    <row r="46" spans="1:14">
      <c r="A46" s="15" t="s">
        <v>13</v>
      </c>
      <c r="B46" s="15"/>
      <c r="C46" s="15"/>
      <c r="D46" s="15"/>
      <c r="E46" s="51"/>
      <c r="F46" s="58"/>
      <c r="G46" s="134">
        <v>1325.6</v>
      </c>
      <c r="H46" s="81"/>
      <c r="I46" s="109">
        <v>1486.7</v>
      </c>
      <c r="N46" s="79" t="s">
        <v>0</v>
      </c>
    </row>
    <row r="47" spans="1:14" ht="17.25" customHeight="1">
      <c r="A47" s="19"/>
      <c r="B47" s="19"/>
      <c r="C47" s="19"/>
      <c r="D47" s="19"/>
      <c r="E47" s="51"/>
      <c r="F47" s="58"/>
      <c r="G47" s="28">
        <f>SUM(G45:G46)</f>
        <v>5367.9</v>
      </c>
      <c r="H47" s="25"/>
      <c r="I47" s="28">
        <f>SUM(I45:I46)</f>
        <v>5628</v>
      </c>
      <c r="N47" s="79" t="s">
        <v>0</v>
      </c>
    </row>
    <row r="48" spans="1:14" ht="19.5" customHeight="1">
      <c r="A48" s="8" t="s">
        <v>30</v>
      </c>
      <c r="B48" s="27"/>
      <c r="C48" s="27"/>
      <c r="D48" s="27"/>
      <c r="E48" s="51"/>
      <c r="F48" s="58"/>
      <c r="G48" s="26">
        <f>G34+G39+G43+G47</f>
        <v>37636</v>
      </c>
      <c r="H48" s="25"/>
      <c r="I48" s="26">
        <f>I34+I39+I43+I47</f>
        <v>38824.151039999997</v>
      </c>
    </row>
    <row r="49" spans="1:9">
      <c r="A49" s="58" t="s">
        <v>31</v>
      </c>
      <c r="B49" s="58"/>
      <c r="C49" s="58"/>
      <c r="D49" s="58"/>
      <c r="E49" s="51"/>
      <c r="F49" s="58"/>
      <c r="G49" s="25"/>
      <c r="H49" s="25"/>
      <c r="I49" s="25"/>
    </row>
    <row r="50" spans="1:9">
      <c r="A50" s="15" t="s">
        <v>14</v>
      </c>
      <c r="B50" s="15"/>
      <c r="C50" s="15"/>
      <c r="D50" s="15"/>
      <c r="E50" s="51"/>
      <c r="F50" s="58"/>
      <c r="G50" s="103">
        <v>13000</v>
      </c>
      <c r="H50" s="82"/>
      <c r="I50" s="108">
        <v>13000</v>
      </c>
    </row>
    <row r="51" spans="1:9" ht="15.75" customHeight="1">
      <c r="A51" s="20" t="s">
        <v>15</v>
      </c>
      <c r="B51" s="29"/>
      <c r="C51" s="29"/>
      <c r="D51" s="29"/>
      <c r="E51" s="51"/>
      <c r="F51" s="58"/>
      <c r="G51" s="135">
        <v>20689.8</v>
      </c>
      <c r="H51" s="101" t="s">
        <v>0</v>
      </c>
      <c r="I51" s="109">
        <v>20077.293610000001</v>
      </c>
    </row>
    <row r="52" spans="1:9" ht="18" customHeight="1">
      <c r="A52" s="19"/>
      <c r="B52" s="19"/>
      <c r="C52" s="19"/>
      <c r="D52" s="19"/>
      <c r="E52" s="51"/>
      <c r="F52" s="58"/>
      <c r="G52" s="25">
        <f>SUM(G50:G51)</f>
        <v>33689.800000000003</v>
      </c>
      <c r="H52" s="101"/>
      <c r="I52" s="25">
        <f>SUM(I50:I51)</f>
        <v>33077.293610000001</v>
      </c>
    </row>
    <row r="53" spans="1:9" ht="19.5" customHeight="1" thickBot="1">
      <c r="A53" s="57" t="s">
        <v>32</v>
      </c>
      <c r="B53" s="57"/>
      <c r="C53" s="57"/>
      <c r="D53" s="57"/>
      <c r="E53" s="51"/>
      <c r="F53" s="58"/>
      <c r="G53" s="22">
        <f>G48+G52</f>
        <v>71325.8</v>
      </c>
      <c r="H53" s="25"/>
      <c r="I53" s="22">
        <f>I48+I52</f>
        <v>71901.44464999999</v>
      </c>
    </row>
    <row r="54" spans="1:9" ht="19.5" customHeight="1" thickTop="1">
      <c r="A54" s="57"/>
      <c r="B54" s="57"/>
      <c r="C54" s="57"/>
      <c r="D54" s="57"/>
      <c r="E54" s="51"/>
      <c r="F54" s="58"/>
      <c r="G54" s="21"/>
      <c r="H54" s="25"/>
      <c r="I54" s="21"/>
    </row>
    <row r="55" spans="1:9">
      <c r="A55" s="65" t="s">
        <v>64</v>
      </c>
      <c r="B55" s="65" t="s">
        <v>65</v>
      </c>
      <c r="E55" s="39"/>
      <c r="G55" s="48" t="s">
        <v>67</v>
      </c>
      <c r="H55" s="66"/>
      <c r="I55" s="48"/>
    </row>
    <row r="56" spans="1:9" ht="15" customHeight="1">
      <c r="A56" s="68" t="s">
        <v>60</v>
      </c>
      <c r="B56" s="68" t="s">
        <v>66</v>
      </c>
      <c r="C56" s="57"/>
      <c r="D56" s="57"/>
      <c r="E56" s="46"/>
      <c r="F56" s="57"/>
      <c r="G56" s="59" t="s">
        <v>68</v>
      </c>
      <c r="H56" s="58"/>
      <c r="I56" s="59"/>
    </row>
    <row r="57" spans="1:9" ht="14.4" thickBot="1">
      <c r="A57" s="55"/>
      <c r="B57" s="55"/>
      <c r="C57" s="55"/>
      <c r="D57" s="55"/>
      <c r="E57" s="55"/>
      <c r="F57" s="55"/>
      <c r="G57" s="55"/>
      <c r="H57" s="55"/>
      <c r="I57" s="55"/>
    </row>
    <row r="58" spans="1:9">
      <c r="A58" s="56"/>
      <c r="B58" s="56"/>
      <c r="C58" s="56"/>
      <c r="D58" s="56"/>
      <c r="E58" s="56"/>
      <c r="F58" s="56"/>
      <c r="G58" s="56"/>
      <c r="H58" s="56"/>
      <c r="I58" s="56"/>
    </row>
    <row r="60" spans="1:9">
      <c r="G60" s="66" t="s">
        <v>0</v>
      </c>
      <c r="I60" s="66" t="s">
        <v>0</v>
      </c>
    </row>
    <row r="62" spans="1:9">
      <c r="G62" s="66">
        <f>+G53-G25</f>
        <v>-2.9999999998835847E-2</v>
      </c>
      <c r="I62" s="66">
        <f>+I53-I25</f>
        <v>4.4650000010733493E-2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8" zoomScaleNormal="100" workbookViewId="0">
      <selection activeCell="G43" sqref="G43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36">
        <v>66166</v>
      </c>
      <c r="H14" s="83"/>
      <c r="I14" s="110">
        <v>66466.570359999998</v>
      </c>
    </row>
    <row r="15" spans="1:10">
      <c r="A15" s="35" t="s">
        <v>36</v>
      </c>
      <c r="D15" s="53"/>
      <c r="E15" s="54"/>
      <c r="G15" s="137">
        <v>18298.3</v>
      </c>
      <c r="H15" s="84"/>
      <c r="I15" s="111">
        <v>17069.55863</v>
      </c>
    </row>
    <row r="16" spans="1:10" ht="16.5" customHeight="1">
      <c r="A16" s="36" t="s">
        <v>61</v>
      </c>
      <c r="D16" s="53"/>
      <c r="E16" s="54"/>
      <c r="G16" s="137">
        <v>9067.5</v>
      </c>
      <c r="H16" s="84"/>
      <c r="I16" s="111">
        <v>11222.457630000001</v>
      </c>
    </row>
    <row r="17" spans="1:10">
      <c r="A17" s="35" t="s">
        <v>37</v>
      </c>
      <c r="D17" s="53"/>
      <c r="E17" s="54"/>
      <c r="G17" s="137">
        <v>4043.9</v>
      </c>
      <c r="H17" s="84"/>
      <c r="I17" s="111">
        <v>4841.07683</v>
      </c>
    </row>
    <row r="18" spans="1:10">
      <c r="A18" s="35" t="s">
        <v>38</v>
      </c>
      <c r="D18" s="53"/>
      <c r="E18" s="54"/>
      <c r="G18" s="138">
        <v>2226.1999999999998</v>
      </c>
      <c r="H18" s="85"/>
      <c r="I18" s="112">
        <v>2265.2489099999998</v>
      </c>
    </row>
    <row r="19" spans="1:10">
      <c r="A19" s="32"/>
      <c r="D19" s="53"/>
      <c r="E19" s="54"/>
      <c r="G19" s="69">
        <f>SUM(G14:G18)</f>
        <v>99801.9</v>
      </c>
      <c r="H19" s="69"/>
      <c r="I19" s="113">
        <f>SUM(I14:I18)</f>
        <v>101864.91236</v>
      </c>
      <c r="J19" s="144"/>
    </row>
    <row r="20" spans="1:10">
      <c r="A20" s="33" t="s">
        <v>52</v>
      </c>
      <c r="D20" s="53"/>
      <c r="E20" s="54"/>
      <c r="G20" s="70"/>
      <c r="H20" s="70"/>
      <c r="I20" s="114"/>
    </row>
    <row r="21" spans="1:10">
      <c r="A21" s="35" t="s">
        <v>39</v>
      </c>
      <c r="D21" s="53"/>
      <c r="E21" s="54"/>
      <c r="G21" s="139">
        <v>31174.799999999999</v>
      </c>
      <c r="H21" s="86"/>
      <c r="I21" s="115">
        <v>31434.722559999998</v>
      </c>
    </row>
    <row r="22" spans="1:10">
      <c r="A22" s="35" t="s">
        <v>40</v>
      </c>
      <c r="D22" s="53"/>
      <c r="E22" s="54"/>
      <c r="G22" s="139">
        <v>31789.200000000001</v>
      </c>
      <c r="H22" s="86"/>
      <c r="I22" s="115">
        <v>35490.772790000003</v>
      </c>
    </row>
    <row r="23" spans="1:10">
      <c r="A23" s="35" t="s">
        <v>41</v>
      </c>
      <c r="D23" s="53"/>
      <c r="E23" s="54"/>
      <c r="G23" s="139">
        <v>18303.400000000001</v>
      </c>
      <c r="H23" s="86"/>
      <c r="I23" s="115">
        <v>17024.412629999999</v>
      </c>
    </row>
    <row r="24" spans="1:10">
      <c r="A24" s="35" t="s">
        <v>54</v>
      </c>
      <c r="D24" s="53"/>
      <c r="E24" s="54"/>
      <c r="G24" s="140">
        <v>12006</v>
      </c>
      <c r="H24" s="87"/>
      <c r="I24" s="116">
        <v>10284.422909999999</v>
      </c>
    </row>
    <row r="25" spans="1:10" ht="21" customHeight="1">
      <c r="A25" s="33"/>
      <c r="D25" s="53"/>
      <c r="E25" s="54"/>
      <c r="G25" s="71">
        <f>SUM(G21:G24)</f>
        <v>93273.4</v>
      </c>
      <c r="H25" s="72"/>
      <c r="I25" s="117">
        <f>SUM(I21:I24)</f>
        <v>94234.330889999983</v>
      </c>
    </row>
    <row r="26" spans="1:10" ht="13.5" customHeight="1">
      <c r="A26" s="33" t="s">
        <v>62</v>
      </c>
      <c r="D26" s="53"/>
      <c r="E26" s="54"/>
      <c r="G26" s="102">
        <v>1.1122099999999999</v>
      </c>
      <c r="H26" s="88"/>
      <c r="I26" s="118">
        <v>28.3</v>
      </c>
    </row>
    <row r="27" spans="1:10" ht="21" customHeight="1">
      <c r="A27" s="31" t="s">
        <v>42</v>
      </c>
      <c r="D27" s="53"/>
      <c r="E27" s="54"/>
      <c r="G27" s="73">
        <f>+G19-G25-G26</f>
        <v>6527.3877899999998</v>
      </c>
      <c r="H27" s="69"/>
      <c r="I27" s="119">
        <f>+I19-I25-I26</f>
        <v>7602.281470000019</v>
      </c>
    </row>
    <row r="28" spans="1:10">
      <c r="A28" s="31"/>
      <c r="D28" s="53"/>
      <c r="E28" s="54"/>
      <c r="G28" s="74"/>
      <c r="H28" s="74"/>
      <c r="I28" s="74"/>
    </row>
    <row r="29" spans="1:10">
      <c r="A29" s="33" t="s">
        <v>53</v>
      </c>
      <c r="D29" s="53"/>
      <c r="E29" s="54"/>
      <c r="G29" s="74"/>
      <c r="H29" s="74"/>
      <c r="I29" s="74"/>
    </row>
    <row r="30" spans="1:10">
      <c r="A30" s="35" t="s">
        <v>43</v>
      </c>
      <c r="D30" s="53"/>
      <c r="E30" s="54"/>
      <c r="G30" s="141">
        <v>326.10000000000002</v>
      </c>
      <c r="H30" s="89"/>
      <c r="I30" s="120">
        <v>292.14783</v>
      </c>
    </row>
    <row r="31" spans="1:10">
      <c r="A31" s="35" t="s">
        <v>46</v>
      </c>
      <c r="D31" s="53"/>
      <c r="E31" s="54"/>
      <c r="G31" s="142">
        <f>4843.2+G40</f>
        <v>4389.62</v>
      </c>
      <c r="H31" s="75"/>
      <c r="I31" s="121">
        <v>4333</v>
      </c>
    </row>
    <row r="32" spans="1:10" ht="18.75" customHeight="1">
      <c r="A32" s="34"/>
      <c r="D32" s="53"/>
      <c r="E32" s="54"/>
      <c r="G32" s="76">
        <f>SUM(G30:G31)</f>
        <v>4715.72</v>
      </c>
      <c r="H32" s="74"/>
      <c r="I32" s="76">
        <f>SUM(I30:I31)</f>
        <v>4625.1478299999999</v>
      </c>
    </row>
    <row r="33" spans="1:10">
      <c r="A33" s="34"/>
      <c r="D33" s="53"/>
      <c r="E33" s="54"/>
      <c r="G33" s="77"/>
      <c r="H33" s="74"/>
      <c r="I33" s="74"/>
    </row>
    <row r="34" spans="1:10">
      <c r="A34" s="31" t="s">
        <v>45</v>
      </c>
      <c r="D34" s="53"/>
      <c r="E34" s="54"/>
      <c r="G34" s="74">
        <f>+G27-G32</f>
        <v>1811.6677899999995</v>
      </c>
      <c r="H34" s="74"/>
      <c r="I34" s="74">
        <f>+I27-I32</f>
        <v>2977.1336400000191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43">
        <v>854.5</v>
      </c>
      <c r="H36" s="90"/>
      <c r="I36" s="112">
        <v>627.04057999999998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2666.1677899999995</v>
      </c>
      <c r="H38" s="69"/>
      <c r="I38" s="113">
        <f>SUM(I34:I36)</f>
        <v>3604.174220000019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-453.58</v>
      </c>
      <c r="H40" s="77"/>
      <c r="I40" s="74">
        <v>-829</v>
      </c>
    </row>
    <row r="41" spans="1:10">
      <c r="A41" s="33" t="s">
        <v>63</v>
      </c>
      <c r="D41" s="53"/>
      <c r="E41" s="54"/>
      <c r="G41" s="77">
        <v>0</v>
      </c>
      <c r="H41" s="74"/>
      <c r="I41" s="74">
        <v>-108.4</v>
      </c>
    </row>
    <row r="42" spans="1:10" ht="24.75" customHeight="1" thickBot="1">
      <c r="A42" s="31" t="s">
        <v>49</v>
      </c>
      <c r="D42" s="53"/>
      <c r="E42" s="54"/>
      <c r="G42" s="78">
        <f>SUM(G38:G41)</f>
        <v>2212.5877899999996</v>
      </c>
      <c r="H42" s="74"/>
      <c r="I42" s="122">
        <f>SUM(I38:I41)</f>
        <v>2666.7742200000189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2021-09-07T20:54:40Z</cp:lastPrinted>
  <dcterms:created xsi:type="dcterms:W3CDTF">2011-01-17T20:49:33Z</dcterms:created>
  <dcterms:modified xsi:type="dcterms:W3CDTF">2021-11-05T20:24:13Z</dcterms:modified>
</cp:coreProperties>
</file>