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553B1433-886D-4A07-B509-AE49071869C1}" xr6:coauthVersionLast="47" xr6:coauthVersionMax="47" xr10:uidLastSave="{00000000-0000-0000-0000-000000000000}"/>
  <bookViews>
    <workbookView xWindow="-110" yWindow="-110" windowWidth="19420" windowHeight="10420" activeTab="1" xr2:uid="{B8A29CC3-36B7-4A23-8155-F4ED7B404519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C34" i="2"/>
  <c r="D33" i="2"/>
  <c r="D29" i="2"/>
  <c r="D34" i="2" s="1"/>
  <c r="D42" i="2" s="1"/>
  <c r="C29" i="2"/>
  <c r="D21" i="2"/>
  <c r="C21" i="2"/>
  <c r="D14" i="2"/>
  <c r="D22" i="2" s="1"/>
  <c r="C14" i="2"/>
  <c r="C38" i="1"/>
  <c r="C42" i="1" s="1"/>
  <c r="C46" i="1" s="1"/>
  <c r="C48" i="1" s="1"/>
  <c r="D36" i="1"/>
  <c r="C36" i="1"/>
  <c r="D29" i="1"/>
  <c r="C29" i="1"/>
  <c r="D24" i="1"/>
  <c r="D38" i="1" s="1"/>
  <c r="D42" i="1" s="1"/>
  <c r="D46" i="1" s="1"/>
  <c r="D48" i="1" s="1"/>
  <c r="C24" i="1"/>
  <c r="D18" i="1"/>
  <c r="C18" i="1"/>
  <c r="D16" i="1"/>
  <c r="C16" i="1"/>
  <c r="D10" i="1"/>
  <c r="C10" i="1"/>
  <c r="C22" i="2" l="1"/>
  <c r="C42" i="2"/>
</calcChain>
</file>

<file path=xl/sharedStrings.xml><?xml version="1.0" encoding="utf-8"?>
<sst xmlns="http://schemas.openxmlformats.org/spreadsheetml/2006/main" count="81" uniqueCount="69">
  <si>
    <t>ADMINISTRADORA DE FONDOS DE PENSIONES CRECER. S.A</t>
  </si>
  <si>
    <t>ESTADO DE RESULTADOS DEL 1 DE ENERO AL 30 DE SEPTIEMBRE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</si>
  <si>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</si>
  <si>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</si>
  <si>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</si>
  <si>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</si>
  <si>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</si>
  <si>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</si>
  <si>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</si>
  <si>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</si>
  <si>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</si>
  <si>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</si>
  <si>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</si>
  <si>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</si>
  <si>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</si>
  <si>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</si>
  <si>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</si>
  <si>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</si>
  <si>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</si>
  <si>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</si>
  <si>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</si>
  <si>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</si>
  <si>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</si>
  <si>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</si>
  <si>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</si>
  <si>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</si>
  <si>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</si>
  <si>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</si>
  <si>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</si>
  <si>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</si>
  <si>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</si>
  <si>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</si>
  <si>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</si>
  <si>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</si>
  <si>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</si>
  <si>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</si>
  <si>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30 DE SEPTIEMBRE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</si>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</sst>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37" fontId="3" fillId="3" borderId="12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3" fillId="3" borderId="13" xfId="0" applyNumberFormat="1" applyFont="1" applyFill="1" applyBorder="1"/>
    <xf numFmtId="0" fontId="3" fillId="3" borderId="13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164" fontId="4" fillId="3" borderId="0" xfId="1" applyNumberFormat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4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4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4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4" xfId="2" applyNumberFormat="1" applyFont="1" applyFill="1" applyBorder="1"/>
    <xf numFmtId="37" fontId="3" fillId="3" borderId="12" xfId="0" applyNumberFormat="1" applyFont="1" applyFill="1" applyBorder="1"/>
    <xf numFmtId="37" fontId="3" fillId="3" borderId="15" xfId="0" applyNumberFormat="1" applyFont="1" applyFill="1" applyBorder="1"/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49" fontId="4" fillId="0" borderId="0" xfId="0" applyNumberFormat="1" applyFont="1"/>
    <xf numFmtId="38" fontId="4" fillId="0" borderId="0" xfId="0" applyNumberFormat="1" applyFont="1"/>
    <xf numFmtId="0" fontId="4" fillId="0" borderId="0" xfId="0" applyFont="1"/>
    <xf numFmtId="164" fontId="4" fillId="0" borderId="0" xfId="1" applyNumberFormat="1" applyFont="1"/>
  </cellXfs>
  <cellStyles count="5">
    <cellStyle name="Millares" xfId="1" builtinId="3"/>
    <cellStyle name="Millares 2" xfId="4" xr:uid="{AF44916A-1083-4409-88CA-30F873844E75}"/>
    <cellStyle name="Normal" xfId="0" builtinId="0"/>
    <cellStyle name="Porcentaje 2" xfId="3" xr:uid="{C8BDC688-A159-439E-9A63-38DA541C16AC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2571750</xdr:colOff>
      <xdr:row>0</xdr:row>
      <xdr:rowOff>47624</xdr:rowOff>
    </xdr:from>
    <xdr:to>
      <xdr:col>1</xdr:col>
      <xdr:colOff>5000625</xdr:colOff>
      <xdr:row>0</xdr:row>
      <xdr:rowOff>590549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B2BF0EF3-95B8-4C84-BA56-21A4402489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4762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0</xdr:row>
      <xdr:rowOff>50800</xdr:rowOff>
    </xdr:from>
    <xdr:to>
      <xdr:col>2</xdr:col>
      <xdr:colOff>97181</xdr:colOff>
      <xdr:row>0</xdr:row>
      <xdr:rowOff>628993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E6C03A5-741A-4B50-9592-EEB2295E8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4250" y="50800"/>
          <a:ext cx="2433981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B842-4C06-4C0B-84AA-5044B664DB50}">
  <dimension ref="A1:D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6" customWidth="1"/>
    <col min="2" max="2" width="73.08984375" style="36" bestFit="1" customWidth="1"/>
    <col min="3" max="4" width="15.1796875" style="37" customWidth="1"/>
    <col min="5" max="7" width="11.453125" style="2" customWidth="1"/>
    <col min="8" max="16379" width="11.453125" style="2"/>
    <col min="16380" max="16384" width="18.0898437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48624532</v>
      </c>
      <c r="D9" s="17">
        <v>42845998</v>
      </c>
    </row>
    <row r="10" spans="1:4" ht="13" x14ac:dyDescent="0.3">
      <c r="A10" s="5"/>
      <c r="B10" s="13" t="s">
        <v>6</v>
      </c>
      <c r="C10" s="18">
        <f>SUM(C9)</f>
        <v>48624532</v>
      </c>
      <c r="D10" s="19">
        <f>SUM(D9)</f>
        <v>42845998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25273054</v>
      </c>
      <c r="D13" s="17">
        <v>19967064</v>
      </c>
    </row>
    <row r="14" spans="1:4" ht="12.5" x14ac:dyDescent="0.25">
      <c r="A14" s="5"/>
      <c r="B14" s="10" t="s">
        <v>9</v>
      </c>
      <c r="C14" s="16">
        <v>1034337</v>
      </c>
      <c r="D14" s="17">
        <v>761492</v>
      </c>
    </row>
    <row r="15" spans="1:4" ht="12.5" x14ac:dyDescent="0.25">
      <c r="A15" s="5"/>
      <c r="B15" s="10" t="s">
        <v>10</v>
      </c>
      <c r="C15" s="16">
        <v>1655179</v>
      </c>
      <c r="D15" s="17">
        <v>1170258</v>
      </c>
    </row>
    <row r="16" spans="1:4" ht="13" x14ac:dyDescent="0.3">
      <c r="A16" s="5"/>
      <c r="B16" s="13" t="s">
        <v>6</v>
      </c>
      <c r="C16" s="18">
        <f>SUM(C13:C15)</f>
        <v>27962570</v>
      </c>
      <c r="D16" s="19">
        <f>SUM(D13:D15)</f>
        <v>21898814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20661962</v>
      </c>
      <c r="D18" s="22">
        <f>D10-D16</f>
        <v>20947184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10499571</v>
      </c>
      <c r="D21" s="17">
        <v>8921707</v>
      </c>
    </row>
    <row r="22" spans="1:4" ht="12.5" x14ac:dyDescent="0.25">
      <c r="A22" s="5"/>
      <c r="B22" s="10" t="s">
        <v>14</v>
      </c>
      <c r="C22" s="16">
        <v>1240442</v>
      </c>
      <c r="D22" s="17">
        <v>1058169</v>
      </c>
    </row>
    <row r="23" spans="1:4" ht="12.5" x14ac:dyDescent="0.25">
      <c r="A23" s="5"/>
      <c r="B23" s="10" t="s">
        <v>15</v>
      </c>
      <c r="C23" s="16">
        <v>21168</v>
      </c>
      <c r="D23" s="17">
        <v>48407</v>
      </c>
    </row>
    <row r="24" spans="1:4" ht="13" x14ac:dyDescent="0.3">
      <c r="A24" s="5"/>
      <c r="B24" s="13" t="s">
        <v>6</v>
      </c>
      <c r="C24" s="18">
        <f>SUM(C21:C23)</f>
        <v>11761181</v>
      </c>
      <c r="D24" s="19">
        <f>SUM(D21:D23)</f>
        <v>10028283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725</v>
      </c>
      <c r="D27" s="17">
        <v>1158</v>
      </c>
    </row>
    <row r="28" spans="1:4" ht="12.5" x14ac:dyDescent="0.25">
      <c r="A28" s="5"/>
      <c r="B28" s="10" t="s">
        <v>18</v>
      </c>
      <c r="C28" s="16">
        <v>-624238</v>
      </c>
      <c r="D28" s="17">
        <v>-686127</v>
      </c>
    </row>
    <row r="29" spans="1:4" ht="13" x14ac:dyDescent="0.3">
      <c r="A29" s="5"/>
      <c r="B29" s="13" t="s">
        <v>6</v>
      </c>
      <c r="C29" s="18">
        <f>SUM(C27:C28)</f>
        <v>-623513</v>
      </c>
      <c r="D29" s="19">
        <f>SUM(D27:D28)</f>
        <v>-684969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25156</v>
      </c>
      <c r="D32" s="17">
        <v>14380</v>
      </c>
    </row>
    <row r="33" spans="1:4" ht="12.5" x14ac:dyDescent="0.25">
      <c r="A33" s="5"/>
      <c r="B33" s="10" t="s">
        <v>21</v>
      </c>
      <c r="C33" s="16">
        <v>-3719</v>
      </c>
      <c r="D33" s="17">
        <v>-13220</v>
      </c>
    </row>
    <row r="34" spans="1:4" ht="12.5" x14ac:dyDescent="0.25">
      <c r="A34" s="5"/>
      <c r="B34" s="10" t="s">
        <v>22</v>
      </c>
      <c r="C34" s="16">
        <v>73887</v>
      </c>
      <c r="D34" s="17">
        <v>18043</v>
      </c>
    </row>
    <row r="35" spans="1:4" ht="12.5" x14ac:dyDescent="0.25">
      <c r="A35" s="5"/>
      <c r="B35" s="10" t="s">
        <v>23</v>
      </c>
      <c r="C35" s="16">
        <v>-3206392</v>
      </c>
      <c r="D35" s="17">
        <v>-20881</v>
      </c>
    </row>
    <row r="36" spans="1:4" ht="13" x14ac:dyDescent="0.3">
      <c r="A36" s="5"/>
      <c r="B36" s="13" t="s">
        <v>6</v>
      </c>
      <c r="C36" s="18">
        <f>SUM(C32:C35)</f>
        <v>-3111068</v>
      </c>
      <c r="D36" s="19">
        <f>SUM(D32:D35)</f>
        <v>-1678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12635362</v>
      </c>
      <c r="D38" s="25">
        <f>D10-D16-D24-D29-D36</f>
        <v>11605548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3601873</v>
      </c>
      <c r="D40" s="17">
        <v>3527767</v>
      </c>
    </row>
    <row r="41" spans="1:4" ht="12.5" x14ac:dyDescent="0.25">
      <c r="A41" s="5"/>
      <c r="B41" s="10" t="s">
        <v>26</v>
      </c>
      <c r="C41" s="16" t="s">
        <v>27</v>
      </c>
      <c r="D41" s="17">
        <v>403670</v>
      </c>
    </row>
    <row r="42" spans="1:4" ht="12.5" x14ac:dyDescent="0.25">
      <c r="A42" s="5"/>
      <c r="B42" s="10" t="s">
        <v>28</v>
      </c>
      <c r="C42" s="16">
        <f>C38-C40</f>
        <v>9033489</v>
      </c>
      <c r="D42" s="17">
        <f>D38-D40-D41</f>
        <v>7674111</v>
      </c>
    </row>
    <row r="43" spans="1:4" ht="12.5" x14ac:dyDescent="0.25">
      <c r="A43" s="5"/>
      <c r="B43" s="10"/>
      <c r="C43" s="16"/>
      <c r="D43" s="17"/>
    </row>
    <row r="44" spans="1:4" ht="12.5" x14ac:dyDescent="0.25">
      <c r="A44" s="5"/>
      <c r="B44" s="10" t="s">
        <v>29</v>
      </c>
      <c r="C44" s="16" t="s">
        <v>27</v>
      </c>
      <c r="D44" s="17">
        <v>-1187</v>
      </c>
    </row>
    <row r="45" spans="1:4" ht="12.5" x14ac:dyDescent="0.25">
      <c r="A45" s="5"/>
      <c r="B45" s="10"/>
      <c r="C45" s="16"/>
      <c r="D45" s="17"/>
    </row>
    <row r="46" spans="1:4" ht="13.5" thickBot="1" x14ac:dyDescent="0.35">
      <c r="A46" s="5"/>
      <c r="B46" s="26" t="s">
        <v>30</v>
      </c>
      <c r="C46" s="27">
        <f>C42</f>
        <v>9033489</v>
      </c>
      <c r="D46" s="28">
        <f>D42-D44</f>
        <v>7675298</v>
      </c>
    </row>
    <row r="47" spans="1:4" ht="12.5" x14ac:dyDescent="0.25">
      <c r="A47" s="5"/>
      <c r="B47" s="10"/>
      <c r="C47" s="29"/>
      <c r="D47" s="30"/>
    </row>
    <row r="48" spans="1:4" ht="13.5" thickBot="1" x14ac:dyDescent="0.35">
      <c r="A48" s="31"/>
      <c r="B48" s="26" t="s">
        <v>31</v>
      </c>
      <c r="C48" s="32">
        <f>C46/1000000</f>
        <v>9.0334889999999994</v>
      </c>
      <c r="D48" s="33">
        <f>D46/1000000</f>
        <v>7.6752979999999997</v>
      </c>
    </row>
    <row r="49" spans="1:4" ht="12.5" x14ac:dyDescent="0.25">
      <c r="A49" s="5"/>
      <c r="B49" s="34"/>
      <c r="C49" s="35"/>
      <c r="D49" s="35"/>
    </row>
    <row r="50" spans="1:4" ht="12.5" x14ac:dyDescent="0.25">
      <c r="A50" s="5"/>
      <c r="B50" s="34"/>
      <c r="C50" s="35"/>
      <c r="D50" s="35"/>
    </row>
    <row r="51" spans="1:4" ht="10" x14ac:dyDescent="0.2"/>
    <row r="52" spans="1:4" ht="10" x14ac:dyDescent="0.2"/>
    <row r="53" spans="1:4" ht="10" x14ac:dyDescent="0.2"/>
    <row r="54" spans="1:4" ht="11.5" x14ac:dyDescent="0.25">
      <c r="A54" s="38"/>
      <c r="B54" s="39"/>
      <c r="C54" s="40"/>
      <c r="D54" s="40"/>
    </row>
    <row r="55" spans="1:4" ht="12.5" x14ac:dyDescent="0.25">
      <c r="A55" s="5"/>
      <c r="B55" s="41"/>
      <c r="C55" s="42"/>
      <c r="D55" s="42"/>
    </row>
    <row r="56" spans="1:4" ht="11.5" x14ac:dyDescent="0.25">
      <c r="A56" s="38"/>
      <c r="B56" s="43" t="s">
        <v>32</v>
      </c>
      <c r="C56" s="44" t="s">
        <v>33</v>
      </c>
      <c r="D56" s="44"/>
    </row>
    <row r="57" spans="1:4" ht="11.5" x14ac:dyDescent="0.25">
      <c r="A57" s="38"/>
      <c r="B57" s="45" t="s">
        <v>34</v>
      </c>
      <c r="C57" s="46" t="s">
        <v>35</v>
      </c>
      <c r="D57" s="46"/>
    </row>
    <row r="58" spans="1:4" ht="10" x14ac:dyDescent="0.2"/>
  </sheetData>
  <sheetProtection algorithmName="SHA-512" hashValue="rE4eWMyYy43ttHapaGhSb+etttNWvg+5lxifBmadCNOG6ExvOkDfcy7ck3gIZ6s8DhCTLRs2a5iBszWMSHlzgw==" saltValue="05X2G36/Od1fPTHV/y42FQ==" spinCount="100000" sheet="1" objects="1" scenarios="1" selectLockedCells="1" selectUnlockedCells="1"/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0526-7B15-45EE-8C42-93B2CC750B84}">
  <dimension ref="A1:G55"/>
  <sheetViews>
    <sheetView tabSelected="1" workbookViewId="0">
      <selection sqref="A1:XFD1048576"/>
    </sheetView>
  </sheetViews>
  <sheetFormatPr baseColWidth="10" defaultColWidth="11.453125" defaultRowHeight="10" x14ac:dyDescent="0.2"/>
  <cols>
    <col min="1" max="1" width="1.7265625" style="36" customWidth="1"/>
    <col min="2" max="2" width="64" style="36" bestFit="1" customWidth="1"/>
    <col min="3" max="4" width="15.1796875" style="37" customWidth="1"/>
    <col min="5" max="5" width="11.453125" style="2" customWidth="1"/>
    <col min="6" max="7" width="11.453125" style="47" customWidth="1"/>
    <col min="8" max="16381" width="11.453125" style="2"/>
    <col min="16382" max="16384" width="1.8164062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36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8" t="s">
        <v>3</v>
      </c>
      <c r="C6" s="49">
        <v>2021</v>
      </c>
      <c r="D6" s="50">
        <v>2020</v>
      </c>
    </row>
    <row r="7" spans="1:5" ht="12.5" x14ac:dyDescent="0.25">
      <c r="A7" s="5"/>
      <c r="B7" s="10"/>
      <c r="C7" s="51"/>
      <c r="D7" s="52"/>
    </row>
    <row r="8" spans="1:5" ht="13" x14ac:dyDescent="0.3">
      <c r="A8" s="5"/>
      <c r="B8" s="13" t="s">
        <v>37</v>
      </c>
      <c r="C8" s="53"/>
      <c r="D8" s="54"/>
    </row>
    <row r="9" spans="1:5" ht="13" x14ac:dyDescent="0.3">
      <c r="A9" s="5"/>
      <c r="B9" s="10" t="s">
        <v>38</v>
      </c>
      <c r="C9" s="53"/>
      <c r="D9" s="54"/>
    </row>
    <row r="10" spans="1:5" ht="12.5" x14ac:dyDescent="0.25">
      <c r="A10" s="5"/>
      <c r="B10" s="10" t="s">
        <v>39</v>
      </c>
      <c r="C10" s="51">
        <v>3742664</v>
      </c>
      <c r="D10" s="52">
        <v>10736459</v>
      </c>
      <c r="E10" s="47"/>
    </row>
    <row r="11" spans="1:5" ht="12.5" x14ac:dyDescent="0.25">
      <c r="A11" s="5"/>
      <c r="B11" s="10" t="s">
        <v>40</v>
      </c>
      <c r="C11" s="51">
        <v>16179508</v>
      </c>
      <c r="D11" s="52">
        <v>14926141</v>
      </c>
      <c r="E11" s="47"/>
    </row>
    <row r="12" spans="1:5" ht="12.5" x14ac:dyDescent="0.25">
      <c r="A12" s="5"/>
      <c r="B12" s="10" t="s">
        <v>41</v>
      </c>
      <c r="C12" s="51">
        <v>6248485</v>
      </c>
      <c r="D12" s="52">
        <v>1645808</v>
      </c>
      <c r="E12" s="47"/>
    </row>
    <row r="13" spans="1:5" ht="12.5" x14ac:dyDescent="0.25">
      <c r="A13" s="5"/>
      <c r="B13" s="10" t="s">
        <v>42</v>
      </c>
      <c r="C13" s="51">
        <v>207749</v>
      </c>
      <c r="D13" s="52">
        <v>17510</v>
      </c>
      <c r="E13" s="47"/>
    </row>
    <row r="14" spans="1:5" ht="13" x14ac:dyDescent="0.3">
      <c r="A14" s="5"/>
      <c r="B14" s="55" t="s">
        <v>43</v>
      </c>
      <c r="C14" s="56">
        <f>SUM(C10:C13)</f>
        <v>26378406</v>
      </c>
      <c r="D14" s="57">
        <f>SUM(D10:D13)</f>
        <v>27325918</v>
      </c>
      <c r="E14" s="47"/>
    </row>
    <row r="15" spans="1:5" ht="12.5" x14ac:dyDescent="0.25">
      <c r="A15" s="5"/>
      <c r="B15" s="10"/>
      <c r="C15" s="51"/>
      <c r="D15" s="52"/>
      <c r="E15" s="47"/>
    </row>
    <row r="16" spans="1:5" ht="13" x14ac:dyDescent="0.3">
      <c r="A16" s="5"/>
      <c r="B16" s="13" t="s">
        <v>44</v>
      </c>
      <c r="C16" s="53"/>
      <c r="D16" s="54"/>
      <c r="E16" s="47"/>
    </row>
    <row r="17" spans="1:5" ht="12.5" x14ac:dyDescent="0.25">
      <c r="A17" s="5"/>
      <c r="B17" s="10" t="s">
        <v>45</v>
      </c>
      <c r="C17" s="51">
        <v>4237</v>
      </c>
      <c r="D17" s="52">
        <v>2940</v>
      </c>
      <c r="E17" s="47"/>
    </row>
    <row r="18" spans="1:5" ht="12.5" x14ac:dyDescent="0.25">
      <c r="A18" s="5"/>
      <c r="B18" s="10" t="s">
        <v>46</v>
      </c>
      <c r="C18" s="51">
        <v>785575</v>
      </c>
      <c r="D18" s="52">
        <v>1151205</v>
      </c>
      <c r="E18" s="47"/>
    </row>
    <row r="19" spans="1:5" ht="12.5" x14ac:dyDescent="0.25">
      <c r="A19" s="5"/>
      <c r="B19" s="10" t="s">
        <v>47</v>
      </c>
      <c r="C19" s="51">
        <v>3233635</v>
      </c>
      <c r="D19" s="52">
        <v>3249155</v>
      </c>
      <c r="E19" s="47"/>
    </row>
    <row r="20" spans="1:5" ht="12.5" x14ac:dyDescent="0.25">
      <c r="A20" s="5"/>
      <c r="B20" s="10" t="s">
        <v>48</v>
      </c>
      <c r="C20" s="51">
        <v>865438</v>
      </c>
      <c r="D20" s="52">
        <v>1557141</v>
      </c>
      <c r="E20" s="47"/>
    </row>
    <row r="21" spans="1:5" ht="13" x14ac:dyDescent="0.3">
      <c r="A21" s="5"/>
      <c r="B21" s="55" t="s">
        <v>49</v>
      </c>
      <c r="C21" s="56">
        <f>SUM(C17:C20)</f>
        <v>4888885</v>
      </c>
      <c r="D21" s="58">
        <f>SUM(D17:D20)</f>
        <v>5960441</v>
      </c>
      <c r="E21" s="47"/>
    </row>
    <row r="22" spans="1:5" ht="13" x14ac:dyDescent="0.3">
      <c r="A22" s="5"/>
      <c r="B22" s="59" t="s">
        <v>50</v>
      </c>
      <c r="C22" s="60">
        <f>C14+C21</f>
        <v>31267291</v>
      </c>
      <c r="D22" s="61">
        <f>D14+D21</f>
        <v>33286359</v>
      </c>
      <c r="E22" s="47"/>
    </row>
    <row r="23" spans="1:5" ht="12.5" x14ac:dyDescent="0.25">
      <c r="A23" s="5"/>
      <c r="B23" s="10"/>
      <c r="C23" s="51"/>
      <c r="D23" s="52"/>
      <c r="E23" s="47"/>
    </row>
    <row r="24" spans="1:5" ht="13" x14ac:dyDescent="0.3">
      <c r="A24" s="5"/>
      <c r="B24" s="13" t="s">
        <v>51</v>
      </c>
      <c r="C24" s="53"/>
      <c r="D24" s="54"/>
      <c r="E24" s="47"/>
    </row>
    <row r="25" spans="1:5" ht="12.5" x14ac:dyDescent="0.25">
      <c r="A25" s="5"/>
      <c r="B25" s="10"/>
      <c r="C25" s="51"/>
      <c r="D25" s="52"/>
      <c r="E25" s="47"/>
    </row>
    <row r="26" spans="1:5" ht="13" x14ac:dyDescent="0.3">
      <c r="A26" s="5"/>
      <c r="B26" s="10" t="s">
        <v>52</v>
      </c>
      <c r="C26" s="53"/>
      <c r="D26" s="54"/>
      <c r="E26" s="47"/>
    </row>
    <row r="27" spans="1:5" ht="12.5" x14ac:dyDescent="0.25">
      <c r="A27" s="5"/>
      <c r="B27" s="10" t="s">
        <v>53</v>
      </c>
      <c r="C27" s="51">
        <v>5926050</v>
      </c>
      <c r="D27" s="52">
        <v>3602730</v>
      </c>
      <c r="E27" s="47"/>
    </row>
    <row r="28" spans="1:5" ht="12.5" x14ac:dyDescent="0.25">
      <c r="A28" s="5"/>
      <c r="B28" s="10" t="s">
        <v>54</v>
      </c>
      <c r="C28" s="51">
        <v>3479973</v>
      </c>
      <c r="D28" s="52">
        <v>4705991</v>
      </c>
      <c r="E28" s="47"/>
    </row>
    <row r="29" spans="1:5" ht="14.5" x14ac:dyDescent="0.35">
      <c r="A29" s="5"/>
      <c r="B29" s="62" t="s">
        <v>55</v>
      </c>
      <c r="C29" s="63">
        <f>SUM(C27:C28)</f>
        <v>9406023</v>
      </c>
      <c r="D29" s="64">
        <f>SUM(D27:D28)</f>
        <v>8308721</v>
      </c>
      <c r="E29" s="47"/>
    </row>
    <row r="30" spans="1:5" ht="12.5" x14ac:dyDescent="0.25">
      <c r="A30" s="5"/>
      <c r="B30" s="10"/>
      <c r="C30" s="51"/>
      <c r="D30" s="52"/>
      <c r="E30" s="47"/>
    </row>
    <row r="31" spans="1:5" ht="13" x14ac:dyDescent="0.3">
      <c r="A31" s="5"/>
      <c r="B31" s="10" t="s">
        <v>56</v>
      </c>
      <c r="C31" s="53"/>
      <c r="D31" s="54"/>
      <c r="E31" s="47"/>
    </row>
    <row r="32" spans="1:5" ht="12.5" x14ac:dyDescent="0.25">
      <c r="A32" s="5"/>
      <c r="B32" s="10" t="s">
        <v>57</v>
      </c>
      <c r="C32" s="51">
        <v>829699</v>
      </c>
      <c r="D32" s="52">
        <v>3927327</v>
      </c>
      <c r="E32" s="47"/>
    </row>
    <row r="33" spans="1:5" ht="14.5" x14ac:dyDescent="0.35">
      <c r="A33" s="5"/>
      <c r="B33" s="62" t="s">
        <v>58</v>
      </c>
      <c r="C33" s="63">
        <v>829699</v>
      </c>
      <c r="D33" s="64">
        <f>SUM(D32)</f>
        <v>3927327</v>
      </c>
      <c r="E33" s="47"/>
    </row>
    <row r="34" spans="1:5" ht="14.5" x14ac:dyDescent="0.35">
      <c r="A34" s="5"/>
      <c r="B34" s="65" t="s">
        <v>59</v>
      </c>
      <c r="C34" s="66">
        <f>C29+C33</f>
        <v>10235722</v>
      </c>
      <c r="D34" s="67">
        <f>D29+D33</f>
        <v>12236048</v>
      </c>
      <c r="E34" s="47"/>
    </row>
    <row r="35" spans="1:5" ht="12.5" x14ac:dyDescent="0.25">
      <c r="A35" s="5"/>
      <c r="B35" s="10"/>
      <c r="C35" s="51"/>
      <c r="D35" s="52"/>
      <c r="E35" s="47"/>
    </row>
    <row r="36" spans="1:5" ht="13" x14ac:dyDescent="0.3">
      <c r="A36" s="5"/>
      <c r="B36" s="13" t="s">
        <v>60</v>
      </c>
      <c r="C36" s="53"/>
      <c r="D36" s="54"/>
      <c r="E36" s="47"/>
    </row>
    <row r="37" spans="1:5" ht="12.5" x14ac:dyDescent="0.25">
      <c r="A37" s="5"/>
      <c r="B37" s="10" t="s">
        <v>61</v>
      </c>
      <c r="C37" s="51">
        <v>10000000</v>
      </c>
      <c r="D37" s="52">
        <v>10000000</v>
      </c>
      <c r="E37" s="47"/>
    </row>
    <row r="38" spans="1:5" ht="12.5" x14ac:dyDescent="0.25">
      <c r="A38" s="5"/>
      <c r="B38" s="10" t="s">
        <v>62</v>
      </c>
      <c r="C38" s="51">
        <v>2000000</v>
      </c>
      <c r="D38" s="52">
        <v>2000000</v>
      </c>
      <c r="E38" s="47"/>
    </row>
    <row r="39" spans="1:5" ht="12.5" x14ac:dyDescent="0.25">
      <c r="A39" s="5"/>
      <c r="B39" s="10" t="s">
        <v>63</v>
      </c>
      <c r="C39" s="68">
        <v>-1920</v>
      </c>
      <c r="D39" s="69">
        <v>-4586</v>
      </c>
      <c r="E39" s="47"/>
    </row>
    <row r="40" spans="1:5" ht="12.5" x14ac:dyDescent="0.25">
      <c r="A40" s="5"/>
      <c r="B40" s="10" t="s">
        <v>64</v>
      </c>
      <c r="C40" s="51">
        <v>9033489</v>
      </c>
      <c r="D40" s="52">
        <v>9054897</v>
      </c>
      <c r="E40" s="47"/>
    </row>
    <row r="41" spans="1:5" ht="12.5" x14ac:dyDescent="0.25">
      <c r="A41" s="5"/>
      <c r="B41" s="10" t="s">
        <v>65</v>
      </c>
      <c r="C41" s="51">
        <f>SUM(C37:C40)</f>
        <v>21031569</v>
      </c>
      <c r="D41" s="52">
        <f>SUM(D37:D40)</f>
        <v>21050311</v>
      </c>
      <c r="E41" s="47"/>
    </row>
    <row r="42" spans="1:5" ht="14.5" x14ac:dyDescent="0.35">
      <c r="A42" s="5"/>
      <c r="B42" s="62" t="s">
        <v>66</v>
      </c>
      <c r="C42" s="63">
        <f>C34+C41</f>
        <v>31267291</v>
      </c>
      <c r="D42" s="64">
        <f>D34+D41</f>
        <v>33286359</v>
      </c>
      <c r="E42" s="47"/>
    </row>
    <row r="43" spans="1:5" ht="12.5" x14ac:dyDescent="0.25">
      <c r="A43" s="5"/>
      <c r="B43" s="34"/>
      <c r="C43" s="70"/>
      <c r="D43" s="70"/>
    </row>
    <row r="44" spans="1:5" ht="13.5" thickBot="1" x14ac:dyDescent="0.35">
      <c r="A44" s="5"/>
      <c r="B44" s="71" t="s">
        <v>67</v>
      </c>
      <c r="C44" s="72">
        <v>1196723</v>
      </c>
      <c r="D44" s="72">
        <v>3893441</v>
      </c>
    </row>
    <row r="45" spans="1:5" ht="13" thickTop="1" x14ac:dyDescent="0.25">
      <c r="A45" s="5"/>
      <c r="B45" s="34"/>
      <c r="C45" s="70"/>
      <c r="D45" s="70"/>
    </row>
    <row r="46" spans="1:5" ht="13.5" thickBot="1" x14ac:dyDescent="0.35">
      <c r="A46" s="5"/>
      <c r="B46" s="71" t="s">
        <v>68</v>
      </c>
      <c r="C46" s="72">
        <v>1061823</v>
      </c>
      <c r="D46" s="72">
        <v>1247977</v>
      </c>
    </row>
    <row r="47" spans="1:5" ht="13" thickTop="1" x14ac:dyDescent="0.25">
      <c r="A47" s="5"/>
      <c r="B47" s="34"/>
      <c r="C47" s="70"/>
      <c r="D47" s="70"/>
    </row>
    <row r="48" spans="1:5" ht="12.5" x14ac:dyDescent="0.25">
      <c r="A48" s="5"/>
      <c r="B48" s="34"/>
      <c r="C48" s="70"/>
      <c r="D48" s="70"/>
    </row>
    <row r="49" spans="1:7" ht="12.5" x14ac:dyDescent="0.25">
      <c r="A49" s="5"/>
      <c r="B49" s="34"/>
      <c r="C49" s="70"/>
      <c r="D49" s="70"/>
    </row>
    <row r="50" spans="1:7" ht="12.5" x14ac:dyDescent="0.25">
      <c r="A50" s="5"/>
      <c r="B50" s="34"/>
      <c r="C50" s="70"/>
      <c r="D50" s="70"/>
    </row>
    <row r="51" spans="1:7" ht="63.75" customHeight="1" x14ac:dyDescent="0.25">
      <c r="A51" s="5"/>
      <c r="B51" s="41"/>
      <c r="C51" s="42"/>
      <c r="D51" s="42"/>
    </row>
    <row r="52" spans="1:7" ht="11.5" x14ac:dyDescent="0.25">
      <c r="A52" s="38"/>
      <c r="B52" s="43" t="s">
        <v>32</v>
      </c>
      <c r="C52" s="44" t="s">
        <v>33</v>
      </c>
      <c r="D52" s="44"/>
    </row>
    <row r="53" spans="1:7" ht="11.5" x14ac:dyDescent="0.25">
      <c r="A53" s="38"/>
      <c r="B53" s="45" t="s">
        <v>34</v>
      </c>
      <c r="C53" s="46" t="s">
        <v>35</v>
      </c>
      <c r="D53" s="46"/>
    </row>
    <row r="54" spans="1:7" ht="11.5" x14ac:dyDescent="0.25">
      <c r="A54" s="38"/>
      <c r="B54" s="39"/>
      <c r="C54" s="40"/>
      <c r="D54" s="40"/>
    </row>
    <row r="55" spans="1:7" s="75" customFormat="1" ht="2.15" customHeight="1" x14ac:dyDescent="0.2">
      <c r="A55" s="73"/>
      <c r="B55" s="73"/>
      <c r="C55" s="74"/>
      <c r="D55" s="74"/>
      <c r="F55" s="76"/>
      <c r="G55" s="76"/>
    </row>
  </sheetData>
  <sheetProtection algorithmName="SHA-512" hashValue="Lql+Ia2X23lPiyml8U1/TGyUVep9w3WUClVwkYUfRtj9GtbkPb9O4qZ8RfF0Xd2J3J7HVJtMABEvWgXWoCe+7g==" saltValue="aVvDIbUyq/VCB3bUN3KqXA==" spinCount="100000" sheet="1" objects="1" scenarios="1" selectLockedCells="1" selectUnlockedCells="1"/>
  <mergeCells count="9">
    <mergeCell ref="C52:D52"/>
    <mergeCell ref="C53:D53"/>
    <mergeCell ref="C54:D54"/>
    <mergeCell ref="A1:D1"/>
    <mergeCell ref="A2:D2"/>
    <mergeCell ref="A3:D3"/>
    <mergeCell ref="A4:D4"/>
    <mergeCell ref="B5:D5"/>
    <mergeCell ref="C51:D51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2021-10-27T18:08:30Z</dcterms:created>
  <dcterms:modified xsi:type="dcterms:W3CDTF">2021-10-27T18:10:57Z</dcterms:modified>
</cp:coreProperties>
</file>