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038E566E-050F-4D9F-9C45-B0CC540FCBBE}" xr6:coauthVersionLast="47" xr6:coauthVersionMax="47" xr10:uidLastSave="{00000000-0000-0000-0000-000000000000}"/>
  <bookViews>
    <workbookView xWindow="-110" yWindow="-110" windowWidth="19420" windowHeight="10420" activeTab="1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" i="1" l="1"/>
  <c r="N14" i="1"/>
  <c r="I15" i="3"/>
  <c r="I10" i="3"/>
  <c r="I27" i="1" l="1"/>
  <c r="I61" i="1"/>
  <c r="I64" i="1" s="1"/>
  <c r="I51" i="1"/>
  <c r="I43" i="1"/>
  <c r="I19" i="1"/>
  <c r="I16" i="3"/>
  <c r="I18" i="3" s="1"/>
  <c r="I20" i="3" s="1"/>
  <c r="I23" i="3" s="1"/>
  <c r="I52" i="1" l="1"/>
  <c r="I65" i="1" s="1"/>
  <c r="I28" i="1"/>
  <c r="M75" i="1" l="1"/>
</calcChain>
</file>

<file path=xl/sharedStrings.xml><?xml version="1.0" encoding="utf-8"?>
<sst xmlns="http://schemas.openxmlformats.org/spreadsheetml/2006/main" count="86" uniqueCount="78">
  <si>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</si>
  <si>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</si>
  <si>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</si>
  <si>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</si>
  <si>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</si>
  <si>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</si>
  <si>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</si>
  <si>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</si>
  <si>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</si>
  <si>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</si>
  <si>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</si>
  <si>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</si>
  <si>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</si>
  <si>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</si>
  <si>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</si>
  <si>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</si>
  <si>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</si>
  <si>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</si>
  <si>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</si>
  <si>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</si>
  <si>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</si>
  <si>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</si>
  <si>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</si>
  <si>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</si>
  <si>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</si>
  <si>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</si>
  <si>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</si>
  <si>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</si>
  <si>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</si>
  <si>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</si>
  <si>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</si>
  <si>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</si>
  <si>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</si>
  <si>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</si>
  <si>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</si>
  <si>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</si>
  <si>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</si>
  <si>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</si>
  <si>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</si>
  <si>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</si>
  <si>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</si>
  <si>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</si>
  <si>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</si>
  <si>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</si>
  <si>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</si>
  <si>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</si>
  <si>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</si>
  <si>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</si>
  <si>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</si>
  <si>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</si>
  <si>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</si>
  <si>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</si>
  <si>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</si>
  <si>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</si>
  <si>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</si>
  <si>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</si>
  <si>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</si>
  <si>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</si>
  <si>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</si>
  <si>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</si>
  <si>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</si>
  <si>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</si>
  <si>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</si>
  <si>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Bonos Corporativos por pagar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</si>
  <si>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</si>
  <si>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</si>
  <si>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</si>
  <si>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</si>
  <si>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</si>
  <si>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</si>
  <si>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</si>
  <si>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>Marco Vinicio Castro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</si>
  <si>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</si>
  <si>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</si>
  <si>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</si>
  <si>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</si>
  <si>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Documentos por pagar</t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</si>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</sst>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  <numFmt numFmtId="171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  <xf numFmtId="164" fontId="0" fillId="0" borderId="0" xfId="0" applyNumberFormat="1"/>
    <xf numFmtId="165" fontId="0" fillId="0" borderId="0" xfId="0" applyNumberFormat="1"/>
    <xf numFmtId="171" fontId="0" fillId="0" borderId="0" xfId="1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N75"/>
  <sheetViews>
    <sheetView showGridLines="0" topLeftCell="A66" workbookViewId="0">
      <selection activeCell="N60" sqref="N60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  <col min="13" max="13" width="14.1796875" bestFit="1" customWidth="1"/>
  </cols>
  <sheetData>
    <row r="1" spans="1:14" x14ac:dyDescent="0.35">
      <c r="G1" t="s">
        <v>74</v>
      </c>
    </row>
    <row r="2" spans="1:14" x14ac:dyDescent="0.35">
      <c r="G2" t="s">
        <v>73</v>
      </c>
    </row>
    <row r="3" spans="1:14" x14ac:dyDescent="0.35">
      <c r="G3" t="s">
        <v>75</v>
      </c>
    </row>
    <row r="4" spans="1:14" x14ac:dyDescent="0.35">
      <c r="G4" t="s">
        <v>77</v>
      </c>
    </row>
    <row r="5" spans="1:14" x14ac:dyDescent="0.35">
      <c r="G5" s="1" t="s">
        <v>0</v>
      </c>
    </row>
    <row r="6" spans="1:14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14" x14ac:dyDescent="0.35">
      <c r="A7" s="4"/>
      <c r="B7" s="2"/>
      <c r="C7" s="2"/>
      <c r="D7" s="2"/>
      <c r="E7" s="2"/>
      <c r="F7" s="2"/>
      <c r="G7" s="2"/>
      <c r="H7" s="2"/>
      <c r="I7" s="2"/>
    </row>
    <row r="8" spans="1:14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14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14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26709802.379019983</v>
      </c>
    </row>
    <row r="11" spans="1:14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8400000</v>
      </c>
    </row>
    <row r="12" spans="1:14" x14ac:dyDescent="0.35">
      <c r="A12" s="2"/>
      <c r="B12" s="2" t="s">
        <v>14</v>
      </c>
      <c r="C12" s="2"/>
      <c r="D12" s="2"/>
      <c r="E12" s="2"/>
      <c r="F12" s="2"/>
      <c r="G12" s="2"/>
      <c r="H12" s="7"/>
      <c r="I12" s="9">
        <v>2000000</v>
      </c>
    </row>
    <row r="13" spans="1:14" x14ac:dyDescent="0.35">
      <c r="A13" s="2"/>
      <c r="B13" s="2" t="s">
        <v>5</v>
      </c>
      <c r="C13" s="2"/>
      <c r="D13" s="2"/>
      <c r="E13" s="2"/>
      <c r="F13" s="2"/>
      <c r="G13" s="2"/>
      <c r="H13" s="7"/>
      <c r="I13" s="9">
        <v>60565898.087913498</v>
      </c>
    </row>
    <row r="14" spans="1:14" x14ac:dyDescent="0.35">
      <c r="A14" s="2"/>
      <c r="B14" s="2" t="s">
        <v>6</v>
      </c>
      <c r="C14" s="2"/>
      <c r="D14" s="2"/>
      <c r="E14" s="2"/>
      <c r="F14" s="2"/>
      <c r="G14" s="2"/>
      <c r="H14" s="7"/>
      <c r="I14" s="10">
        <v>45581690</v>
      </c>
      <c r="M14" s="10">
        <v>50680982.582834989</v>
      </c>
      <c r="N14" s="29">
        <f>+I14-M14</f>
        <v>-5099292.5828349888</v>
      </c>
    </row>
    <row r="15" spans="1:14" x14ac:dyDescent="0.35">
      <c r="A15" s="2"/>
      <c r="B15" s="2" t="s">
        <v>7</v>
      </c>
      <c r="C15" s="2"/>
      <c r="D15" s="2"/>
      <c r="E15" s="2"/>
      <c r="F15" s="2"/>
      <c r="G15" s="2"/>
      <c r="H15" s="7"/>
      <c r="I15" s="10">
        <v>924000</v>
      </c>
    </row>
    <row r="16" spans="1:14" x14ac:dyDescent="0.35">
      <c r="A16" s="2"/>
      <c r="B16" s="2" t="s">
        <v>8</v>
      </c>
      <c r="C16" s="2"/>
      <c r="D16" s="2"/>
      <c r="E16" s="2"/>
      <c r="F16" s="2"/>
      <c r="G16" s="2"/>
      <c r="H16" s="7"/>
      <c r="I16" s="9">
        <v>46911991.346240021</v>
      </c>
    </row>
    <row r="17" spans="1:9" x14ac:dyDescent="0.35">
      <c r="A17" s="2"/>
      <c r="B17" s="2" t="s">
        <v>9</v>
      </c>
      <c r="C17" s="2"/>
      <c r="D17" s="2"/>
      <c r="E17" s="2"/>
      <c r="F17" s="2"/>
      <c r="G17" s="2"/>
      <c r="H17" s="7"/>
      <c r="I17" s="9">
        <v>123074527.36562613</v>
      </c>
    </row>
    <row r="18" spans="1:9" x14ac:dyDescent="0.35">
      <c r="A18" s="2"/>
      <c r="B18" s="2" t="s">
        <v>10</v>
      </c>
      <c r="C18" s="2"/>
      <c r="D18" s="2"/>
      <c r="E18" s="2"/>
      <c r="F18" s="2"/>
      <c r="G18" s="2"/>
      <c r="H18" s="7"/>
      <c r="I18" s="11">
        <v>4034247.6365802074</v>
      </c>
    </row>
    <row r="19" spans="1:9" x14ac:dyDescent="0.35">
      <c r="A19" s="2"/>
      <c r="B19" s="2"/>
      <c r="C19" s="2"/>
      <c r="D19" s="2"/>
      <c r="E19" s="2"/>
      <c r="F19" s="2" t="s">
        <v>11</v>
      </c>
      <c r="G19" s="2"/>
      <c r="H19" s="7"/>
      <c r="I19" s="9">
        <f>SUM(I10:I18)</f>
        <v>318202156.81537986</v>
      </c>
    </row>
    <row r="20" spans="1:9" x14ac:dyDescent="0.35">
      <c r="A20" s="2"/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 t="s">
        <v>12</v>
      </c>
      <c r="B21" s="2"/>
      <c r="C21" s="2"/>
      <c r="D21" s="2"/>
      <c r="E21" s="2"/>
      <c r="F21" s="2"/>
      <c r="G21" s="2"/>
      <c r="H21" s="7"/>
      <c r="I21" s="9"/>
    </row>
    <row r="22" spans="1:9" x14ac:dyDescent="0.35">
      <c r="A22" s="2"/>
      <c r="B22" s="2" t="s">
        <v>13</v>
      </c>
      <c r="C22" s="2"/>
      <c r="D22" s="2"/>
      <c r="E22" s="2"/>
      <c r="F22" s="2"/>
      <c r="G22" s="2"/>
      <c r="H22" s="7"/>
      <c r="I22" s="9">
        <v>23400430.16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7138155.1299999999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94388595.937798113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15684812.780093277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370698.01308227185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SUM(I22:I26)</f>
        <v>140982692.02097365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+I27+I19</f>
        <v>459184848.83635354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22858613.851318318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16255467.776950657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151285931.11935329</v>
      </c>
    </row>
    <row r="36" spans="1:9" x14ac:dyDescent="0.35">
      <c r="A36" s="2"/>
      <c r="B36" s="2" t="s">
        <v>76</v>
      </c>
      <c r="C36" s="2"/>
      <c r="D36" s="2"/>
      <c r="E36" s="2"/>
      <c r="F36" s="2"/>
      <c r="G36" s="2"/>
      <c r="H36" s="7"/>
      <c r="I36" s="9">
        <v>6644.34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1964736.3457789496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1626419.3831105474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13562287.403170595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9635762.116223691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217195862.33590603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97559774.960317522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5569555.9862445714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11927242.756807147</v>
      </c>
    </row>
    <row r="49" spans="1:14" x14ac:dyDescent="0.35">
      <c r="A49" s="2"/>
      <c r="B49" s="2" t="s">
        <v>63</v>
      </c>
      <c r="C49" s="2"/>
      <c r="D49" s="2"/>
      <c r="E49" s="2"/>
      <c r="F49" s="2"/>
      <c r="G49" s="2"/>
      <c r="H49" s="7"/>
      <c r="I49" s="17">
        <v>19000000</v>
      </c>
    </row>
    <row r="50" spans="1:14" x14ac:dyDescent="0.35">
      <c r="A50" s="2"/>
      <c r="B50" s="2" t="s">
        <v>37</v>
      </c>
      <c r="C50" s="2"/>
      <c r="D50" s="2"/>
      <c r="E50" s="2"/>
      <c r="F50" s="2"/>
      <c r="G50" s="2"/>
      <c r="H50" s="7"/>
      <c r="I50" s="11">
        <v>691515.60845605645</v>
      </c>
    </row>
    <row r="51" spans="1:14" x14ac:dyDescent="0.35">
      <c r="A51" s="2"/>
      <c r="B51" s="2"/>
      <c r="C51" s="2"/>
      <c r="D51" s="2"/>
      <c r="E51" s="2"/>
      <c r="F51" s="2" t="s">
        <v>38</v>
      </c>
      <c r="G51" s="2"/>
      <c r="H51" s="7"/>
      <c r="I51" s="11">
        <f>SUM(I46:I50)</f>
        <v>134748089.31182531</v>
      </c>
    </row>
    <row r="52" spans="1:14" x14ac:dyDescent="0.35">
      <c r="A52" s="2"/>
      <c r="B52" s="2"/>
      <c r="C52" s="2"/>
      <c r="D52" s="2"/>
      <c r="E52" s="2"/>
      <c r="F52" s="2" t="s">
        <v>39</v>
      </c>
      <c r="G52" s="2"/>
      <c r="H52" s="7"/>
      <c r="I52" s="11">
        <f>+I51+I43</f>
        <v>351943951.6477313</v>
      </c>
    </row>
    <row r="53" spans="1:14" x14ac:dyDescent="0.35">
      <c r="A53" s="2"/>
      <c r="B53" s="2"/>
      <c r="C53" s="2"/>
      <c r="D53" s="2"/>
      <c r="E53" s="2"/>
      <c r="F53" s="2"/>
      <c r="G53" s="2"/>
      <c r="H53" s="7"/>
      <c r="I53" s="11"/>
    </row>
    <row r="54" spans="1:14" x14ac:dyDescent="0.35">
      <c r="A54" s="2" t="s">
        <v>40</v>
      </c>
      <c r="B54" s="2"/>
      <c r="C54" s="2"/>
      <c r="D54" s="2"/>
      <c r="E54" s="2"/>
      <c r="F54" s="2"/>
      <c r="G54" s="2"/>
      <c r="H54" s="7"/>
      <c r="I54" s="9"/>
    </row>
    <row r="55" spans="1:14" x14ac:dyDescent="0.35">
      <c r="A55" s="2"/>
      <c r="B55" s="2" t="s">
        <v>41</v>
      </c>
      <c r="C55" s="2"/>
      <c r="D55" s="2"/>
      <c r="E55" s="2"/>
      <c r="F55" s="2"/>
      <c r="G55" s="2"/>
      <c r="H55" s="7"/>
      <c r="I55" s="9">
        <v>25909872.91</v>
      </c>
    </row>
    <row r="56" spans="1:14" x14ac:dyDescent="0.35">
      <c r="A56" s="2"/>
      <c r="B56" s="2" t="s">
        <v>64</v>
      </c>
      <c r="C56" s="2"/>
      <c r="D56" s="2"/>
      <c r="E56" s="2"/>
      <c r="F56" s="2"/>
      <c r="G56" s="2"/>
      <c r="H56" s="7"/>
      <c r="I56" s="9">
        <v>77208.830710966606</v>
      </c>
    </row>
    <row r="57" spans="1:14" x14ac:dyDescent="0.35">
      <c r="A57" s="2"/>
      <c r="B57" s="2" t="s">
        <v>65</v>
      </c>
      <c r="C57" s="2"/>
      <c r="D57" s="2"/>
      <c r="E57" s="2"/>
      <c r="F57" s="2"/>
      <c r="G57" s="2"/>
      <c r="H57" s="7"/>
      <c r="I57" s="9">
        <v>306808.91397059133</v>
      </c>
    </row>
    <row r="58" spans="1:14" x14ac:dyDescent="0.35">
      <c r="A58" s="2"/>
      <c r="B58" s="2" t="s">
        <v>42</v>
      </c>
      <c r="C58" s="2"/>
      <c r="D58" s="2"/>
      <c r="E58" s="2"/>
      <c r="F58" s="2"/>
      <c r="G58" s="2"/>
      <c r="H58" s="2"/>
      <c r="I58" s="9">
        <v>2016090.1114010918</v>
      </c>
    </row>
    <row r="59" spans="1:14" x14ac:dyDescent="0.35">
      <c r="A59" s="2"/>
      <c r="B59" s="2" t="s">
        <v>43</v>
      </c>
      <c r="C59" s="2"/>
      <c r="D59" s="2"/>
      <c r="E59" s="2"/>
      <c r="F59" s="2"/>
      <c r="G59" s="2"/>
      <c r="H59" s="2"/>
      <c r="I59" s="9">
        <v>-2265169.408074867</v>
      </c>
    </row>
    <row r="60" spans="1:14" x14ac:dyDescent="0.35">
      <c r="A60" s="2"/>
      <c r="B60" s="2" t="s">
        <v>44</v>
      </c>
      <c r="C60" s="2"/>
      <c r="D60" s="2"/>
      <c r="E60" s="2"/>
      <c r="F60" s="2"/>
      <c r="G60" s="2"/>
      <c r="H60" s="2"/>
      <c r="I60" s="11">
        <v>77922973</v>
      </c>
      <c r="M60" s="30">
        <v>83022265.691072345</v>
      </c>
      <c r="N60" s="29">
        <f>+I60-M60</f>
        <v>-5099292.6910723448</v>
      </c>
    </row>
    <row r="61" spans="1:14" x14ac:dyDescent="0.35">
      <c r="A61" s="2"/>
      <c r="B61" s="2"/>
      <c r="C61" s="2"/>
      <c r="D61" s="2"/>
      <c r="E61" s="2"/>
      <c r="F61" s="2"/>
      <c r="G61" s="2"/>
      <c r="H61" s="2"/>
      <c r="I61" s="11">
        <f>SUM(I55:I60)</f>
        <v>103967784.35800779</v>
      </c>
    </row>
    <row r="62" spans="1:14" x14ac:dyDescent="0.35">
      <c r="A62" s="2"/>
      <c r="B62" s="2" t="s">
        <v>66</v>
      </c>
      <c r="C62" s="2"/>
      <c r="D62" s="2"/>
      <c r="E62" s="2"/>
      <c r="F62" s="2"/>
      <c r="G62" s="2"/>
      <c r="H62" s="2"/>
      <c r="I62" s="2"/>
    </row>
    <row r="63" spans="1:14" x14ac:dyDescent="0.35">
      <c r="A63" s="2"/>
      <c r="B63" s="2"/>
      <c r="C63" s="2" t="s">
        <v>67</v>
      </c>
      <c r="D63" s="2"/>
      <c r="E63" s="2"/>
      <c r="F63" s="2"/>
      <c r="G63" s="2"/>
      <c r="H63" s="2"/>
      <c r="I63" s="11">
        <v>3273112.7223771014</v>
      </c>
    </row>
    <row r="64" spans="1:14" x14ac:dyDescent="0.35">
      <c r="A64" s="2"/>
      <c r="B64" s="2"/>
      <c r="C64" s="2"/>
      <c r="D64" s="2"/>
      <c r="E64" s="2"/>
      <c r="F64" s="2" t="s">
        <v>45</v>
      </c>
      <c r="G64" s="2"/>
      <c r="H64" s="2"/>
      <c r="I64" s="11">
        <f>SUM(I61:I63)</f>
        <v>107240897.0803849</v>
      </c>
    </row>
    <row r="65" spans="1:13" x14ac:dyDescent="0.35">
      <c r="A65" s="2"/>
      <c r="B65" s="2"/>
      <c r="C65" s="2"/>
      <c r="D65" s="2"/>
      <c r="E65" s="2"/>
      <c r="F65" s="2" t="s">
        <v>46</v>
      </c>
      <c r="G65" s="2"/>
      <c r="H65" s="2"/>
      <c r="I65" s="12">
        <f>+I64+I52</f>
        <v>459184848.72811621</v>
      </c>
    </row>
    <row r="69" spans="1:13" x14ac:dyDescent="0.35">
      <c r="G69" t="s">
        <v>71</v>
      </c>
      <c r="I69" t="s">
        <v>48</v>
      </c>
    </row>
    <row r="70" spans="1:13" x14ac:dyDescent="0.35">
      <c r="G70" t="s">
        <v>47</v>
      </c>
      <c r="I70" t="s">
        <v>49</v>
      </c>
    </row>
    <row r="75" spans="1:13" x14ac:dyDescent="0.35">
      <c r="M75" s="28">
        <f>I28-I65</f>
        <v>0.10823732614517212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abSelected="1" workbookViewId="0">
      <selection activeCell="G7" sqref="G7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72</v>
      </c>
    </row>
    <row r="4" spans="1:9" x14ac:dyDescent="0.35">
      <c r="G4" t="s">
        <v>77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401773941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-286583798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115190143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-8646582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-33233176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5035639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-36844119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78346024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-13538493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64807531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-14261541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50545990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68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69</v>
      </c>
      <c r="C23" s="23"/>
      <c r="D23" s="23"/>
      <c r="E23" s="23"/>
      <c r="F23" s="23"/>
      <c r="G23" s="23"/>
      <c r="H23" s="23"/>
      <c r="I23" s="12">
        <f>I20-I24</f>
        <v>48624422</v>
      </c>
    </row>
    <row r="24" spans="1:9" x14ac:dyDescent="0.35">
      <c r="A24" s="23"/>
      <c r="B24" s="23" t="s">
        <v>70</v>
      </c>
      <c r="C24" s="23"/>
      <c r="D24" s="23"/>
      <c r="E24" s="23"/>
      <c r="F24" s="23"/>
      <c r="G24" s="23"/>
      <c r="H24" s="23"/>
      <c r="I24" s="12">
        <v>1921568</v>
      </c>
    </row>
    <row r="28" spans="1:9" x14ac:dyDescent="0.35">
      <c r="F28" t="s">
        <v>71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2021-10-15T17:44:41Z</dcterms:modified>
</cp:coreProperties>
</file>