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 activeTab="1"/>
  </bookViews>
  <sheets>
    <sheet name="Balance" sheetId="5" r:id="rId1"/>
    <sheet name="ResultadoOK" sheetId="6" r:id="rId2"/>
  </sheets>
  <definedNames>
    <definedName name="_xlnm.Print_Area" localSheetId="0">Balance!$A$1:$H$51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/>
  <c r="I15" l="1"/>
  <c r="I23"/>
  <c r="I28"/>
  <c r="H9" i="5"/>
  <c r="H16"/>
  <c r="H22"/>
  <c r="H26"/>
  <c r="H29"/>
  <c r="H32"/>
  <c r="H33"/>
  <c r="H35"/>
  <c r="I20" i="6" l="1"/>
  <c r="H19" i="5"/>
  <c r="I26" i="6" l="1"/>
  <c r="I32" s="1"/>
  <c r="I38" s="1"/>
  <c r="H40" i="5" l="1"/>
  <c r="H38" s="1"/>
  <c r="H41" l="1"/>
  <c r="H42"/>
  <c r="K43" s="1"/>
  <c r="L41" i="6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<sst xmlns="http://schemas.openxmlformats.org/spreadsheetml/2006/main" count="101" uniqueCount="68">
  <si>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</si>
  <si>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</si>
  <si>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</si>
  <si>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</si>
  <si>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</si>
  <si>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</si>
  <si>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</si>
  <si>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</si>
  <si>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</si>
  <si>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</si>
  <si>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</si>
  <si>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</si>
  <si>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</si>
  <si>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</si>
  <si>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</si>
  <si>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</si>
  <si>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</si>
  <si>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</si>
  <si>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</si>
  <si>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</si>
  <si>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</si>
  <si>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</si>
  <si>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</si>
  <si>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</si>
  <si>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</si>
  <si>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</si>
  <si>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</si>
  <si>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</si>
  <si>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</si>
  <si>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</si>
  <si>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</si>
  <si>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</si>
  <si>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</si>
  <si>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</si>
  <si>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</si>
  <si>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</si>
  <si>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</si>
  <si>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</si>
  <si>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</si>
  <si>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</si>
  <si>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</si>
  <si>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</si>
  <si>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</si>
  <si>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</si>
  <si>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</si>
  <si>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</si>
  <si>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</si>
  <si>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</si>
  <si>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</si>
  <si>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</si>
  <si>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</si>
  <si>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</si>
  <si>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</si>
  <si>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</si>
  <si>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</si>
  <si>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</si>
  <si>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</si>
  <si>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</si>
  <si>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</si>
  <si>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</si>
  <si>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</si>
  <si>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</si>
  <si>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</si>
  <si>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</si>
  <si>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</si>
  <si>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Balance General al 31 de agosto de 2021</t>
  </si>
  <si>
    <t>Estado de Resultados al 31 de agosto de 2021</t>
  </si>
  <si>
    <t>Francisco Antonio Paiz Serrano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</si>
</sst>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</font>
    <font>
      <u/>
      <sz val="11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opLeftCell="A3" zoomScaleNormal="100" zoomScaleSheetLayoutView="90" workbookViewId="0">
      <selection activeCell="E55" sqref="E55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1" ht="1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1" ht="15">
      <c r="A3" s="55" t="s">
        <v>2</v>
      </c>
      <c r="B3" s="55"/>
      <c r="C3" s="55"/>
      <c r="D3" s="55"/>
      <c r="E3" s="55"/>
      <c r="F3" s="55"/>
      <c r="G3" s="55"/>
      <c r="H3" s="55"/>
      <c r="I3" s="5"/>
    </row>
    <row r="4" spans="1:11" ht="15">
      <c r="A4" s="55" t="s">
        <v>3</v>
      </c>
      <c r="B4" s="55"/>
      <c r="C4" s="55"/>
      <c r="D4" s="55"/>
      <c r="E4" s="55"/>
      <c r="F4" s="55"/>
      <c r="G4" s="55"/>
      <c r="H4" s="55"/>
      <c r="I4" s="37"/>
    </row>
    <row r="5" spans="1:11" ht="15">
      <c r="A5" s="55" t="s">
        <v>65</v>
      </c>
      <c r="B5" s="55"/>
      <c r="C5" s="55"/>
      <c r="D5" s="55"/>
      <c r="E5" s="55"/>
      <c r="F5" s="55"/>
      <c r="G5" s="55"/>
      <c r="H5" s="55"/>
      <c r="I5" s="5"/>
    </row>
    <row r="6" spans="1:11" ht="15">
      <c r="A6" s="55" t="s">
        <v>4</v>
      </c>
      <c r="B6" s="55"/>
      <c r="C6" s="55"/>
      <c r="D6" s="55"/>
      <c r="E6" s="55"/>
      <c r="F6" s="55"/>
      <c r="G6" s="55"/>
      <c r="H6" s="55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316637.78000000003</v>
      </c>
      <c r="I9" s="10"/>
    </row>
    <row r="10" spans="1:11" ht="15">
      <c r="B10" s="1" t="s">
        <v>41</v>
      </c>
      <c r="F10" s="3">
        <v>4</v>
      </c>
      <c r="H10" s="13">
        <v>9439.01</v>
      </c>
      <c r="I10" s="10"/>
      <c r="K10" s="1" t="s">
        <v>5</v>
      </c>
    </row>
    <row r="11" spans="1:11" ht="15">
      <c r="B11" s="1" t="s">
        <v>64</v>
      </c>
      <c r="F11" s="54"/>
      <c r="H11" s="13">
        <v>15000</v>
      </c>
      <c r="I11" s="10"/>
    </row>
    <row r="12" spans="1:11" ht="15">
      <c r="B12" s="1" t="s">
        <v>40</v>
      </c>
      <c r="F12" s="3">
        <v>6</v>
      </c>
      <c r="H12" s="20">
        <v>271033.34000000003</v>
      </c>
      <c r="I12" s="10"/>
    </row>
    <row r="13" spans="1:11" ht="15">
      <c r="B13" s="1" t="s">
        <v>8</v>
      </c>
      <c r="H13" s="20">
        <v>20655.43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103906.73000000001</v>
      </c>
      <c r="I16" s="4"/>
      <c r="K16" s="32"/>
    </row>
    <row r="17" spans="1:11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1" ht="15">
      <c r="B18" s="1" t="s">
        <v>37</v>
      </c>
      <c r="F18" s="3">
        <v>7</v>
      </c>
      <c r="H18" s="20">
        <v>1906.32</v>
      </c>
      <c r="I18" s="10"/>
      <c r="K18" s="30"/>
    </row>
    <row r="19" spans="1:11" ht="15.75" thickBot="1">
      <c r="A19" s="5" t="s">
        <v>36</v>
      </c>
      <c r="H19" s="22">
        <f>+H9+H16</f>
        <v>420544.51</v>
      </c>
      <c r="I19" s="4"/>
      <c r="J19" s="29"/>
      <c r="K19" s="12"/>
    </row>
    <row r="20" spans="1:11" ht="12" customHeight="1" thickTop="1">
      <c r="A20" s="5"/>
      <c r="H20" s="4"/>
      <c r="I20" s="4"/>
      <c r="J20" s="29"/>
      <c r="K20" s="12"/>
    </row>
    <row r="21" spans="1:11" ht="15">
      <c r="A21" s="28" t="s">
        <v>35</v>
      </c>
      <c r="F21" s="27"/>
      <c r="G21" s="26"/>
      <c r="H21" s="25"/>
      <c r="I21" s="24"/>
    </row>
    <row r="22" spans="1:11" ht="15">
      <c r="A22" s="5" t="s">
        <v>34</v>
      </c>
      <c r="H22" s="18">
        <f>SUM(H23:H25)</f>
        <v>49970.270000000004</v>
      </c>
      <c r="I22" s="10"/>
    </row>
    <row r="23" spans="1:11" ht="15">
      <c r="B23" s="1" t="s">
        <v>10</v>
      </c>
      <c r="H23" s="10">
        <v>7784.36</v>
      </c>
      <c r="I23" s="10"/>
    </row>
    <row r="24" spans="1:11" ht="15">
      <c r="B24" s="1" t="s">
        <v>33</v>
      </c>
      <c r="H24" s="10">
        <v>41704.93</v>
      </c>
      <c r="I24" s="10"/>
    </row>
    <row r="25" spans="1:11" ht="15">
      <c r="A25" s="23"/>
      <c r="B25" s="1" t="s">
        <v>11</v>
      </c>
      <c r="F25" s="3">
        <v>6</v>
      </c>
      <c r="H25" s="10">
        <v>480.98</v>
      </c>
      <c r="I25" s="10"/>
    </row>
    <row r="26" spans="1:11" ht="15.75" thickBot="1">
      <c r="A26" s="5" t="s">
        <v>32</v>
      </c>
      <c r="H26" s="22">
        <f>SUM(H23:H25)</f>
        <v>49970.270000000004</v>
      </c>
      <c r="I26" s="4"/>
    </row>
    <row r="27" spans="1:11" ht="12" customHeight="1" thickTop="1">
      <c r="A27" s="5"/>
      <c r="H27" s="4"/>
      <c r="I27" s="4"/>
    </row>
    <row r="28" spans="1:11" ht="15">
      <c r="A28" s="5" t="s">
        <v>31</v>
      </c>
      <c r="E28" s="21"/>
      <c r="H28" s="20"/>
      <c r="I28" s="10"/>
    </row>
    <row r="29" spans="1:11" ht="15">
      <c r="A29" s="5" t="s">
        <v>30</v>
      </c>
      <c r="H29" s="18">
        <f>+H30</f>
        <v>325176</v>
      </c>
      <c r="I29" s="10"/>
    </row>
    <row r="30" spans="1:11" ht="15">
      <c r="B30" s="1" t="s">
        <v>12</v>
      </c>
      <c r="F30" s="3" t="s">
        <v>29</v>
      </c>
      <c r="H30" s="10">
        <v>325176</v>
      </c>
      <c r="I30" s="10"/>
    </row>
    <row r="31" spans="1:11" ht="12" customHeight="1">
      <c r="H31" s="10"/>
      <c r="I31" s="10"/>
    </row>
    <row r="32" spans="1:11" ht="15">
      <c r="A32" s="5" t="s">
        <v>28</v>
      </c>
      <c r="H32" s="18">
        <f>H33</f>
        <v>9171.14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</f>
        <v>9171.14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36227.1</v>
      </c>
      <c r="I38" s="15"/>
    </row>
    <row r="39" spans="1:11" ht="15">
      <c r="B39" s="14" t="s">
        <v>23</v>
      </c>
      <c r="H39" s="10">
        <v>-12502.92</v>
      </c>
      <c r="I39" s="10"/>
    </row>
    <row r="40" spans="1:11" ht="15">
      <c r="B40" s="1" t="s">
        <v>22</v>
      </c>
      <c r="H40" s="13">
        <f>ResultadoOK!I38</f>
        <v>48730.02</v>
      </c>
      <c r="I40" s="10"/>
      <c r="K40" s="12" t="s">
        <v>5</v>
      </c>
    </row>
    <row r="41" spans="1:11" ht="15">
      <c r="A41" s="5" t="s">
        <v>21</v>
      </c>
      <c r="H41" s="11">
        <f>H29+H32+H35+H38</f>
        <v>370574.24</v>
      </c>
      <c r="I41" s="10"/>
    </row>
    <row r="42" spans="1:11" ht="15.75" thickBot="1">
      <c r="A42" s="5" t="s">
        <v>20</v>
      </c>
      <c r="H42" s="9">
        <f>H22+H29+H32+H35+H38</f>
        <v>420544.51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7" t="s">
        <v>19</v>
      </c>
      <c r="D46" s="57"/>
      <c r="E46" s="57"/>
      <c r="G46" s="55" t="s">
        <v>67</v>
      </c>
      <c r="H46" s="55"/>
      <c r="I46" s="4"/>
    </row>
    <row r="47" spans="1:11" ht="15">
      <c r="A47" s="5"/>
      <c r="C47" s="58" t="s">
        <v>18</v>
      </c>
      <c r="D47" s="58"/>
      <c r="E47" s="58"/>
      <c r="G47" s="59" t="s">
        <v>17</v>
      </c>
      <c r="H47" s="59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5" t="s">
        <v>16</v>
      </c>
      <c r="B50" s="55"/>
      <c r="C50" s="55"/>
      <c r="D50" s="55"/>
      <c r="E50" s="55"/>
      <c r="F50" s="55"/>
      <c r="G50" s="55"/>
      <c r="H50" s="55"/>
      <c r="I50" s="4"/>
      <c r="J50" s="1"/>
    </row>
    <row r="51" spans="1:10" ht="15.75">
      <c r="A51" s="56" t="s">
        <v>15</v>
      </c>
      <c r="B51" s="56"/>
      <c r="C51" s="56"/>
      <c r="D51" s="56"/>
      <c r="E51" s="56"/>
      <c r="F51" s="56"/>
      <c r="G51" s="56"/>
      <c r="H51" s="56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Normal="100" zoomScaleSheetLayoutView="80" workbookViewId="0">
      <selection activeCell="L18" sqref="L18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7" t="s">
        <v>63</v>
      </c>
      <c r="B3" s="57"/>
      <c r="C3" s="57"/>
      <c r="D3" s="57"/>
      <c r="E3" s="57"/>
      <c r="F3" s="57"/>
      <c r="G3" s="57"/>
      <c r="H3" s="57"/>
      <c r="I3" s="57"/>
      <c r="J3" s="52"/>
    </row>
    <row r="4" spans="1:13" ht="15.75" customHeight="1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3"/>
    </row>
    <row r="5" spans="1:13" ht="15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2"/>
    </row>
    <row r="6" spans="1:13" ht="15.75" customHeigh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3"/>
    </row>
    <row r="7" spans="1:13" ht="15.75" customHeight="1">
      <c r="A7" s="57" t="s">
        <v>66</v>
      </c>
      <c r="B7" s="57"/>
      <c r="C7" s="57"/>
      <c r="D7" s="57"/>
      <c r="E7" s="57"/>
      <c r="F7" s="57"/>
      <c r="G7" s="57"/>
      <c r="H7" s="57"/>
      <c r="I7" s="57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95000.25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95000.25</v>
      </c>
      <c r="J12" s="8"/>
    </row>
    <row r="13" spans="1:13">
      <c r="B13" s="1" t="s">
        <v>14</v>
      </c>
      <c r="G13" s="3"/>
      <c r="I13" s="47">
        <v>0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57914.44</v>
      </c>
      <c r="J15" s="8"/>
    </row>
    <row r="16" spans="1:13">
      <c r="B16" s="1" t="s">
        <v>58</v>
      </c>
      <c r="G16" s="3"/>
      <c r="I16" s="44">
        <v>2373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v>55541.440000000002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37085.81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11644.21</v>
      </c>
      <c r="J23" s="8"/>
    </row>
    <row r="24" spans="1:13" ht="18.75" customHeight="1">
      <c r="B24" s="1" t="s">
        <v>52</v>
      </c>
      <c r="G24" s="3"/>
      <c r="I24" s="47">
        <v>11644.21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48730.02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48730.02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48730.02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>
        <f>Balance!H40-ResultadoOK!I38</f>
        <v>0</v>
      </c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5" t="s">
        <v>19</v>
      </c>
      <c r="B43" s="55"/>
      <c r="C43" s="55"/>
      <c r="D43" s="55"/>
      <c r="E43" s="55" t="s">
        <v>67</v>
      </c>
      <c r="F43" s="55"/>
      <c r="G43" s="55"/>
      <c r="H43" s="55"/>
      <c r="I43" s="55"/>
      <c r="J43" s="38"/>
    </row>
    <row r="44" spans="1:12">
      <c r="A44" s="59" t="s">
        <v>18</v>
      </c>
      <c r="B44" s="59"/>
      <c r="C44" s="59"/>
      <c r="D44" s="59"/>
      <c r="E44" s="59" t="s">
        <v>17</v>
      </c>
      <c r="F44" s="59"/>
      <c r="G44" s="59"/>
      <c r="H44" s="59"/>
      <c r="I44" s="59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5" t="s">
        <v>16</v>
      </c>
      <c r="B47" s="55"/>
      <c r="C47" s="55"/>
      <c r="D47" s="55"/>
      <c r="E47" s="55"/>
      <c r="F47" s="55"/>
      <c r="G47" s="55"/>
      <c r="H47" s="55"/>
      <c r="I47" s="55"/>
      <c r="J47" s="38"/>
    </row>
    <row r="48" spans="1:12" ht="15.75">
      <c r="A48" s="56" t="s">
        <v>15</v>
      </c>
      <c r="B48" s="56"/>
      <c r="C48" s="56"/>
      <c r="D48" s="56"/>
      <c r="E48" s="56"/>
      <c r="F48" s="56"/>
      <c r="G48" s="56"/>
      <c r="H48" s="56"/>
      <c r="I48" s="56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ResultadoOK</vt:lpstr>
      <vt:lpstr>Balance!Área_de_impresión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2021-10-11T16:24:11Z</dcterms:modified>
</cp:coreProperties>
</file>