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nrry.burgos\Desktop\Finanzas 2021\Año 2021\9. Septiembre\Estados Financieros BVES-Agosto 21\"/>
    </mc:Choice>
  </mc:AlternateContent>
  <bookViews>
    <workbookView xWindow="-105" yWindow="-105" windowWidth="19425" windowHeight="10425" tabRatio="914" activeTab="1"/>
  </bookViews>
  <sheets>
    <sheet name="Balance" sheetId="93" r:id="rId1"/>
    <sheet name="Estado de Resultados " sheetId="95" r:id="rId2"/>
  </sheets>
  <definedNames>
    <definedName name="_xlnm.Print_Area" localSheetId="0">Balance!$B$1:$L$72</definedName>
    <definedName name="_xlnm.Print_Area" localSheetId="1">'Estado de Resultados '!$A$1:$J$67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93" l="1"/>
  <c r="F11" i="93"/>
  <c r="F23" i="93"/>
  <c r="F40" i="93" l="1"/>
  <c r="F12" i="95"/>
  <c r="F22" i="95"/>
  <c r="H26" i="95"/>
  <c r="F34" i="95"/>
  <c r="H32" i="95" s="1"/>
  <c r="L23" i="93"/>
  <c r="L31" i="93"/>
  <c r="L40" i="93" l="1"/>
  <c r="H9" i="95"/>
  <c r="H29" i="95" s="1"/>
  <c r="H40" i="95" s="1"/>
  <c r="H46" i="95" s="1"/>
  <c r="H50" i="95" s="1"/>
</calcChain>
</file>

<file path=xl/sharedStrings.xml><?xml version="1.0" encoding="utf-8"?>
<sst xmlns="http://schemas.openxmlformats.org/spreadsheetml/2006/main" count="73" uniqueCount="71">
  <si>
    <t>Otros</t>
  </si>
  <si>
    <t>Papel Bursatil</t>
  </si>
  <si>
    <t>Intereses moratorios</t>
  </si>
  <si>
    <t xml:space="preserve">OPTIMA SERVICIOS FINANCIEROS, SOCIEDAD ANONIMA DE CAPITAL VARIABLE </t>
  </si>
  <si>
    <t>(Cifras Expresadas en Dólares de Los Estados Unidos de America)</t>
  </si>
  <si>
    <t>ACTIVO</t>
  </si>
  <si>
    <t>PASIVO</t>
  </si>
  <si>
    <t>ACTIVO CORRIENTE</t>
  </si>
  <si>
    <t>PASIVO CORRIENTE</t>
  </si>
  <si>
    <t>Pago a cuenta del impuesto sobre la renta</t>
  </si>
  <si>
    <t>NO CORRIENTE</t>
  </si>
  <si>
    <t>Deuda Subordinada</t>
  </si>
  <si>
    <t xml:space="preserve">PATRIMONIO </t>
  </si>
  <si>
    <t>Capital Social</t>
  </si>
  <si>
    <t>Utilidad de ejercicios anteriores</t>
  </si>
  <si>
    <t xml:space="preserve">TOTAL DE ACTIVO </t>
  </si>
  <si>
    <t xml:space="preserve">TOTAL PASIVO + PATRIMONIO </t>
  </si>
  <si>
    <t>OPTIMA SERVICIOS FINANCIEROS, S.A. DE C.V.</t>
  </si>
  <si>
    <t>INGRESOS TOTALES</t>
  </si>
  <si>
    <t xml:space="preserve">INGRESOS DE OPERACIÓN </t>
  </si>
  <si>
    <t>Ingresos - seguros</t>
  </si>
  <si>
    <t>MENOS:</t>
  </si>
  <si>
    <t>Resultado Bruto</t>
  </si>
  <si>
    <t>Menos</t>
  </si>
  <si>
    <t xml:space="preserve">Gastos de Operación </t>
  </si>
  <si>
    <t>Total gastos</t>
  </si>
  <si>
    <t>Resultado de Operaciones Ordinarias</t>
  </si>
  <si>
    <t>Provisión para incobrabilidad de préstamos</t>
  </si>
  <si>
    <t>Debito fiscal- IVA</t>
  </si>
  <si>
    <t>Prestamos por arrendamiento</t>
  </si>
  <si>
    <t>Intereses convencionales</t>
  </si>
  <si>
    <t>Factibilidad y estructuración de credito</t>
  </si>
  <si>
    <t>Ingresos financieros</t>
  </si>
  <si>
    <t>Recuperacion de prestamos e intereses</t>
  </si>
  <si>
    <t xml:space="preserve">OTROS INGRESOS  </t>
  </si>
  <si>
    <t>Costos de intermediacion financiera</t>
  </si>
  <si>
    <t>Efectivo y Equivalentes</t>
  </si>
  <si>
    <t>Cuentas y documentos por pagar</t>
  </si>
  <si>
    <t>Cuentas y documentos por cobrar</t>
  </si>
  <si>
    <t>Retenciones por pagar</t>
  </si>
  <si>
    <t>Pagos anticipados</t>
  </si>
  <si>
    <t>Credito fiscal - IVA</t>
  </si>
  <si>
    <t>Propiedad planta y equipo</t>
  </si>
  <si>
    <t>Depreciacion acumulada - propiedad planta y equipo</t>
  </si>
  <si>
    <t>Inversiones permanentes</t>
  </si>
  <si>
    <t>Intangibles</t>
  </si>
  <si>
    <t>Activo por impuesto diferido</t>
  </si>
  <si>
    <t>Activos en desarrollo</t>
  </si>
  <si>
    <t>BALANCE GENERAL AL 31 DE AGOSTO DE 2021</t>
  </si>
  <si>
    <t>Otros ingresos de operación</t>
  </si>
  <si>
    <t>ESTADO DE RESULTADO  DEL 01 DE ENERO  AL 31 DE AGOSTO 2021</t>
  </si>
  <si>
    <t>Gastos de personal</t>
  </si>
  <si>
    <t>Gastos de administración y ventas</t>
  </si>
  <si>
    <t>Gastos de depreciación y amortización</t>
  </si>
  <si>
    <t>(Cifras expresadas en dólares de los Estados Unidos de América)</t>
  </si>
  <si>
    <t xml:space="preserve">Cartera de Créditos- Corto Plazo </t>
  </si>
  <si>
    <t xml:space="preserve">Cartera de creditos- Largo Plazo </t>
  </si>
  <si>
    <t xml:space="preserve">(-) Provisión para Incbrabilidades </t>
  </si>
  <si>
    <t xml:space="preserve">Bienes muebles disponibles para la venta </t>
  </si>
  <si>
    <t xml:space="preserve">Prestamos a Corto Plazo </t>
  </si>
  <si>
    <t>Acreedores varios</t>
  </si>
  <si>
    <t>Impuesto sobre la renta por pagar</t>
  </si>
  <si>
    <t xml:space="preserve">Prestamos por Pagar a Largo Plazo </t>
  </si>
  <si>
    <t>Prestamos por arrendamiento - Largo Plazo</t>
  </si>
  <si>
    <t xml:space="preserve">Pasivo por Impuesto Sobre la Renta </t>
  </si>
  <si>
    <t>Utilidad del ejercicio actual</t>
  </si>
  <si>
    <t>Reserva legal acumulada</t>
  </si>
  <si>
    <t>Gastos No Operativos</t>
  </si>
  <si>
    <t xml:space="preserve">Utilidad antes de Impuestos </t>
  </si>
  <si>
    <t xml:space="preserve">Impuesto Sobre la Renta por Pagar </t>
  </si>
  <si>
    <t xml:space="preserve">Utilidad después de Impuesto Sobre la Renta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</si>
</sst>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_);_(&quot;$&quot;* \(#,##0\);_(&quot;$&quot;* &quot;-&quot;??_);_(@_)"/>
    <numFmt numFmtId="167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u/>
      <sz val="24"/>
      <name val="Arial"/>
      <family val="2"/>
    </font>
    <font>
      <sz val="14"/>
      <name val="Arial"/>
      <family val="2"/>
    </font>
    <font>
      <sz val="12"/>
      <name val="Calibri"/>
      <family val="2"/>
      <scheme val="minor"/>
    </font>
    <font>
      <u val="singleAccounting"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164" fontId="6" fillId="0" borderId="0" xfId="0" applyNumberFormat="1" applyFont="1" applyFill="1"/>
    <xf numFmtId="167" fontId="6" fillId="0" borderId="0" xfId="0" applyNumberFormat="1" applyFont="1" applyFill="1"/>
    <xf numFmtId="49" fontId="4" fillId="0" borderId="0" xfId="0" applyNumberFormat="1" applyFont="1" applyFill="1" applyBorder="1" applyAlignment="1" applyProtection="1"/>
    <xf numFmtId="0" fontId="10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3" fillId="0" borderId="0" xfId="0" applyFont="1" applyFill="1"/>
    <xf numFmtId="2" fontId="3" fillId="0" borderId="0" xfId="0" applyNumberFormat="1" applyFont="1" applyFill="1"/>
    <xf numFmtId="0" fontId="3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2" fontId="3" fillId="0" borderId="0" xfId="0" applyNumberFormat="1" applyFont="1" applyFill="1" applyBorder="1" applyAlignment="1" applyProtection="1"/>
    <xf numFmtId="2" fontId="5" fillId="0" borderId="0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164" fontId="3" fillId="0" borderId="1" xfId="0" applyNumberFormat="1" applyFont="1" applyFill="1" applyBorder="1" applyAlignment="1" applyProtection="1"/>
    <xf numFmtId="164" fontId="4" fillId="0" borderId="1" xfId="0" applyNumberFormat="1" applyFont="1" applyFill="1" applyBorder="1"/>
    <xf numFmtId="164" fontId="4" fillId="0" borderId="0" xfId="0" applyNumberFormat="1" applyFont="1" applyFill="1" applyBorder="1"/>
    <xf numFmtId="0" fontId="5" fillId="0" borderId="0" xfId="0" applyNumberFormat="1" applyFont="1" applyFill="1" applyBorder="1" applyAlignment="1" applyProtection="1"/>
    <xf numFmtId="164" fontId="11" fillId="0" borderId="0" xfId="0" applyNumberFormat="1" applyFont="1" applyFill="1" applyBorder="1" applyAlignment="1" applyProtection="1"/>
    <xf numFmtId="49" fontId="4" fillId="0" borderId="0" xfId="0" applyNumberFormat="1" applyFont="1" applyFill="1"/>
    <xf numFmtId="164" fontId="4" fillId="0" borderId="0" xfId="0" applyNumberFormat="1" applyFont="1" applyFill="1"/>
    <xf numFmtId="164" fontId="3" fillId="0" borderId="0" xfId="0" applyNumberFormat="1" applyFont="1" applyFill="1"/>
    <xf numFmtId="2" fontId="3" fillId="0" borderId="0" xfId="0" applyNumberFormat="1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right"/>
    </xf>
    <xf numFmtId="164" fontId="3" fillId="0" borderId="2" xfId="0" applyNumberFormat="1" applyFont="1" applyFill="1" applyBorder="1" applyAlignment="1" applyProtection="1">
      <alignment horizontal="right"/>
    </xf>
    <xf numFmtId="0" fontId="7" fillId="0" borderId="0" xfId="0" applyFont="1" applyFill="1" applyAlignment="1">
      <alignment horizontal="center"/>
    </xf>
    <xf numFmtId="2" fontId="7" fillId="0" borderId="0" xfId="0" applyNumberFormat="1" applyFont="1" applyFill="1"/>
    <xf numFmtId="166" fontId="7" fillId="0" borderId="0" xfId="0" applyNumberFormat="1" applyFont="1" applyFill="1"/>
    <xf numFmtId="167" fontId="7" fillId="0" borderId="0" xfId="0" applyNumberFormat="1" applyFont="1" applyFill="1"/>
    <xf numFmtId="2" fontId="6" fillId="0" borderId="0" xfId="0" applyNumberFormat="1" applyFont="1" applyFill="1"/>
    <xf numFmtId="0" fontId="6" fillId="0" borderId="0" xfId="0" applyFont="1" applyFill="1"/>
    <xf numFmtId="2" fontId="8" fillId="0" borderId="0" xfId="0" applyNumberFormat="1" applyFont="1" applyFill="1" applyAlignment="1">
      <alignment horizontal="left"/>
    </xf>
    <xf numFmtId="4" fontId="6" fillId="0" borderId="0" xfId="0" applyNumberFormat="1" applyFont="1" applyFill="1"/>
    <xf numFmtId="49" fontId="6" fillId="0" borderId="0" xfId="0" applyNumberFormat="1" applyFont="1" applyFill="1"/>
    <xf numFmtId="2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left" wrapText="1"/>
    </xf>
    <xf numFmtId="2" fontId="6" fillId="0" borderId="0" xfId="0" applyNumberFormat="1" applyFont="1" applyFill="1" applyAlignment="1">
      <alignment horizontal="left"/>
    </xf>
    <xf numFmtId="164" fontId="6" fillId="0" borderId="1" xfId="0" applyNumberFormat="1" applyFont="1" applyFill="1" applyBorder="1"/>
    <xf numFmtId="2" fontId="7" fillId="0" borderId="0" xfId="0" applyNumberFormat="1" applyFont="1" applyFill="1" applyAlignment="1">
      <alignment horizontal="center"/>
    </xf>
    <xf numFmtId="164" fontId="6" fillId="0" borderId="0" xfId="0" applyNumberFormat="1" applyFont="1" applyFill="1" applyBorder="1"/>
    <xf numFmtId="164" fontId="7" fillId="0" borderId="2" xfId="0" applyNumberFormat="1" applyFont="1" applyFill="1" applyBorder="1"/>
    <xf numFmtId="164" fontId="7" fillId="0" borderId="0" xfId="0" applyNumberFormat="1" applyFont="1" applyFill="1"/>
    <xf numFmtId="166" fontId="6" fillId="0" borderId="0" xfId="0" applyNumberFormat="1" applyFont="1" applyFill="1"/>
    <xf numFmtId="0" fontId="9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2" fontId="7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5">
    <cellStyle name="Millares 2" xfId="1"/>
    <cellStyle name="Millares 2 2" xfId="3"/>
    <cellStyle name="Moneda 2" xfId="2"/>
    <cellStyle name="Moneda 2 2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png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4459742</xdr:colOff>
      <xdr:row>52</xdr:row>
      <xdr:rowOff>170091</xdr:rowOff>
    </xdr:from>
    <xdr:to>
      <xdr:col>9</xdr:col>
      <xdr:colOff>2309811</xdr:colOff>
      <xdr:row>71</xdr:row>
      <xdr:rowOff>23811</xdr:rowOff>
    </xdr:to>
    <xdr:grpSp>
      <xdr:nvGrpSpPr>
        <xdr:cNvPr id="10" name="Grupo 1"/>
        <xdr:cNvGrpSpPr>
          <a:grpSpLocks/>
        </xdr:cNvGrpSpPr>
      </xdr:nvGrpSpPr>
      <xdr:grpSpPr bwMode="auto">
        <a:xfrm>
          <a:off x="7150555" y="19077216"/>
          <a:ext cx="19733756" cy="4378095"/>
          <a:chOff x="5300663" y="19483388"/>
          <a:chExt cx="16754459" cy="3219449"/>
        </a:xfrm>
      </xdr:grpSpPr>
      <xdr:grpSp>
        <xdr:nvGrpSpPr>
          <xdr:cNvPr id="11" name="Grupo 12"/>
          <xdr:cNvGrpSpPr>
            <a:grpSpLocks/>
          </xdr:cNvGrpSpPr>
        </xdr:nvGrpSpPr>
        <xdr:grpSpPr bwMode="auto">
          <a:xfrm>
            <a:off x="5300663" y="19483388"/>
            <a:ext cx="16649700" cy="3190875"/>
            <a:chOff x="8676409" y="3359727"/>
            <a:chExt cx="16661825" cy="3464172"/>
          </a:xfrm>
        </xdr:grpSpPr>
        <xdr:pic>
          <xdr:nvPicPr>
            <xdr:cNvPr id="13" name="Imagen 13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676409" y="3359727"/>
              <a:ext cx="4512252" cy="7949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4" name="Imagen 1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0825981" y="3359727"/>
              <a:ext cx="4512253" cy="7949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5" name="Imagen 1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676409" y="6028995"/>
              <a:ext cx="4512252" cy="79490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2" name="Imagen 7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549798" y="21550312"/>
            <a:ext cx="4505324" cy="1152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oneCellAnchor>
    <xdr:from>
      <xdr:col>5</xdr:col>
      <xdr:colOff>142874</xdr:colOff>
      <xdr:row>1</xdr:row>
      <xdr:rowOff>309563</xdr:rowOff>
    </xdr:from>
    <xdr:ext cx="3718745" cy="1037632"/>
    <xdr:pic>
      <xdr:nvPicPr>
        <xdr:cNvPr id="17" name="Picture 1" descr="C:\Users\Gustavo Siman\AppData\Local\Microsoft\Windows\Temporary Internet Files\Content.Outlook\ALCR0PF9\logo optima servicio financiero opcion 3.pn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0812" y="690563"/>
          <a:ext cx="3718745" cy="1037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2909094</xdr:colOff>
      <xdr:row>1</xdr:row>
      <xdr:rowOff>95252</xdr:rowOff>
    </xdr:from>
    <xdr:ext cx="1894417" cy="528594"/>
    <xdr:pic>
      <xdr:nvPicPr>
        <xdr:cNvPr id="9" name="Picture 1" descr="C:\Users\Gustavo Siman\AppData\Local\Microsoft\Windows\Temporary Internet Files\Content.Outlook\ALCR0PF9\logo optima servicio financiero opcion 3.pn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032" y="297658"/>
          <a:ext cx="1894417" cy="528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488156</xdr:colOff>
      <xdr:row>55</xdr:row>
      <xdr:rowOff>154781</xdr:rowOff>
    </xdr:from>
    <xdr:to>
      <xdr:col>7</xdr:col>
      <xdr:colOff>1023938</xdr:colOff>
      <xdr:row>64</xdr:row>
      <xdr:rowOff>116417</xdr:rowOff>
    </xdr:to>
    <xdr:grpSp>
      <xdr:nvGrpSpPr>
        <xdr:cNvPr id="14" name="Grupo 7"/>
        <xdr:cNvGrpSpPr>
          <a:grpSpLocks/>
        </xdr:cNvGrpSpPr>
      </xdr:nvGrpSpPr>
      <xdr:grpSpPr bwMode="auto">
        <a:xfrm>
          <a:off x="988219" y="11430000"/>
          <a:ext cx="7429500" cy="1783292"/>
          <a:chOff x="762000" y="1821656"/>
          <a:chExt cx="6665649" cy="1676395"/>
        </a:xfrm>
      </xdr:grpSpPr>
      <xdr:pic>
        <xdr:nvPicPr>
          <xdr:cNvPr id="15" name="Imagen 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2000" y="1821656"/>
            <a:ext cx="2450306" cy="4143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77342" y="1821656"/>
            <a:ext cx="2450307" cy="4143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Imagen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2000" y="3083713"/>
            <a:ext cx="2450306" cy="4143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4</xdr:col>
      <xdr:colOff>142874</xdr:colOff>
      <xdr:row>62</xdr:row>
      <xdr:rowOff>6612</xdr:rowOff>
    </xdr:from>
    <xdr:to>
      <xdr:col>7</xdr:col>
      <xdr:colOff>1107280</xdr:colOff>
      <xdr:row>64</xdr:row>
      <xdr:rowOff>81742</xdr:rowOff>
    </xdr:to>
    <xdr:pic>
      <xdr:nvPicPr>
        <xdr:cNvPr id="19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4" y="12293862"/>
          <a:ext cx="2833687" cy="479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2"/>
  <sheetViews>
    <sheetView showGridLines="0" topLeftCell="A19" zoomScale="40" zoomScaleNormal="40" workbookViewId="0">
      <selection activeCell="H37" sqref="H37"/>
    </sheetView>
  </sheetViews>
  <sheetFormatPr baseColWidth="10" defaultColWidth="11.42578125" defaultRowHeight="18" x14ac:dyDescent="0.25"/>
  <cols>
    <col min="1" max="1" width="40.42578125" style="5" customWidth="1"/>
    <col min="2" max="2" width="116.5703125" style="46" bestFit="1" customWidth="1"/>
    <col min="3" max="3" width="12.28515625" style="46" customWidth="1"/>
    <col min="4" max="4" width="38.42578125" style="46" bestFit="1" customWidth="1"/>
    <col min="5" max="5" width="4.7109375" style="46" customWidth="1"/>
    <col min="6" max="6" width="38.42578125" style="46" bestFit="1" customWidth="1"/>
    <col min="7" max="7" width="16.28515625" style="46" customWidth="1"/>
    <col min="8" max="8" width="94.85546875" style="46" customWidth="1"/>
    <col min="9" max="9" width="6.28515625" style="46" customWidth="1"/>
    <col min="10" max="10" width="38.42578125" style="46" bestFit="1" customWidth="1"/>
    <col min="11" max="11" width="6.28515625" style="46" customWidth="1"/>
    <col min="12" max="12" width="38.42578125" style="46" bestFit="1" customWidth="1"/>
    <col min="13" max="16384" width="11.42578125" style="5"/>
  </cols>
  <sheetData>
    <row r="1" spans="2:12" ht="30" x14ac:dyDescent="0.4">
      <c r="B1" s="47" t="s">
        <v>3</v>
      </c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2:12" ht="30" x14ac:dyDescent="0.4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2:12" ht="30" x14ac:dyDescent="0.4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2:12" ht="30" x14ac:dyDescent="0.4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2:12" ht="30" x14ac:dyDescent="0.4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2:12" ht="30" x14ac:dyDescent="0.4">
      <c r="B6" s="48" t="s">
        <v>48</v>
      </c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2:12" ht="30" x14ac:dyDescent="0.4">
      <c r="B7" s="47" t="s">
        <v>54</v>
      </c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2:12" ht="71.25" customHeight="1" x14ac:dyDescent="0.4">
      <c r="B8" s="29"/>
      <c r="C8" s="29"/>
      <c r="D8" s="29"/>
      <c r="E8" s="29"/>
      <c r="F8" s="29"/>
      <c r="G8" s="29"/>
      <c r="H8" s="29"/>
      <c r="I8" s="29"/>
      <c r="J8" s="30"/>
      <c r="K8" s="29"/>
      <c r="L8" s="31"/>
    </row>
    <row r="9" spans="2:12" ht="30" x14ac:dyDescent="0.4">
      <c r="B9" s="49" t="s">
        <v>5</v>
      </c>
      <c r="C9" s="49"/>
      <c r="D9" s="49"/>
      <c r="E9" s="49"/>
      <c r="F9" s="49"/>
      <c r="G9" s="49" t="s">
        <v>6</v>
      </c>
      <c r="H9" s="49"/>
      <c r="I9" s="49"/>
      <c r="J9" s="49"/>
      <c r="K9" s="49"/>
      <c r="L9" s="49"/>
    </row>
    <row r="10" spans="2:12" ht="30" x14ac:dyDescent="0.4">
      <c r="B10" s="32"/>
      <c r="C10" s="32"/>
      <c r="D10" s="1"/>
      <c r="E10" s="1"/>
      <c r="F10" s="1"/>
      <c r="G10" s="33"/>
      <c r="H10" s="32"/>
      <c r="I10" s="32"/>
      <c r="J10" s="1"/>
      <c r="K10" s="1"/>
      <c r="L10" s="1"/>
    </row>
    <row r="11" spans="2:12" ht="30" x14ac:dyDescent="0.4">
      <c r="B11" s="34" t="s">
        <v>7</v>
      </c>
      <c r="C11" s="32"/>
      <c r="D11" s="1"/>
      <c r="E11" s="1"/>
      <c r="F11" s="1">
        <f>SUM(D12:D19)</f>
        <v>21805947.419999987</v>
      </c>
      <c r="G11" s="33"/>
      <c r="H11" s="34" t="s">
        <v>8</v>
      </c>
      <c r="I11" s="35"/>
      <c r="J11" s="1"/>
      <c r="K11" s="1"/>
      <c r="L11" s="1">
        <f>SUM(J12:J19)</f>
        <v>29201752.940000001</v>
      </c>
    </row>
    <row r="12" spans="2:12" ht="30" x14ac:dyDescent="0.4">
      <c r="B12" s="36" t="s">
        <v>36</v>
      </c>
      <c r="C12" s="32"/>
      <c r="D12" s="1">
        <v>3938413.82</v>
      </c>
      <c r="E12" s="1"/>
      <c r="F12" s="1"/>
      <c r="G12" s="33"/>
      <c r="H12" s="32" t="s">
        <v>59</v>
      </c>
      <c r="I12" s="32"/>
      <c r="J12" s="1">
        <v>15094617.33</v>
      </c>
      <c r="K12" s="1"/>
      <c r="L12" s="1"/>
    </row>
    <row r="13" spans="2:12" ht="30" x14ac:dyDescent="0.4">
      <c r="B13" s="36" t="s">
        <v>55</v>
      </c>
      <c r="C13" s="33"/>
      <c r="D13" s="1">
        <v>18315919.490199998</v>
      </c>
      <c r="E13" s="1"/>
      <c r="F13" s="1"/>
      <c r="G13" s="28"/>
      <c r="H13" s="32" t="s">
        <v>1</v>
      </c>
      <c r="I13" s="33"/>
      <c r="J13" s="1">
        <v>12516667.6</v>
      </c>
      <c r="K13" s="1"/>
      <c r="L13" s="1"/>
    </row>
    <row r="14" spans="2:12" ht="30" x14ac:dyDescent="0.4">
      <c r="B14" s="36" t="s">
        <v>57</v>
      </c>
      <c r="C14" s="33"/>
      <c r="D14" s="1">
        <v>-3183819.68</v>
      </c>
      <c r="E14" s="1"/>
      <c r="F14" s="1"/>
      <c r="G14" s="37"/>
      <c r="H14" s="32" t="s">
        <v>37</v>
      </c>
      <c r="I14" s="32"/>
      <c r="J14" s="1">
        <v>693648.5</v>
      </c>
      <c r="K14" s="1"/>
      <c r="L14" s="1"/>
    </row>
    <row r="15" spans="2:12" ht="30" x14ac:dyDescent="0.4">
      <c r="B15" s="36" t="s">
        <v>38</v>
      </c>
      <c r="C15" s="32"/>
      <c r="D15" s="1">
        <v>1083368.7697999899</v>
      </c>
      <c r="E15" s="1"/>
      <c r="F15" s="1"/>
      <c r="G15" s="37"/>
      <c r="H15" s="32" t="s">
        <v>60</v>
      </c>
      <c r="I15" s="32"/>
      <c r="J15" s="1">
        <v>274501.09000000003</v>
      </c>
      <c r="K15" s="1"/>
      <c r="L15" s="1"/>
    </row>
    <row r="16" spans="2:12" ht="30" x14ac:dyDescent="0.4">
      <c r="B16" s="36" t="s">
        <v>58</v>
      </c>
      <c r="C16" s="32"/>
      <c r="D16" s="1">
        <v>777100.77</v>
      </c>
      <c r="E16" s="1"/>
      <c r="F16" s="38"/>
      <c r="G16" s="37"/>
      <c r="H16" s="32" t="s">
        <v>39</v>
      </c>
      <c r="I16" s="32"/>
      <c r="J16" s="1">
        <v>82905.67</v>
      </c>
      <c r="K16" s="1"/>
      <c r="L16" s="1"/>
    </row>
    <row r="17" spans="2:12" ht="30" x14ac:dyDescent="0.4">
      <c r="B17" s="36" t="s">
        <v>40</v>
      </c>
      <c r="C17" s="32"/>
      <c r="D17" s="1">
        <v>672325.03</v>
      </c>
      <c r="E17" s="1"/>
      <c r="F17" s="1"/>
      <c r="G17" s="37"/>
      <c r="H17" s="32" t="s">
        <v>61</v>
      </c>
      <c r="I17" s="33"/>
      <c r="J17" s="1">
        <v>284741.09999999998</v>
      </c>
      <c r="K17" s="1"/>
      <c r="L17" s="1"/>
    </row>
    <row r="18" spans="2:12" ht="30" x14ac:dyDescent="0.4">
      <c r="B18" s="36" t="s">
        <v>9</v>
      </c>
      <c r="C18" s="32"/>
      <c r="D18" s="1">
        <v>136952.70000000001</v>
      </c>
      <c r="E18" s="1"/>
      <c r="F18" s="1"/>
      <c r="G18" s="37"/>
      <c r="H18" s="32" t="s">
        <v>28</v>
      </c>
      <c r="I18" s="33"/>
      <c r="J18" s="1">
        <v>120431.97</v>
      </c>
      <c r="K18" s="1"/>
      <c r="L18" s="1"/>
    </row>
    <row r="19" spans="2:12" ht="30" x14ac:dyDescent="0.4">
      <c r="B19" s="39" t="s">
        <v>41</v>
      </c>
      <c r="C19" s="33"/>
      <c r="D19" s="40">
        <v>65686.52</v>
      </c>
      <c r="E19" s="1"/>
      <c r="F19" s="33"/>
      <c r="G19" s="41"/>
      <c r="H19" s="32" t="s">
        <v>29</v>
      </c>
      <c r="I19" s="33"/>
      <c r="J19" s="40">
        <v>134239.67999999999</v>
      </c>
      <c r="K19" s="1"/>
      <c r="L19" s="1"/>
    </row>
    <row r="20" spans="2:12" ht="30" x14ac:dyDescent="0.4">
      <c r="B20" s="33"/>
      <c r="C20" s="33"/>
      <c r="D20" s="33"/>
      <c r="E20" s="1"/>
      <c r="F20" s="1"/>
      <c r="G20" s="41"/>
      <c r="H20" s="33"/>
      <c r="I20" s="33"/>
      <c r="J20" s="33"/>
      <c r="K20" s="1"/>
      <c r="L20" s="1"/>
    </row>
    <row r="21" spans="2:12" ht="30" x14ac:dyDescent="0.4">
      <c r="B21" s="33"/>
      <c r="C21" s="33"/>
      <c r="D21" s="1"/>
      <c r="E21" s="1"/>
      <c r="F21" s="1"/>
      <c r="G21" s="32"/>
      <c r="H21" s="33"/>
      <c r="I21" s="33"/>
      <c r="J21" s="1"/>
      <c r="K21" s="1"/>
      <c r="L21" s="1"/>
    </row>
    <row r="22" spans="2:12" ht="30" x14ac:dyDescent="0.4">
      <c r="B22" s="33"/>
      <c r="C22" s="33"/>
      <c r="D22" s="1"/>
      <c r="E22" s="1"/>
      <c r="F22" s="1"/>
      <c r="G22" s="33"/>
      <c r="H22" s="33"/>
      <c r="I22" s="33"/>
      <c r="J22" s="1"/>
      <c r="K22" s="1"/>
      <c r="L22" s="1"/>
    </row>
    <row r="23" spans="2:12" ht="30" x14ac:dyDescent="0.4">
      <c r="B23" s="34" t="s">
        <v>10</v>
      </c>
      <c r="C23" s="32"/>
      <c r="D23" s="1"/>
      <c r="E23" s="1"/>
      <c r="F23" s="1">
        <f>SUM(D24:D30)</f>
        <v>32723669.400000002</v>
      </c>
      <c r="G23" s="33"/>
      <c r="H23" s="34" t="s">
        <v>10</v>
      </c>
      <c r="I23" s="33"/>
      <c r="J23" s="42"/>
      <c r="K23" s="1"/>
      <c r="L23" s="1">
        <f>SUM(J24:J27)</f>
        <v>17794503.539999999</v>
      </c>
    </row>
    <row r="24" spans="2:12" ht="30" x14ac:dyDescent="0.4">
      <c r="B24" s="36" t="s">
        <v>56</v>
      </c>
      <c r="C24" s="32"/>
      <c r="D24" s="1">
        <v>29633088.030000001</v>
      </c>
      <c r="E24" s="1"/>
      <c r="F24" s="1"/>
      <c r="G24" s="33"/>
      <c r="H24" s="32" t="s">
        <v>62</v>
      </c>
      <c r="I24" s="33"/>
      <c r="J24" s="1">
        <v>15732770.42</v>
      </c>
      <c r="K24" s="1"/>
      <c r="L24" s="1"/>
    </row>
    <row r="25" spans="2:12" ht="30" x14ac:dyDescent="0.4">
      <c r="B25" s="36" t="s">
        <v>42</v>
      </c>
      <c r="C25" s="33"/>
      <c r="D25" s="1">
        <v>3201367.71</v>
      </c>
      <c r="E25" s="1"/>
      <c r="F25" s="1"/>
      <c r="G25" s="33"/>
      <c r="H25" s="32" t="s">
        <v>63</v>
      </c>
      <c r="I25" s="33"/>
      <c r="J25" s="1">
        <v>486739.38999999996</v>
      </c>
      <c r="K25" s="1"/>
      <c r="L25" s="1"/>
    </row>
    <row r="26" spans="2:12" ht="30" x14ac:dyDescent="0.4">
      <c r="B26" s="36" t="s">
        <v>43</v>
      </c>
      <c r="C26" s="33"/>
      <c r="D26" s="1">
        <v>-849627.07</v>
      </c>
      <c r="E26" s="1"/>
      <c r="F26" s="1"/>
      <c r="G26" s="33"/>
      <c r="H26" s="32" t="s">
        <v>64</v>
      </c>
      <c r="I26" s="33"/>
      <c r="J26" s="1">
        <v>74993.73</v>
      </c>
      <c r="K26" s="1"/>
      <c r="L26" s="1"/>
    </row>
    <row r="27" spans="2:12" ht="30" x14ac:dyDescent="0.4">
      <c r="B27" s="36" t="s">
        <v>44</v>
      </c>
      <c r="C27" s="33"/>
      <c r="D27" s="1">
        <v>2359.71</v>
      </c>
      <c r="E27" s="1"/>
      <c r="F27" s="1"/>
      <c r="G27" s="33"/>
      <c r="H27" s="32" t="s">
        <v>11</v>
      </c>
      <c r="I27" s="33"/>
      <c r="J27" s="40">
        <v>1500000</v>
      </c>
      <c r="K27" s="1"/>
      <c r="L27" s="1"/>
    </row>
    <row r="28" spans="2:12" ht="30" x14ac:dyDescent="0.4">
      <c r="B28" s="36" t="s">
        <v>45</v>
      </c>
      <c r="C28" s="33"/>
      <c r="D28" s="1">
        <v>553138.71</v>
      </c>
      <c r="E28" s="1"/>
      <c r="F28" s="1"/>
      <c r="G28" s="33"/>
      <c r="H28" s="33"/>
      <c r="I28" s="33"/>
      <c r="J28" s="1"/>
      <c r="K28" s="1"/>
      <c r="L28" s="1"/>
    </row>
    <row r="29" spans="2:12" ht="30" x14ac:dyDescent="0.4">
      <c r="B29" s="36" t="s">
        <v>46</v>
      </c>
      <c r="C29" s="33"/>
      <c r="D29" s="1">
        <v>15663.9</v>
      </c>
      <c r="E29" s="1"/>
      <c r="F29" s="1"/>
      <c r="G29" s="33"/>
      <c r="H29" s="33"/>
      <c r="I29" s="33"/>
      <c r="J29" s="1"/>
      <c r="K29" s="1"/>
      <c r="L29" s="1"/>
    </row>
    <row r="30" spans="2:12" ht="30" x14ac:dyDescent="0.4">
      <c r="B30" s="36" t="s">
        <v>47</v>
      </c>
      <c r="C30" s="33"/>
      <c r="D30" s="40">
        <v>167678.41</v>
      </c>
      <c r="E30" s="1"/>
      <c r="F30" s="1"/>
      <c r="G30" s="32"/>
      <c r="H30" s="33"/>
      <c r="I30" s="33"/>
      <c r="J30" s="1"/>
      <c r="K30" s="1"/>
      <c r="L30" s="1"/>
    </row>
    <row r="31" spans="2:12" ht="30" x14ac:dyDescent="0.4">
      <c r="B31" s="33"/>
      <c r="C31" s="33"/>
      <c r="D31" s="1"/>
      <c r="E31" s="1"/>
      <c r="F31" s="1"/>
      <c r="G31" s="32"/>
      <c r="H31" s="34" t="s">
        <v>12</v>
      </c>
      <c r="I31" s="32"/>
      <c r="J31" s="1"/>
      <c r="K31" s="1"/>
      <c r="L31" s="1">
        <f>SUM(J32:J35)</f>
        <v>7533360.3399999999</v>
      </c>
    </row>
    <row r="32" spans="2:12" ht="30" x14ac:dyDescent="0.4">
      <c r="B32" s="33"/>
      <c r="C32" s="33"/>
      <c r="D32" s="1"/>
      <c r="E32" s="1"/>
      <c r="F32" s="1"/>
      <c r="G32" s="32"/>
      <c r="H32" s="33" t="s">
        <v>13</v>
      </c>
      <c r="I32" s="33"/>
      <c r="J32" s="1">
        <v>6778100</v>
      </c>
      <c r="K32" s="1"/>
      <c r="L32" s="1"/>
    </row>
    <row r="33" spans="2:12" ht="30" x14ac:dyDescent="0.4">
      <c r="B33" s="33"/>
      <c r="C33" s="33"/>
      <c r="D33" s="1"/>
      <c r="E33" s="1"/>
      <c r="F33" s="1"/>
      <c r="G33" s="32"/>
      <c r="H33" s="33" t="s">
        <v>66</v>
      </c>
      <c r="I33" s="33"/>
      <c r="J33" s="1">
        <v>315590.81</v>
      </c>
      <c r="K33" s="1"/>
      <c r="L33" s="1"/>
    </row>
    <row r="34" spans="2:12" ht="30" x14ac:dyDescent="0.4">
      <c r="B34" s="33"/>
      <c r="C34" s="33"/>
      <c r="D34" s="1"/>
      <c r="E34" s="1"/>
      <c r="F34" s="1"/>
      <c r="G34" s="32"/>
      <c r="H34" s="33" t="s">
        <v>14</v>
      </c>
      <c r="I34" s="33"/>
      <c r="J34" s="1">
        <v>0</v>
      </c>
      <c r="K34" s="1"/>
      <c r="L34" s="1"/>
    </row>
    <row r="35" spans="2:12" ht="30" x14ac:dyDescent="0.4">
      <c r="B35" s="33"/>
      <c r="C35" s="33"/>
      <c r="D35" s="1"/>
      <c r="E35" s="1"/>
      <c r="F35" s="1"/>
      <c r="G35" s="33"/>
      <c r="H35" s="33" t="s">
        <v>65</v>
      </c>
      <c r="I35" s="33"/>
      <c r="J35" s="40">
        <v>439669.53</v>
      </c>
      <c r="K35" s="1"/>
      <c r="L35" s="1"/>
    </row>
    <row r="36" spans="2:12" ht="30" x14ac:dyDescent="0.4">
      <c r="B36" s="33"/>
      <c r="C36" s="33"/>
      <c r="D36" s="1"/>
      <c r="E36" s="1"/>
      <c r="F36" s="1"/>
      <c r="G36" s="33"/>
      <c r="H36" s="33"/>
      <c r="I36" s="33"/>
      <c r="J36" s="1"/>
      <c r="K36" s="1"/>
      <c r="L36" s="1"/>
    </row>
    <row r="37" spans="2:12" ht="30" x14ac:dyDescent="0.4">
      <c r="B37" s="33"/>
      <c r="C37" s="33"/>
      <c r="D37" s="1"/>
      <c r="E37" s="1"/>
      <c r="F37" s="1"/>
      <c r="G37" s="33"/>
      <c r="H37" s="33"/>
      <c r="I37" s="33"/>
      <c r="J37" s="1"/>
      <c r="K37" s="1"/>
      <c r="L37" s="1"/>
    </row>
    <row r="38" spans="2:12" ht="30" x14ac:dyDescent="0.4">
      <c r="B38" s="33"/>
      <c r="C38" s="33"/>
      <c r="D38" s="1"/>
      <c r="E38" s="1"/>
      <c r="F38" s="1"/>
      <c r="G38" s="32"/>
      <c r="H38" s="33"/>
      <c r="I38" s="33"/>
      <c r="J38" s="1"/>
      <c r="K38" s="1"/>
      <c r="L38" s="1"/>
    </row>
    <row r="39" spans="2:12" ht="30" x14ac:dyDescent="0.4">
      <c r="B39" s="33"/>
      <c r="C39" s="33"/>
      <c r="D39" s="1"/>
      <c r="E39" s="1"/>
      <c r="F39" s="1"/>
      <c r="G39" s="32"/>
      <c r="H39" s="33"/>
      <c r="I39" s="33"/>
      <c r="J39" s="1"/>
      <c r="K39" s="1"/>
      <c r="L39" s="1"/>
    </row>
    <row r="40" spans="2:12" ht="30.75" thickBot="1" x14ac:dyDescent="0.45">
      <c r="B40" s="41" t="s">
        <v>15</v>
      </c>
      <c r="C40" s="33"/>
      <c r="D40" s="1"/>
      <c r="E40" s="1"/>
      <c r="F40" s="43">
        <f>+F11+F23</f>
        <v>54529616.819999993</v>
      </c>
      <c r="G40" s="32"/>
      <c r="H40" s="29" t="s">
        <v>16</v>
      </c>
      <c r="I40" s="29"/>
      <c r="J40" s="44"/>
      <c r="K40" s="44"/>
      <c r="L40" s="43">
        <f>+L11+L23+L31</f>
        <v>54529616.820000008</v>
      </c>
    </row>
    <row r="41" spans="2:12" ht="30.75" thickTop="1" x14ac:dyDescent="0.4">
      <c r="B41" s="33"/>
      <c r="C41" s="41"/>
      <c r="D41" s="1"/>
      <c r="E41" s="32"/>
      <c r="F41" s="1"/>
      <c r="G41" s="1"/>
      <c r="H41" s="1"/>
      <c r="I41" s="33"/>
      <c r="J41" s="45"/>
      <c r="K41" s="33"/>
      <c r="L41" s="2"/>
    </row>
    <row r="42" spans="2:12" s="6" customFormat="1" ht="30" x14ac:dyDescent="0.4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</sheetData>
  <mergeCells count="5">
    <mergeCell ref="B1:L1"/>
    <mergeCell ref="B6:L6"/>
    <mergeCell ref="B7:L7"/>
    <mergeCell ref="B9:F9"/>
    <mergeCell ref="G9:L9"/>
  </mergeCells>
  <pageMargins left="1.2204724409448819" right="0.19685039370078741" top="0.74803149606299213" bottom="0.74803149606299213" header="0.31496062992125984" footer="0.31496062992125984"/>
  <pageSetup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8"/>
  <sheetViews>
    <sheetView showGridLines="0" tabSelected="1" topLeftCell="A31" zoomScale="80" zoomScaleNormal="80" workbookViewId="0">
      <selection activeCell="B44" sqref="B44"/>
    </sheetView>
  </sheetViews>
  <sheetFormatPr baseColWidth="10" defaultColWidth="11.42578125" defaultRowHeight="15.75" x14ac:dyDescent="0.25"/>
  <cols>
    <col min="1" max="1" width="7.42578125" style="5" customWidth="1"/>
    <col min="2" max="2" width="46.42578125" style="6" bestFit="1" customWidth="1"/>
    <col min="3" max="3" width="5.42578125" style="6" customWidth="1"/>
    <col min="4" max="4" width="23.5703125" style="6" customWidth="1"/>
    <col min="5" max="5" width="3.5703125" style="6" customWidth="1"/>
    <col min="6" max="6" width="21.42578125" style="7" customWidth="1"/>
    <col min="7" max="7" width="3" style="7" customWidth="1"/>
    <col min="8" max="8" width="17.42578125" style="6" bestFit="1" customWidth="1"/>
    <col min="9" max="9" width="7.85546875" style="4" customWidth="1"/>
    <col min="10" max="10" width="5" style="5" customWidth="1"/>
    <col min="11" max="16384" width="11.42578125" style="5"/>
  </cols>
  <sheetData>
    <row r="1" spans="2:8" x14ac:dyDescent="0.25">
      <c r="B1" s="50" t="s">
        <v>17</v>
      </c>
      <c r="C1" s="50"/>
      <c r="D1" s="50"/>
      <c r="E1" s="50"/>
      <c r="F1" s="50"/>
      <c r="G1" s="50"/>
      <c r="H1" s="50"/>
    </row>
    <row r="4" spans="2:8" ht="24" customHeight="1" x14ac:dyDescent="0.25"/>
    <row r="5" spans="2:8" x14ac:dyDescent="0.25">
      <c r="B5" s="50" t="s">
        <v>50</v>
      </c>
      <c r="C5" s="50"/>
      <c r="D5" s="50"/>
      <c r="E5" s="50"/>
      <c r="F5" s="50"/>
      <c r="G5" s="50"/>
      <c r="H5" s="50"/>
    </row>
    <row r="6" spans="2:8" x14ac:dyDescent="0.25">
      <c r="B6" s="50" t="s">
        <v>4</v>
      </c>
      <c r="C6" s="50"/>
      <c r="D6" s="50"/>
      <c r="E6" s="50"/>
      <c r="F6" s="50"/>
      <c r="G6" s="50"/>
      <c r="H6" s="50"/>
    </row>
    <row r="7" spans="2:8" x14ac:dyDescent="0.25">
      <c r="B7" s="8"/>
      <c r="C7" s="8"/>
      <c r="D7" s="8"/>
      <c r="E7" s="8"/>
      <c r="F7" s="8"/>
      <c r="G7" s="8"/>
    </row>
    <row r="8" spans="2:8" x14ac:dyDescent="0.25">
      <c r="B8" s="8"/>
      <c r="C8" s="8"/>
      <c r="D8" s="8"/>
      <c r="E8" s="8"/>
      <c r="F8" s="8"/>
      <c r="G8" s="8"/>
    </row>
    <row r="9" spans="2:8" x14ac:dyDescent="0.25">
      <c r="B9" s="9" t="s">
        <v>18</v>
      </c>
      <c r="C9" s="10"/>
      <c r="D9" s="10"/>
      <c r="E9" s="10"/>
      <c r="F9" s="11"/>
      <c r="G9" s="11"/>
      <c r="H9" s="11">
        <f>SUM(F12:F23)</f>
        <v>8885711.0999999996</v>
      </c>
    </row>
    <row r="10" spans="2:8" x14ac:dyDescent="0.25">
      <c r="B10" s="12"/>
      <c r="C10" s="10"/>
      <c r="D10" s="10"/>
      <c r="E10" s="10"/>
      <c r="F10" s="11"/>
      <c r="G10" s="11"/>
      <c r="H10" s="11"/>
    </row>
    <row r="11" spans="2:8" x14ac:dyDescent="0.25">
      <c r="B11" s="13" t="s">
        <v>19</v>
      </c>
      <c r="C11" s="10"/>
      <c r="D11" s="10"/>
      <c r="E11" s="10"/>
      <c r="F11" s="14"/>
      <c r="G11" s="14"/>
      <c r="H11" s="11"/>
    </row>
    <row r="12" spans="2:8" x14ac:dyDescent="0.25">
      <c r="B12" s="15"/>
      <c r="C12" s="10"/>
      <c r="D12" s="10"/>
      <c r="E12" s="10"/>
      <c r="F12" s="16">
        <f>SUM(D13:D19)</f>
        <v>8882087.2300000004</v>
      </c>
      <c r="G12" s="11"/>
      <c r="H12" s="10"/>
    </row>
    <row r="13" spans="2:8" x14ac:dyDescent="0.25">
      <c r="B13" s="3" t="s">
        <v>30</v>
      </c>
      <c r="C13" s="10"/>
      <c r="D13" s="10">
        <v>7297564.8600000003</v>
      </c>
      <c r="E13" s="10"/>
      <c r="F13" s="11"/>
      <c r="G13" s="11"/>
      <c r="H13" s="10"/>
    </row>
    <row r="14" spans="2:8" x14ac:dyDescent="0.25">
      <c r="B14" s="3" t="s">
        <v>31</v>
      </c>
      <c r="C14" s="10"/>
      <c r="D14" s="10">
        <v>805326.23</v>
      </c>
      <c r="E14" s="10"/>
      <c r="F14" s="11"/>
      <c r="G14" s="11"/>
      <c r="H14" s="10"/>
    </row>
    <row r="15" spans="2:8" x14ac:dyDescent="0.25">
      <c r="B15" s="3" t="s">
        <v>2</v>
      </c>
      <c r="C15" s="10"/>
      <c r="D15" s="10">
        <v>122828.95999999999</v>
      </c>
      <c r="E15" s="10"/>
      <c r="F15" s="11"/>
      <c r="G15" s="11"/>
      <c r="H15" s="10"/>
    </row>
    <row r="16" spans="2:8" x14ac:dyDescent="0.25">
      <c r="B16" s="3" t="s">
        <v>20</v>
      </c>
      <c r="C16" s="10"/>
      <c r="D16" s="10">
        <v>342192.04</v>
      </c>
      <c r="E16" s="10"/>
      <c r="F16" s="11"/>
      <c r="G16" s="11"/>
      <c r="H16" s="10"/>
    </row>
    <row r="17" spans="2:8" x14ac:dyDescent="0.25">
      <c r="B17" s="3" t="s">
        <v>32</v>
      </c>
      <c r="C17" s="10"/>
      <c r="D17" s="10">
        <v>72768.909999999989</v>
      </c>
      <c r="E17" s="10"/>
      <c r="F17" s="11"/>
      <c r="G17" s="11"/>
      <c r="H17" s="10"/>
    </row>
    <row r="18" spans="2:8" x14ac:dyDescent="0.25">
      <c r="B18" s="3" t="s">
        <v>33</v>
      </c>
      <c r="C18" s="10"/>
      <c r="D18" s="10">
        <v>61698.55</v>
      </c>
      <c r="E18" s="10"/>
      <c r="F18" s="11"/>
      <c r="G18" s="11"/>
      <c r="H18" s="10"/>
    </row>
    <row r="19" spans="2:8" x14ac:dyDescent="0.25">
      <c r="B19" s="3" t="s">
        <v>49</v>
      </c>
      <c r="D19" s="17">
        <v>179707.68</v>
      </c>
      <c r="E19" s="18"/>
      <c r="F19" s="11"/>
      <c r="G19" s="11"/>
      <c r="H19" s="10"/>
    </row>
    <row r="20" spans="2:8" x14ac:dyDescent="0.25">
      <c r="B20" s="15"/>
      <c r="C20" s="10"/>
      <c r="D20" s="10"/>
      <c r="E20" s="10"/>
      <c r="F20" s="11"/>
      <c r="G20" s="11"/>
      <c r="H20" s="10"/>
    </row>
    <row r="21" spans="2:8" x14ac:dyDescent="0.25">
      <c r="B21" s="15"/>
      <c r="C21" s="10"/>
      <c r="D21" s="10"/>
      <c r="E21" s="10"/>
      <c r="F21" s="11"/>
      <c r="G21" s="11"/>
      <c r="H21" s="10"/>
    </row>
    <row r="22" spans="2:8" x14ac:dyDescent="0.25">
      <c r="B22" s="19" t="s">
        <v>34</v>
      </c>
      <c r="C22" s="10"/>
      <c r="D22" s="10"/>
      <c r="E22" s="10"/>
      <c r="F22" s="16">
        <f>SUM(D23)</f>
        <v>3623.87</v>
      </c>
      <c r="G22" s="11"/>
      <c r="H22" s="15"/>
    </row>
    <row r="23" spans="2:8" x14ac:dyDescent="0.25">
      <c r="B23" s="3" t="s">
        <v>0</v>
      </c>
      <c r="C23" s="10"/>
      <c r="D23" s="10">
        <v>3623.87</v>
      </c>
      <c r="E23" s="10"/>
      <c r="F23" s="9"/>
      <c r="G23" s="9"/>
      <c r="H23" s="10"/>
    </row>
    <row r="24" spans="2:8" x14ac:dyDescent="0.25">
      <c r="B24" s="9"/>
      <c r="C24" s="10"/>
      <c r="D24" s="10"/>
      <c r="E24" s="10"/>
      <c r="F24" s="11"/>
      <c r="G24" s="11"/>
      <c r="H24" s="11"/>
    </row>
    <row r="25" spans="2:8" x14ac:dyDescent="0.25">
      <c r="B25" s="15"/>
      <c r="C25" s="10"/>
      <c r="D25" s="10"/>
      <c r="E25" s="10"/>
      <c r="F25" s="11"/>
      <c r="G25" s="11"/>
      <c r="H25" s="10"/>
    </row>
    <row r="26" spans="2:8" x14ac:dyDescent="0.25">
      <c r="B26" s="13" t="s">
        <v>21</v>
      </c>
      <c r="C26" s="10"/>
      <c r="D26" s="10"/>
      <c r="E26" s="10"/>
      <c r="F26" s="11"/>
      <c r="G26" s="11"/>
      <c r="H26" s="10">
        <f>+F27</f>
        <v>2501948.4900000002</v>
      </c>
    </row>
    <row r="27" spans="2:8" x14ac:dyDescent="0.25">
      <c r="B27" s="3" t="s">
        <v>35</v>
      </c>
      <c r="C27" s="10"/>
      <c r="D27" s="10"/>
      <c r="E27" s="10"/>
      <c r="F27" s="16">
        <v>2501948.4900000002</v>
      </c>
      <c r="G27" s="11"/>
      <c r="H27" s="10"/>
    </row>
    <row r="28" spans="2:8" x14ac:dyDescent="0.25">
      <c r="B28" s="13"/>
      <c r="C28" s="10"/>
      <c r="D28" s="10"/>
      <c r="E28" s="10"/>
      <c r="F28" s="11"/>
      <c r="G28" s="11"/>
      <c r="H28" s="10"/>
    </row>
    <row r="29" spans="2:8" x14ac:dyDescent="0.25">
      <c r="B29" s="13" t="s">
        <v>22</v>
      </c>
      <c r="C29" s="10"/>
      <c r="D29" s="10"/>
      <c r="E29" s="10"/>
      <c r="F29" s="11"/>
      <c r="G29" s="11"/>
      <c r="H29" s="11">
        <f>+H9-H26</f>
        <v>6383762.6099999994</v>
      </c>
    </row>
    <row r="30" spans="2:8" x14ac:dyDescent="0.25">
      <c r="B30" s="13"/>
      <c r="C30" s="10"/>
      <c r="D30" s="10"/>
      <c r="E30" s="10"/>
      <c r="F30" s="11"/>
      <c r="G30" s="11"/>
      <c r="H30" s="10"/>
    </row>
    <row r="31" spans="2:8" x14ac:dyDescent="0.25">
      <c r="B31" s="13" t="s">
        <v>23</v>
      </c>
      <c r="C31" s="10"/>
      <c r="D31" s="10"/>
      <c r="E31" s="10"/>
      <c r="F31" s="11"/>
      <c r="G31" s="11"/>
      <c r="H31" s="10"/>
    </row>
    <row r="32" spans="2:8" x14ac:dyDescent="0.25">
      <c r="B32" s="13" t="s">
        <v>24</v>
      </c>
      <c r="C32" s="10"/>
      <c r="D32" s="10"/>
      <c r="E32" s="10"/>
      <c r="F32" s="11"/>
      <c r="G32" s="11"/>
      <c r="H32" s="10">
        <f>+F34</f>
        <v>3913439.67</v>
      </c>
    </row>
    <row r="33" spans="2:8" x14ac:dyDescent="0.25">
      <c r="B33" s="15"/>
      <c r="C33" s="10"/>
      <c r="D33" s="10"/>
      <c r="E33" s="10"/>
      <c r="F33" s="11"/>
      <c r="G33" s="11"/>
      <c r="H33" s="10"/>
    </row>
    <row r="34" spans="2:8" x14ac:dyDescent="0.25">
      <c r="B34" s="15" t="s">
        <v>25</v>
      </c>
      <c r="C34" s="10"/>
      <c r="D34" s="10"/>
      <c r="E34" s="10"/>
      <c r="F34" s="16">
        <f>SUM(D35:D37)</f>
        <v>3913439.67</v>
      </c>
      <c r="G34" s="11"/>
      <c r="H34" s="10"/>
    </row>
    <row r="35" spans="2:8" x14ac:dyDescent="0.25">
      <c r="B35" s="3" t="s">
        <v>51</v>
      </c>
      <c r="C35" s="10"/>
      <c r="D35" s="10">
        <v>2719113.96</v>
      </c>
      <c r="E35" s="10"/>
      <c r="H35" s="10"/>
    </row>
    <row r="36" spans="2:8" x14ac:dyDescent="0.25">
      <c r="B36" s="3" t="s">
        <v>52</v>
      </c>
      <c r="C36" s="10"/>
      <c r="D36" s="10">
        <v>882686.06</v>
      </c>
      <c r="E36" s="10"/>
      <c r="H36" s="10"/>
    </row>
    <row r="37" spans="2:8" ht="17.25" x14ac:dyDescent="0.35">
      <c r="B37" s="3" t="s">
        <v>53</v>
      </c>
      <c r="C37" s="10"/>
      <c r="D37" s="20">
        <v>311639.65000000002</v>
      </c>
      <c r="E37" s="20"/>
      <c r="H37" s="10"/>
    </row>
    <row r="38" spans="2:8" x14ac:dyDescent="0.25">
      <c r="B38" s="15"/>
      <c r="C38" s="10"/>
      <c r="D38" s="10"/>
      <c r="E38" s="10"/>
      <c r="F38" s="11"/>
      <c r="G38" s="11"/>
      <c r="H38" s="10"/>
    </row>
    <row r="39" spans="2:8" x14ac:dyDescent="0.25">
      <c r="B39" s="15"/>
      <c r="C39" s="10"/>
      <c r="D39" s="15"/>
      <c r="E39" s="15"/>
      <c r="F39" s="11"/>
      <c r="G39" s="11"/>
      <c r="H39" s="10"/>
    </row>
    <row r="40" spans="2:8" x14ac:dyDescent="0.25">
      <c r="B40" s="13" t="s">
        <v>26</v>
      </c>
      <c r="C40" s="10"/>
      <c r="D40" s="10"/>
      <c r="E40" s="10"/>
      <c r="F40" s="11"/>
      <c r="G40" s="11"/>
      <c r="H40" s="11">
        <f>+H29-H32</f>
        <v>2470322.9399999995</v>
      </c>
    </row>
    <row r="41" spans="2:8" x14ac:dyDescent="0.25">
      <c r="B41" s="13"/>
      <c r="C41" s="10"/>
      <c r="D41" s="10"/>
      <c r="E41" s="10"/>
      <c r="F41" s="11"/>
      <c r="G41" s="11"/>
      <c r="H41" s="10"/>
    </row>
    <row r="42" spans="2:8" x14ac:dyDescent="0.25">
      <c r="B42" s="13" t="s">
        <v>23</v>
      </c>
      <c r="C42" s="10"/>
      <c r="D42" s="10"/>
      <c r="E42" s="10"/>
      <c r="F42" s="11"/>
      <c r="G42" s="11"/>
      <c r="H42" s="10"/>
    </row>
    <row r="43" spans="2:8" x14ac:dyDescent="0.25">
      <c r="B43" s="21" t="s">
        <v>67</v>
      </c>
      <c r="C43" s="22"/>
      <c r="D43" s="22"/>
      <c r="E43" s="22"/>
      <c r="F43" s="23"/>
      <c r="G43" s="23"/>
      <c r="H43" s="22">
        <v>61721.13</v>
      </c>
    </row>
    <row r="44" spans="2:8" x14ac:dyDescent="0.25">
      <c r="B44" s="21" t="s">
        <v>27</v>
      </c>
      <c r="C44" s="22"/>
      <c r="D44" s="22"/>
      <c r="E44" s="22"/>
      <c r="F44" s="23"/>
      <c r="G44" s="23"/>
      <c r="H44" s="17">
        <v>1710408.8</v>
      </c>
    </row>
    <row r="45" spans="2:8" x14ac:dyDescent="0.25">
      <c r="B45" s="21"/>
      <c r="C45" s="22"/>
      <c r="D45" s="22"/>
      <c r="E45" s="22"/>
      <c r="F45" s="23"/>
      <c r="G45" s="23"/>
      <c r="H45" s="18"/>
    </row>
    <row r="46" spans="2:8" x14ac:dyDescent="0.25">
      <c r="B46" s="24" t="s">
        <v>68</v>
      </c>
      <c r="C46" s="10"/>
      <c r="D46" s="10"/>
      <c r="E46" s="10"/>
      <c r="F46" s="11"/>
      <c r="G46" s="11"/>
      <c r="H46" s="25">
        <f>+H40-H43-H44</f>
        <v>698193.00999999954</v>
      </c>
    </row>
    <row r="47" spans="2:8" x14ac:dyDescent="0.25">
      <c r="B47" s="24"/>
      <c r="C47" s="10"/>
      <c r="D47" s="10"/>
      <c r="E47" s="10"/>
      <c r="F47" s="11"/>
      <c r="G47" s="11"/>
      <c r="H47" s="25"/>
    </row>
    <row r="48" spans="2:8" x14ac:dyDescent="0.25">
      <c r="B48" s="21" t="s">
        <v>69</v>
      </c>
      <c r="C48" s="22"/>
      <c r="D48" s="22"/>
      <c r="E48" s="22"/>
      <c r="F48" s="23"/>
      <c r="G48" s="23"/>
      <c r="H48" s="26">
        <v>-258523.48</v>
      </c>
    </row>
    <row r="49" spans="2:8" x14ac:dyDescent="0.25">
      <c r="B49" s="21"/>
      <c r="C49" s="22"/>
      <c r="D49" s="22"/>
      <c r="E49" s="22"/>
      <c r="F49" s="23"/>
      <c r="G49" s="23"/>
      <c r="H49" s="26"/>
    </row>
    <row r="50" spans="2:8" ht="16.5" thickBot="1" x14ac:dyDescent="0.3">
      <c r="B50" s="7" t="s">
        <v>70</v>
      </c>
      <c r="C50" s="7"/>
      <c r="D50" s="7"/>
      <c r="E50" s="7"/>
      <c r="H50" s="27">
        <f>+H46+H48</f>
        <v>439669.52999999956</v>
      </c>
    </row>
    <row r="51" spans="2:8" ht="16.5" thickTop="1" x14ac:dyDescent="0.25">
      <c r="B51" s="15"/>
      <c r="C51" s="15"/>
      <c r="D51" s="15"/>
      <c r="E51" s="15"/>
      <c r="F51" s="9"/>
      <c r="G51" s="9"/>
      <c r="H51" s="15"/>
    </row>
    <row r="52" spans="2:8" x14ac:dyDescent="0.25">
      <c r="B52" s="15"/>
      <c r="C52" s="15"/>
      <c r="D52" s="15"/>
      <c r="E52" s="15"/>
      <c r="F52" s="9"/>
      <c r="G52" s="9"/>
      <c r="H52" s="15"/>
    </row>
    <row r="53" spans="2:8" x14ac:dyDescent="0.25">
      <c r="B53" s="15"/>
      <c r="C53" s="15"/>
      <c r="D53" s="15"/>
      <c r="E53" s="15"/>
      <c r="F53" s="9"/>
      <c r="G53" s="9"/>
      <c r="H53" s="15"/>
    </row>
    <row r="54" spans="2:8" x14ac:dyDescent="0.25">
      <c r="B54" s="15"/>
      <c r="C54" s="15"/>
      <c r="D54" s="15"/>
      <c r="E54" s="15"/>
      <c r="F54" s="9"/>
      <c r="G54" s="9"/>
      <c r="H54" s="15"/>
    </row>
    <row r="55" spans="2:8" x14ac:dyDescent="0.25">
      <c r="B55" s="15"/>
      <c r="C55" s="15"/>
      <c r="D55" s="15"/>
      <c r="E55" s="15"/>
      <c r="F55" s="9"/>
      <c r="G55" s="9"/>
      <c r="H55" s="15"/>
    </row>
    <row r="56" spans="2:8" x14ac:dyDescent="0.25">
      <c r="B56" s="15"/>
      <c r="C56" s="15"/>
      <c r="D56" s="15"/>
      <c r="E56" s="15"/>
      <c r="F56" s="9"/>
      <c r="G56" s="9"/>
      <c r="H56" s="15"/>
    </row>
    <row r="57" spans="2:8" x14ac:dyDescent="0.25">
      <c r="B57" s="15"/>
      <c r="C57" s="15"/>
      <c r="D57" s="15"/>
      <c r="E57" s="15"/>
      <c r="F57" s="9"/>
      <c r="G57" s="9"/>
      <c r="H57" s="15"/>
    </row>
    <row r="58" spans="2:8" x14ac:dyDescent="0.25">
      <c r="B58" s="15"/>
      <c r="C58" s="15"/>
      <c r="D58" s="15"/>
      <c r="E58" s="15"/>
      <c r="F58" s="9"/>
      <c r="G58" s="9"/>
      <c r="H58" s="15"/>
    </row>
    <row r="59" spans="2:8" x14ac:dyDescent="0.25">
      <c r="B59" s="15"/>
      <c r="C59" s="15"/>
      <c r="D59" s="15"/>
      <c r="E59" s="15"/>
      <c r="F59" s="9"/>
      <c r="G59" s="9"/>
      <c r="H59" s="15"/>
    </row>
    <row r="60" spans="2:8" x14ac:dyDescent="0.25">
      <c r="B60" s="15"/>
      <c r="C60" s="15"/>
      <c r="D60" s="15"/>
      <c r="E60" s="15"/>
      <c r="F60" s="9"/>
      <c r="G60" s="9"/>
      <c r="H60" s="15"/>
    </row>
    <row r="61" spans="2:8" x14ac:dyDescent="0.25">
      <c r="B61" s="15"/>
      <c r="C61" s="15"/>
      <c r="D61" s="15"/>
      <c r="E61" s="15"/>
      <c r="F61" s="9"/>
      <c r="G61" s="9"/>
      <c r="H61" s="15"/>
    </row>
    <row r="62" spans="2:8" x14ac:dyDescent="0.25">
      <c r="B62" s="15"/>
      <c r="C62" s="15"/>
      <c r="D62" s="15"/>
      <c r="E62" s="15"/>
      <c r="F62" s="9"/>
      <c r="G62" s="9"/>
      <c r="H62" s="15"/>
    </row>
    <row r="63" spans="2:8" x14ac:dyDescent="0.25">
      <c r="B63" s="15"/>
      <c r="C63" s="15"/>
      <c r="D63" s="15"/>
      <c r="E63" s="15"/>
      <c r="F63" s="9"/>
      <c r="G63" s="9"/>
      <c r="H63" s="15"/>
    </row>
    <row r="64" spans="2:8" x14ac:dyDescent="0.25">
      <c r="B64" s="15"/>
      <c r="C64" s="15"/>
      <c r="D64" s="15"/>
      <c r="E64" s="15"/>
      <c r="F64" s="9"/>
      <c r="G64" s="9"/>
      <c r="H64" s="15"/>
    </row>
    <row r="65" spans="2:8" x14ac:dyDescent="0.25">
      <c r="B65" s="15"/>
      <c r="C65" s="15"/>
      <c r="D65" s="15"/>
      <c r="E65" s="15"/>
      <c r="F65" s="9"/>
      <c r="G65" s="9"/>
      <c r="H65" s="15"/>
    </row>
    <row r="66" spans="2:8" x14ac:dyDescent="0.25">
      <c r="B66" s="15"/>
      <c r="C66" s="15"/>
      <c r="D66" s="15"/>
      <c r="E66" s="15"/>
      <c r="F66" s="9"/>
      <c r="G66" s="9"/>
      <c r="H66" s="15"/>
    </row>
    <row r="67" spans="2:8" x14ac:dyDescent="0.25">
      <c r="B67" s="15"/>
      <c r="C67" s="15"/>
      <c r="D67" s="15"/>
      <c r="E67" s="15"/>
      <c r="F67" s="9"/>
      <c r="G67" s="9"/>
      <c r="H67" s="15"/>
    </row>
    <row r="68" spans="2:8" x14ac:dyDescent="0.25">
      <c r="B68" s="15"/>
      <c r="C68" s="15"/>
      <c r="D68" s="15"/>
      <c r="E68" s="15"/>
      <c r="F68" s="9"/>
      <c r="G68" s="9"/>
      <c r="H68" s="15"/>
    </row>
  </sheetData>
  <mergeCells count="3">
    <mergeCell ref="B1:H1"/>
    <mergeCell ref="B5:H5"/>
    <mergeCell ref="B6:H6"/>
  </mergeCells>
  <pageMargins left="0.25" right="0.25" top="0.75" bottom="0.75" header="0.3" footer="0.3"/>
  <pageSetup paperSize="9"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k p p U S 1 l p p i k A A A A 9 Q A A A B I A H A B D b 2 5 m a W c v U G F j a 2 F n Z S 5 4 b W w g o h g A K K A U A A A A A A A A A A A A A A A A A A A A A A A A A A A A h Y + x D o I w G I R f h X S n r T U q I T 9 l c J X E h I S 4 N q V C I x R D i + X d H H w k X 0 G M o m 6 O 9 9 1 d c n e / 3 i A d 2 y a 4 q N 7 q z i R o g S k K l J F d q U 2 V o M E d w w i l H P Z C n k S l g i l s b D x a n a D a u X N M i P c e + y X u + o o w S h f k k O 1 y W a t W h N p Y J 4 x U 6 N M q / 7 c Q h + I 1 h j M c r f G G r T A F M j P I t P n 6 b J r 7 d H 8 g b I f G D b 3 i y o Z 5 A W S W Q N 4 X + A N Q S w M E F A A C A A g A m k p p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p K a V E o i k e 4 D g A A A B E A A A A T A B w A R m 9 y b X V s Y X M v U 2 V j d G l v b j E u b S C i G A A o o B Q A A A A A A A A A A A A A A A A A A A A A A A A A A A A r T k 0 u y c z P U w i G 0 I b W A F B L A Q I t A B Q A A g A I A J p K a V E t Z a a Y p A A A A P U A A A A S A A A A A A A A A A A A A A A A A A A A A A B D b 2 5 m a W c v U G F j a 2 F n Z S 5 4 b W x Q S w E C L Q A U A A I A C A C a S m l R D 8 r p q 6 Q A A A D p A A A A E w A A A A A A A A A A A A A A A A D w A A A A W 0 N v b n R l b n R f V H l w Z X N d L n h t b F B L A Q I t A B Q A A g A I A J p K a V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E p n t K s A l i S L G 8 p j k f x 9 R U A A A A A A I A A A A A A A N m A A D A A A A A E A A A A J 8 G Y 2 O 6 D r g z 9 J 8 C 8 p f / C L s A A A A A B I A A A K A A A A A Q A A A A t L g a 3 a P 0 O 6 Y F t x v 5 x j z C t V A A A A A Y 6 C F 6 q 0 I F X T v y x 7 P k g v b d 7 e C u h h S M M f l V V X A 1 T u + 4 H v 2 U P 5 E k J j o s G 0 a F + S y 5 h 3 0 U A g b 2 1 C F b C j 7 6 x A 1 O f 4 5 f S C A C t x n p Y W 6 h J g w R w Y + v 1 h Q A A A A d r d 4 O w b L 0 g o / 2 L D o 1 p B 4 o j W + O j A = = < / D a t a M a s h u p > 
</file>

<file path=customXml/itemProps1.xml><?xml version="1.0" encoding="utf-8"?>
<ds:datastoreItem xmlns:ds="http://schemas.openxmlformats.org/officeDocument/2006/customXml" ds:itemID="{E64D2BAC-DCE3-402C-B2BA-41A2FEF890E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Estado de Resultados </vt:lpstr>
      <vt:lpstr>Balance!Área_de_impresión</vt:lpstr>
      <vt:lpstr>'Estado de Resultados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Martinez</dc:creator>
  <cp:lastModifiedBy>Henrry Burgos</cp:lastModifiedBy>
  <cp:lastPrinted>2021-09-24T00:11:22Z</cp:lastPrinted>
  <dcterms:created xsi:type="dcterms:W3CDTF">2019-05-15T00:52:43Z</dcterms:created>
  <dcterms:modified xsi:type="dcterms:W3CDTF">2021-09-24T00:25:41Z</dcterms:modified>
</cp:coreProperties>
</file>