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lemus\Documents\7-ENVIOS A REGULADORES\BVES\EF\"/>
    </mc:Choice>
  </mc:AlternateContent>
  <xr:revisionPtr revIDLastSave="0" documentId="8_{C36155A2-1D6A-4C61-B94A-4FFB6DFC9F17}" xr6:coauthVersionLast="47" xr6:coauthVersionMax="47" xr10:uidLastSave="{00000000-0000-0000-0000-000000000000}"/>
  <bookViews>
    <workbookView xWindow="-120" yWindow="-120" windowWidth="19440" windowHeight="15000" xr2:uid="{8390948D-5C57-4C69-BA44-A36112B459B6}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'[2]#REF'!#REF!</definedName>
    <definedName name="\H">'[2]#REF'!#REF!</definedName>
    <definedName name="\I">'[2]#REF'!#REF!</definedName>
    <definedName name="\P">#REF!</definedName>
    <definedName name="\R">'[2]#REF'!#REF!</definedName>
    <definedName name="\S">'[2]#REF'!#REF!</definedName>
    <definedName name="\U">'[2]#REF'!#REF!</definedName>
    <definedName name="\Z">'[2]#REF'!#REF!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[3]FMEA!$K$49</definedName>
    <definedName name="__________fee2">'[4]Sch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'[5]Contract Schedule'!$H$1045</definedName>
    <definedName name="__________INT5">[6]ASS!#REF!</definedName>
    <definedName name="__________INT6">[6]ASS!#REF!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'[7]Rew, per categ_pag 30'!$A$1:$G$40</definedName>
    <definedName name="__________PAG2">'[7]Rew, per categ_pag 30'!$A$48:$G$48</definedName>
    <definedName name="__________res1">'[5]Contract Schedule'!$I$1033</definedName>
    <definedName name="__________res99">'[5]Contract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[8]directorio_real_2003_1!$A$1:$A$65536</definedName>
    <definedName name="_________dec01">[3]FMEA!$K$49</definedName>
    <definedName name="_________fee2">'[4]Sch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'[5]Contract Schedule'!$H$1033</definedName>
    <definedName name="_________ind99">'[5]Contract Schedule'!$H$1045</definedName>
    <definedName name="_________INT5">[9]ASS!#REF!</definedName>
    <definedName name="_________INT6">[9]ASS!#REF!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[3]FMEA!$K$88</definedName>
    <definedName name="_________pag1">'[7]Rew, per categ_pag 30'!$A$1:$G$40</definedName>
    <definedName name="_________PAG2">'[7]Rew, per categ_pag 30'!$A$48:$G$48</definedName>
    <definedName name="_________res1">'[5]Contract Schedule'!$I$1033</definedName>
    <definedName name="_________res99">'[5]Contract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[8]directorio_real_2003_1!$A$1:$A$65536</definedName>
    <definedName name="________dec01">[3]FMEA!$K$49</definedName>
    <definedName name="________fee2">'[4]Sch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'[5]Contract Schedule'!$H$1033</definedName>
    <definedName name="________ind99">'[5]Contract Schedule'!$H$1045</definedName>
    <definedName name="________INT5">[9]ASS!#REF!</definedName>
    <definedName name="________INT6">[9]ASS!#REF!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[3]FMEA!$K$88</definedName>
    <definedName name="________om011">#REF!</definedName>
    <definedName name="________pag1">'[7]Rew, per categ_pag 30'!$A$1:$G$40</definedName>
    <definedName name="________PAG2">'[7]Rew,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'[5]Contract Schedule'!$I$1033</definedName>
    <definedName name="________res99">'[5]Contract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[8]directorio_real_2003_1!$A$1:$A$65536</definedName>
    <definedName name="_______dec01">[3]FMEA!$K$49</definedName>
    <definedName name="_______fee2">'[4]Sch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'[5]Contract Schedule'!$H$1033</definedName>
    <definedName name="_______ind99">'[5]Contract Schedule'!$H$1045</definedName>
    <definedName name="_______INT5">[9]ASS!#REF!</definedName>
    <definedName name="_______INT6">[9]ASS!#REF!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[3]FMEA!$K$88</definedName>
    <definedName name="_______om011">#REF!</definedName>
    <definedName name="_______pag1">'[7]Rew, per categ_pag 30'!$A$1:$G$40</definedName>
    <definedName name="_______PAG2">'[7]Rew,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'[5]Contract Schedule'!$I$1033</definedName>
    <definedName name="_______res99">'[5]Contract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[8]directorio_real_2003_1!$A$1:$A$65536</definedName>
    <definedName name="______dec01">[3]FMEA!$K$49</definedName>
    <definedName name="______fee2">'[4]Sch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'[5]Contract Schedule'!$H$1033</definedName>
    <definedName name="______ind99">'[5]Contract Schedule'!$H$1045</definedName>
    <definedName name="______INT5">[9]ASS!#REF!</definedName>
    <definedName name="______INT6">[9]ASS!#REF!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[3]FMEA!$K$88</definedName>
    <definedName name="______om011">#REF!</definedName>
    <definedName name="______pag1">'[7]Rew, per categ_pag 30'!$A$1:$G$40</definedName>
    <definedName name="______PAG2">'[7]Rew,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'[5]Contract Schedule'!$I$1033</definedName>
    <definedName name="______res99">'[5]Contract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[8]directorio_real_2003_1!$A$1:$A$65536</definedName>
    <definedName name="_____dec01">[3]FMEA!$K$49</definedName>
    <definedName name="_____fee2">'[4]Sch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'[5]Contract Schedule'!$H$1033</definedName>
    <definedName name="_____ind99">'[5]Contract Schedule'!$H$1045</definedName>
    <definedName name="_____INT5">[9]ASS!#REF!</definedName>
    <definedName name="_____INT6">[9]ASS!#REF!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[3]FMEA!$K$88</definedName>
    <definedName name="_____om011">#REF!</definedName>
    <definedName name="_____pag1">'[7]Rew, per categ_pag 30'!$A$1:$G$40</definedName>
    <definedName name="_____PAG2">'[7]Rew,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'[5]Contract Schedule'!$I$1033</definedName>
    <definedName name="_____res99">'[5]Contract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[8]directorio_real_2003_1!$A$1:$A$65536</definedName>
    <definedName name="____dec01">[3]FMEA!$K$49</definedName>
    <definedName name="____fee2">'[4]Sch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'[5]Contract Schedule'!$H$1033</definedName>
    <definedName name="____ind99">'[5]Contract Schedule'!$H$1045</definedName>
    <definedName name="____INT5">[9]ASS!#REF!</definedName>
    <definedName name="____INT6">[9]ASS!#REF!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[3]FMEA!$K$88</definedName>
    <definedName name="____om011">#REF!</definedName>
    <definedName name="____pag1">'[7]Rew, per categ_pag 30'!$A$1:$G$40</definedName>
    <definedName name="____PAG2">'[7]Rew,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'[5]Contract Schedule'!$I$1033</definedName>
    <definedName name="____res99">'[5]Contract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[8]directorio_real_2003_1!$A$1:$A$65536</definedName>
    <definedName name="___dec01">[3]FMEA!$K$49</definedName>
    <definedName name="___fee2">'[4]Sch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'[5]Contract Schedule'!$H$1033</definedName>
    <definedName name="___ind99">'[5]Contract Schedule'!$H$1045</definedName>
    <definedName name="___INT5">[9]ASS!#REF!</definedName>
    <definedName name="___INT6">[9]ASS!#REF!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[3]FMEA!$K$88</definedName>
    <definedName name="___OIT08">'[10]Cierre aGOSTO'!$D$1:$D$65536</definedName>
    <definedName name="___OIT1">#REF!</definedName>
    <definedName name="___OIT2">#REF!</definedName>
    <definedName name="___om011">#REF!</definedName>
    <definedName name="___pag1">'[7]Rew, per categ_pag 30'!$A$1:$G$40</definedName>
    <definedName name="___PAG2">'[7]Rew,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'[5]Contract Schedule'!$I$1033</definedName>
    <definedName name="___res99">'[5]Contract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'[11]FASB 109'!#REF!</definedName>
    <definedName name="__123Graph_B" hidden="1">'[11]FASB 109'!#REF!</definedName>
    <definedName name="__ccb1">[8]directorio_real_2003_1!$A$1:$A$65536</definedName>
    <definedName name="__dec01">[3]FMEA!$K$49</definedName>
    <definedName name="__f" hidden="1">{#N/A,#N/A,FALSE,"Aging Summary";#N/A,#N/A,FALSE,"Ratio Analysis";#N/A,#N/A,FALSE,"Test 120 Day Accts";#N/A,#N/A,FALSE,"Tickmarks"}</definedName>
    <definedName name="__fee2">'[4]Sch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'[5]Contract Schedule'!$H$1033</definedName>
    <definedName name="__ind99">'[5]Contract Schedule'!$H$1045</definedName>
    <definedName name="__INT5">[9]ASS!#REF!</definedName>
    <definedName name="__INT6">[9]ASS!#REF!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[3]FMEA!$K$88</definedName>
    <definedName name="__OIT08">'[10]Cierre aGOSTO'!$D$1:$D$65536</definedName>
    <definedName name="__OIT1">#REF!</definedName>
    <definedName name="__OIT2">#REF!</definedName>
    <definedName name="__om011">#REF!</definedName>
    <definedName name="__pag1">'[7]Rew, per categ_pag 30'!$A$1:$G$40</definedName>
    <definedName name="__PAG2">'[7]Rew,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'[5]Contract Schedule'!$I$1033</definedName>
    <definedName name="__res99">'[5]Contract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[12]Balanza2009!$A:$D</definedName>
    <definedName name="_bal2010">'[12]Balanza 2010'!$A$1:$C$1378</definedName>
    <definedName name="_BBK1">#REF!</definedName>
    <definedName name="_ccb1">[13]directorio_real_2003_1!$A$1:$A$65536</definedName>
    <definedName name="_cod09">[12]Balanza2009!$A:$A</definedName>
    <definedName name="_cta10">'[12]Balanza 2010'!$A:$A</definedName>
    <definedName name="_dec01">[3]FMEA!$K$49</definedName>
    <definedName name="_f" hidden="1">{#N/A,#N/A,FALSE,"Aging Summary";#N/A,#N/A,FALSE,"Ratio Analysis";#N/A,#N/A,FALSE,"Test 120 Day Accts";#N/A,#N/A,FALSE,"Tickmarks"}</definedName>
    <definedName name="_fee2">'[4]Sch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'[5]Contract Schedule'!$H$1033</definedName>
    <definedName name="_ind99">'[5]Contract Schedule'!$H$1045</definedName>
    <definedName name="_INT5">[9]ASS!#REF!</definedName>
    <definedName name="_INT6">[9]ASS!#REF!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[3]FMEA!$K$88</definedName>
    <definedName name="_OIT08">'[10]Cierre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'[7]Rew, per categ_pag 30'!$A$1:$G$40</definedName>
    <definedName name="_PAG2">'[7]Rew,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'[5]Contract Schedule'!$I$1033</definedName>
    <definedName name="_res99">'[5]Contract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[14]LASTSHEET!$B$15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[15]BalSht2007!$AG$88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'[16]ASS (inputs)'!#REF!</definedName>
    <definedName name="ACTCESUM">#REF!</definedName>
    <definedName name="ACTPLSUM">#REF!</definedName>
    <definedName name="Actualización_03_2001">'[17]Base 1997'!$D$11</definedName>
    <definedName name="ActualType">'[18]Balance Sheet'!#REF!</definedName>
    <definedName name="ActualVersion">[19]Sheet1!$D$6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'[10]Cierre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'[20]Annex 10-Gas'!$A$12:$AD$267</definedName>
    <definedName name="Annex10_Plant_Table">'[20]Annex 10-Plant'!$A$12:$S$267</definedName>
    <definedName name="Annex12_Gas_Table">'[21]PPA Revenue (Annex 12-Gas)'!$A$12:$AK$267</definedName>
    <definedName name="AñoAct">[22]Data!$D:$D</definedName>
    <definedName name="AñoAnt">[22]Data!$C:$C</definedName>
    <definedName name="april">'[23]Sch C'!#REF!</definedName>
    <definedName name="ARA_Threshold">'[24]Detalle ctas. BG'!$J$2</definedName>
    <definedName name="area">'[25]Mov. Mes'!$A$1:$K$100</definedName>
    <definedName name="Area_a_imprimir">#REF!</definedName>
    <definedName name="_xlnm.Print_Area" localSheetId="0">'1'!$B$1:$O$54</definedName>
    <definedName name="_xlnm.Print_Area">#REF!</definedName>
    <definedName name="ARP_Threshold">'[24]Detalle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'[26]V84.3A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[27]schC!$C$255:$O$319</definedName>
    <definedName name="ausucua" hidden="1">{#N/A,#N/A,FALSE,"TOC";#N/A,#N/A,FALSE,"ASS";#N/A,#N/A,FALSE,"CF";#N/A,#N/A,FALSE,"FUEL&amp;MTC"}</definedName>
    <definedName name="avail">[28]ASS!#REF!</definedName>
    <definedName name="avail2">'[29]Ass-1_General'!#REF!</definedName>
    <definedName name="Avge_dev_year2">[30]Assumptions!$T$19</definedName>
    <definedName name="avge_dev_year3">[31]Assumptions!$U$19</definedName>
    <definedName name="Avge_inf_rate_year2">[32]Assumptions!$T$33</definedName>
    <definedName name="Avge_inf_rate_year3">[32]Assumptions!$U$33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'[5]Contract Schedule'!$AR$253</definedName>
    <definedName name="BacklogGP">'[5]Contract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[33]ELCA!$A$6:$C$152</definedName>
    <definedName name="Balanfeb">[34]SUR!#REF!</definedName>
    <definedName name="BALANSUR">[35]SUR!$A$3:$C$450</definedName>
    <definedName name="BALANZA_DAT">'[36]BALANZA DE COMPROBACION'!$A$2:$P$1439</definedName>
    <definedName name="BALANZA_ELCA">#REF!</definedName>
    <definedName name="balanza2">[37]Balanza2!$A$2:$P$978</definedName>
    <definedName name="BalanzaDelsur">[38]SUR!$A$1:$C$65536</definedName>
    <definedName name="Baldat">#REF!</definedName>
    <definedName name="balfinal">[39]BALANZA_COMP!$A$3:$P$162</definedName>
    <definedName name="BALREAL">'[25]TB-Mensual'!#REF!</definedName>
    <definedName name="BALSHT">#REF!</definedName>
    <definedName name="BalSht_Bs">'[31]Forecast(Bs)'!$A$108:$O$189</definedName>
    <definedName name="BalSht_USD">'[31]Forecast($)'!$A$108:$O$188</definedName>
    <definedName name="BALTEL">#REF!</definedName>
    <definedName name="Base">#REF!</definedName>
    <definedName name="Baseccb">[40]CCB!$A$1:$O$218</definedName>
    <definedName name="_xlnm.Database">#REF!</definedName>
    <definedName name="BaseYear">[41]Controls!$C$13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'[25]TB-Mensual'!$A$8:$P$92</definedName>
    <definedName name="bcedula">'[42]Fin y Rev 12-2011'!$C$1:$R$154</definedName>
    <definedName name="bcuenta">'[42]Fin y Rev 12-2011'!$C$1:$C$371</definedName>
    <definedName name="Bdelsur">[43]Dbase!$A$1:$G$224</definedName>
    <definedName name="BegPeriod">[44]BalSht2008!$AC$98</definedName>
    <definedName name="BELCA">#REF!</definedName>
    <definedName name="beneficios">#REF!</definedName>
    <definedName name="BG">[22]Data!$E:$E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'[5]Contract Schedule'!$D$1124</definedName>
    <definedName name="bondyes">'[5]Contract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[45]Cashflow!#REF!</definedName>
    <definedName name="BS_Asst_98US">[45]Cashflow!#REF!</definedName>
    <definedName name="BS_AstBs_3yr">'[46]Forecast(Bs)'!#REF!</definedName>
    <definedName name="BS_AstBs_98">#REF!</definedName>
    <definedName name="BS_astUS_3yr">'[46]Forecast($)'!#REF!</definedName>
    <definedName name="BS_AstUS_98">#REF!</definedName>
    <definedName name="BS_Liab_3YrUS">[45]Cashflow!#REF!</definedName>
    <definedName name="BS_Liab_98US">[45]Cashflow!#REF!</definedName>
    <definedName name="BS_LiabBs_3yr">'[46]Forecast(Bs)'!#REF!</definedName>
    <definedName name="BS_LiabBs_98">#REF!</definedName>
    <definedName name="BS_LiabUS_3yr">'[46]Forecast($)'!#REF!</definedName>
    <definedName name="BS_LiabUS_98">#REF!</definedName>
    <definedName name="BS_TitleRow">#REF!</definedName>
    <definedName name="BS_USD">#REF!</definedName>
    <definedName name="BSN">[37]Balanza2!$A$1042:$D$2579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'[27]BTU''s'!$C$7:$I$26</definedName>
    <definedName name="BU">'[47]mov cuentas'!#REF!</definedName>
    <definedName name="BUN">'[48]Consolidated Trial Balance'!#REF!</definedName>
    <definedName name="Button_1">"STUFF_Hoja9_Lista"</definedName>
    <definedName name="BUV">'[48]Consolidated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'[2]#REF'!#REF!</definedName>
    <definedName name="CAP_GAIN">#REF!</definedName>
    <definedName name="Capacity">[49]Assm!$F$35</definedName>
    <definedName name="capacity2">'[29]Ass-1_General'!#REF!</definedName>
    <definedName name="capacity3">'[29]Ass-1_General'!#REF!</definedName>
    <definedName name="capex">[50]Inputs!$H$25</definedName>
    <definedName name="capex_sens">'[16]ASS (inputs)'!#REF!</definedName>
    <definedName name="CAPITAL">#REF!</definedName>
    <definedName name="capitalizado_hasta">[51]datos!#REF!</definedName>
    <definedName name="case">'[16]ASS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[52]directorio_real_2004_6!$A$1:$A$65536</definedName>
    <definedName name="ccapex">#REF!</definedName>
    <definedName name="CCB_F">'[1]5'!$A$272:$R$785</definedName>
    <definedName name="ccbn">[37]ccb2!$A$290:$A$593</definedName>
    <definedName name="ccc" hidden="1">{#N/A,#N/A,FALSE,"TOC";#N/A,#N/A,FALSE,"ASS";#N/A,#N/A,FALSE,"CF";#N/A,#N/A,FALSE,"FUEL&amp;MTC"}</definedName>
    <definedName name="CCE">'[25]TB-Mensual'!$A$8:$A$92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[28]ASS!#REF!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[21]Cashflow!$E$7:$Y$41</definedName>
    <definedName name="CF_WKS_TitleRow">#REF!</definedName>
    <definedName name="CFCUIABA">#REF!</definedName>
    <definedName name="CFlow_3Yr_US">[45]Cashflow!#REF!</definedName>
    <definedName name="CFlow_98US">[45]Cashflow!$A$1:$N$61</definedName>
    <definedName name="Cflowb_3yr">#REF!</definedName>
    <definedName name="CFlowBs_3yr">'[46]Forecast(Bs)'!#REF!</definedName>
    <definedName name="CFLowBs_98">'[31]Forecast(Bs)'!$A$63:$O$106</definedName>
    <definedName name="CFlowUS_3Yr">'[46]Forecast($)'!#REF!</definedName>
    <definedName name="CFlowUS_98">'[31]Forecast($)'!$A$63:$O$107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[39]BALANZA_COMP!$A$3:$A$162</definedName>
    <definedName name="codbal">'[1]6'!$B$2:$B$1639</definedName>
    <definedName name="CodCCB">'[1]5'!$A$272:$A$785</definedName>
    <definedName name="codccb3">[40]CCB!$A$1:$A$218</definedName>
    <definedName name="Codcostos">[57]OpCom!$U$2:$U$130</definedName>
    <definedName name="coddsu">[58]Dsu!$A:$A</definedName>
    <definedName name="code">'[25]Mov. Mes'!$A:$A</definedName>
    <definedName name="Codebs">#REF!</definedName>
    <definedName name="codebsn">[37]Balanza2!$A$1042:$A$2666</definedName>
    <definedName name="codgastos">[40]Admon!$O$3:$O$230</definedName>
    <definedName name="Codificacion">'[59]base de datos'!$A$1:$A$65536</definedName>
    <definedName name="codigo">'[25]TB-Mensual'!$A:$A</definedName>
    <definedName name="Código">[60]Conv!$A$1:$A$528</definedName>
    <definedName name="codigos">'[25]TB-Mensual'!$A$105:$A$347</definedName>
    <definedName name="Codinn">[58]Ibase!$A:$A</definedName>
    <definedName name="Coelca">[58]Ebase!$A$1:$A$33</definedName>
    <definedName name="cof">[9]ASS!#REF!</definedName>
    <definedName name="Cofins">[20]Assm!$J$17</definedName>
    <definedName name="Com_Month">[26]Tariff!$Q$48</definedName>
    <definedName name="Com_rev">[26]Tariff!$R$55</definedName>
    <definedName name="Comm_Fee">[9]ASS!#REF!</definedName>
    <definedName name="comm1">'[5]Contract Schedule'!$L$1033</definedName>
    <definedName name="comm99">'[5]Contract Schedule'!$L$1037</definedName>
    <definedName name="commer1">'[5]Contract Schedule'!$F$1033</definedName>
    <definedName name="commer99">'[5]Contract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[14]LASTSHEET!$E$44</definedName>
    <definedName name="Company3">[14]LASTSHEET!$I$44</definedName>
    <definedName name="CompanyName">[63]Index!$F$2</definedName>
    <definedName name="CompanyNumber">[63]Index!$F$3</definedName>
    <definedName name="CompYear" hidden="1">[62]Settings!$C$61</definedName>
    <definedName name="CoName">[14]LASTSHEET!$B$9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'[5]Contract Schedule'!$AN$253</definedName>
    <definedName name="Contracts_YTDRevenue">'[5]Contract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[38]SUR!$A$1:$A$65536</definedName>
    <definedName name="ctaselca">[33]ELCA!$A$6:$A$149</definedName>
    <definedName name="ctasenerosur">[34]SUR!#REF!</definedName>
    <definedName name="ctasfebrero">[34]SUR!#REF!</definedName>
    <definedName name="CTASSUR">[35]SUR!$A$3:$A$450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[37]Balanza2!$A$1:$A$978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[26]Escalation!$A$19:$AW$288</definedName>
    <definedName name="CUTAX">#REF!</definedName>
    <definedName name="CY_Accounts_Receivable">#REF!</definedName>
    <definedName name="CY_Administration">'[24]Income Statement'!$C$17</definedName>
    <definedName name="CY_Cash">#REF!</definedName>
    <definedName name="CY_Common_Equity">#REF!</definedName>
    <definedName name="CY_Cost_of_Sales">'[24]Income Statement'!$C$13</definedName>
    <definedName name="CY_Current_Liabilities">#REF!</definedName>
    <definedName name="CY_Depreciation">'[24]Income Statement'!$C$27</definedName>
    <definedName name="CY_Disc._Ops.">'[24]Income Statement'!$C$41</definedName>
    <definedName name="CY_Extraord.">'[24]Income Statement'!$C$45</definedName>
    <definedName name="CY_Gross_Profit">'[24]Income Statement'!$C$15</definedName>
    <definedName name="CY_INC_AFT_TAX">'[24]Income Statement'!$C$39</definedName>
    <definedName name="CY_INC_BEF_EXTRAORD">'[24]Income Statement'!$C$43</definedName>
    <definedName name="CY_Inc_Bef_Tax">'[24]Income Statement'!$C$35</definedName>
    <definedName name="CY_Intangible_Assets">#REF!</definedName>
    <definedName name="CY_Interest_Expense">'[24]Income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'[24]Income Statement'!$C$47</definedName>
    <definedName name="CY_Net_Revenue">'[24]Income Statement'!$C$8</definedName>
    <definedName name="CY_Operating_Income">'[24]Income Statement'!$C$29</definedName>
    <definedName name="CY_Other">'[24]Income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'[24]Income Statement'!$C$25</definedName>
    <definedName name="CY_Tangible_Assets">#REF!</definedName>
    <definedName name="CY_Taxes">'[24]Income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'[24]Income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ea">#REF!</definedName>
    <definedName name="DEBT_INTRO">[9]ASS!#REF!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[9]ASS!#REF!</definedName>
    <definedName name="dev_fee">[9]ASS!#REF!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'[4]Sch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'[25]Saldos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'[2]#REF'!#REF!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[41]Controls!$D$12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[9]ASS!#REF!</definedName>
    <definedName name="DSR_YR">[9]ASS!#REF!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[26]Assm!$F$20</definedName>
    <definedName name="enerosur">[34]SUR!#REF!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[22]Data!$F:$F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'[26]V84.3A Maintenance Reserve'!#REF!</definedName>
    <definedName name="Escalation_Tab">[91]Escalation!$A$14:$AL$285</definedName>
    <definedName name="escalation_table">[9]ASS!#REF!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[28]ASS!#REF!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x_rate_avge_year2">[30]Assumptions!$T$17</definedName>
    <definedName name="ex_rate_avge_year3">[92]Assumptions!$U$17</definedName>
    <definedName name="ExactlyOneYear" hidden="1">[62]Settings!$C$59</definedName>
    <definedName name="exc_rate_year2">[30]Assumptions!$T$9</definedName>
    <definedName name="Exch">[75]Assm!$L$71</definedName>
    <definedName name="EXCH_RATE_Y2">[93]Hoja1!$T$9</definedName>
    <definedName name="EXCH_RATE_Y3">[93]Hoja1!$U$9</definedName>
    <definedName name="exch_rate_year2">[30]Assumptions!$T$9</definedName>
    <definedName name="exch_rate_year3">[30]Assumptions!$U$9</definedName>
    <definedName name="EXCHANGE_RATE">[94]anexx!$F$35</definedName>
    <definedName name="Exit_Table">#REF!</definedName>
    <definedName name="Exp_breakdown">[31]Expenses!$A$3</definedName>
    <definedName name="Expat_cost">#REF!</definedName>
    <definedName name="FA">#REF!</definedName>
    <definedName name="factura">'[95]2301060100'!$C$1:$C$65536</definedName>
    <definedName name="fada">[31]Assumptions!$U$19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[27]schC!#REF!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'[5]Contract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[27]schC!$C$200:$O$253</definedName>
    <definedName name="FUEL_COST">#REF!</definedName>
    <definedName name="Fuel_Cost_Table">'[20]Fuel Expense'!$A$12:$R$267</definedName>
    <definedName name="Fuel_Rev_Table">'[21]EPE Revenues'!$A$12:$T$267</definedName>
    <definedName name="fuel_table">[9]ASS!#REF!</definedName>
    <definedName name="Func_Curr">'[55]TIP 1 General Information'!$B$7</definedName>
    <definedName name="FuncCurrency">[63]Index!$F$8</definedName>
    <definedName name="FX">[9]ASS!#REF!</definedName>
    <definedName name="FX_3Yr">[46]FX!#REF!</definedName>
    <definedName name="FX_98">[31]FX!$A$1:$Q$50</definedName>
    <definedName name="FX_Ave">#REF!</definedName>
    <definedName name="FX_Rate_at_End">'[55]TIP 1A FX Information'!$B$10</definedName>
    <definedName name="fx_sens">'[16]ASS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[31]GAAP!$A$79:$O$130</definedName>
    <definedName name="GAAP_98Det2">[31]GAAP!$A$131:$O$171</definedName>
    <definedName name="GAAP_BS_Sum_Mth">[31]GAAP!$A$51:$O$76</definedName>
    <definedName name="GAAP_DEPR">[90]ASS!#REF!</definedName>
    <definedName name="GAAP_Sum_Mth">[31]GAAP!$A$1:$O$46</definedName>
    <definedName name="GAAP3Yr_1">#REF!</definedName>
    <definedName name="GAAP3Yr_2">[31]GAAP!$Q$131:$Q$177</definedName>
    <definedName name="GAAPDep_3yr">#REF!</definedName>
    <definedName name="GAAPDep_98">[31]GAAP!$A$176:$O$184</definedName>
    <definedName name="GAAPMin_3Yr">#REF!</definedName>
    <definedName name="GAAPMin_98">[31]Deprec.!$A$25:$O$37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[9]ASS!#REF!</definedName>
    <definedName name="HARD">[9]ASS!#REF!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[20]Assm!$C$9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[20]Assm!$J$23</definedName>
    <definedName name="Icms_Trans">[20]Assm!$J$22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[9]ASS!#REF!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[45]Cashflow!#REF!</definedName>
    <definedName name="Inc_Country">'[55]TIP 1 General Information'!$B$5</definedName>
    <definedName name="IncCounty">[63]Index!$F$6</definedName>
    <definedName name="Income">#REF!</definedName>
    <definedName name="Ind_Co_Variance_Range">[2]IndCoVariance!$D$7:$AB$69,[2]IndCoVariance!$D$77:$AB$151,[2]IndCoVariance!$AH$7:$AP$69,[2]IndCoVariance!$AH$77:$AP$151,[2]IndCoVariance!$AU$7:$BA$69,[2]IndCoVariance!$AU$77:$BA$151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'[16]ASS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[9]ASS!#REF!</definedName>
    <definedName name="Input_Data">#REF!</definedName>
    <definedName name="inputs">#REF!</definedName>
    <definedName name="Inspection1">'[26]V84.3A Maintenance Reserve'!#REF!</definedName>
    <definedName name="Inspection2">'[26]V84.3A Maintenance Reserve'!#REF!</definedName>
    <definedName name="Inspection3">'[26]V84.3A Maintenance Reserve'!#REF!</definedName>
    <definedName name="Inspection4">'[26]V84.3A Maintenance Reserve'!#REF!</definedName>
    <definedName name="Inspection5">'[26]V84.3A Maintenance Reserve'!#REF!</definedName>
    <definedName name="Inspection6">'[26]V84.3A Maintenance Reserve'!#REF!</definedName>
    <definedName name="Inspection7">'[26]V84.3A Maintenance Reserve'!#REF!</definedName>
    <definedName name="INSTRUCT">'[2]#REF'!#REF!</definedName>
    <definedName name="instructions">#REF!</definedName>
    <definedName name="instrus">#REF!</definedName>
    <definedName name="insurance">[9]ASS!#REF!</definedName>
    <definedName name="Insurance_cost_percentage">[90]ASS!#REF!</definedName>
    <definedName name="int_rate">#REF!</definedName>
    <definedName name="IntCo">[61]BalSht2008!$AC$87</definedName>
    <definedName name="INTER">[27]schC!#REF!</definedName>
    <definedName name="inter2">'[4]Sch C'!#REF!</definedName>
    <definedName name="Interco_AP">[5]Intercompany!$I$81</definedName>
    <definedName name="Interco_AR">[5]Intercompany!$I$45</definedName>
    <definedName name="Interco_COR">[5]Intercompany!$E$81</definedName>
    <definedName name="Interco_Rev">[5]Intercompany!$E$45</definedName>
    <definedName name="interest" hidden="1">{#N/A,#N/A,FALSE,"TOC";#N/A,#N/A,FALSE,"ASS";#N/A,#N/A,FALSE,"CF";#N/A,#N/A,FALSE,"FUEL&amp;MTC"}</definedName>
    <definedName name="Interval1">'[26]V84.3A Maintenance Reserve'!#REF!</definedName>
    <definedName name="Interval2">'[26]V84.3A Maintenance Reserve'!#REF!</definedName>
    <definedName name="Interval3">'[26]V84.3A Maintenance Reserve'!#REF!</definedName>
    <definedName name="Interval4">'[26]V84.3A Maintenance Reserve'!#REF!</definedName>
    <definedName name="Interval5">'[26]V84.3A Maintenance Reserve'!#REF!</definedName>
    <definedName name="Interval6">'[26]V84.3A Maintenance Reserve'!#REF!</definedName>
    <definedName name="Interval7">'[26]V84.3A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[9]ASS!#REF!</definedName>
    <definedName name="IR5B">[9]ASS!#REF!</definedName>
    <definedName name="IR5TEMP">[9]ASS!#REF!</definedName>
    <definedName name="IR6A">[9]ASS!#REF!</definedName>
    <definedName name="IR6B">[9]ASS!#REF!</definedName>
    <definedName name="IR6TEMP">[9]ASS!#REF!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[27]schC!$C$5:$O$109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[51]datos!#REF!</definedName>
    <definedName name="JHFDSJLFJDLJF">#REF!</definedName>
    <definedName name="Jobsover100">'[5]Contract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'[5]Contract Schedule'!$U$1084</definedName>
    <definedName name="LD">#REF!</definedName>
    <definedName name="legal">[9]ASS!#REF!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[9]ASS!#REF!</definedName>
    <definedName name="loopfactor">#REF!</definedName>
    <definedName name="Loss_Accrual">'[5]Contract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'[16]ASS (inputs)'!#REF!</definedName>
    <definedName name="LR">[9]ASS!#REF!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'[16]ASS (inputs)'!#REF!</definedName>
    <definedName name="MAINT">#REF!</definedName>
    <definedName name="MAINT_RES">[9]ASS!#REF!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[9]ASS!#REF!</definedName>
    <definedName name="min_exp">#REF!</definedName>
    <definedName name="Minority_share_year2">[31]Assumptions!$T$61</definedName>
    <definedName name="Minority_share_year3">[30]Assumptions!$U$62</definedName>
    <definedName name="Minority_year2">[31]Assumptions!$T$61</definedName>
    <definedName name="Minority_year3">[31]Assumptions!$U$61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'[1]6'!$X$1:$X$1610</definedName>
    <definedName name="Notas1">'[1]6'!$Y$1:$Y$1607</definedName>
    <definedName name="NPV">'[29]Ass-1_General'!#REF!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'[5]Contract Schedule'!$AU$255</definedName>
    <definedName name="Number_Contracts">'[5]Contract Schedule'!$K$257</definedName>
    <definedName name="Number_Jobs">'[5]Contract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[3]FMEA!$K$88</definedName>
    <definedName name="OE">[9]ASS!#REF!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[20]Assm!$C$59:$E$77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'[16]ASS (inputs)'!#REF!</definedName>
    <definedName name="operation_start">'[16]ASS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'[16]ASS (inputs)'!#REF!</definedName>
    <definedName name="opi">#REF!</definedName>
    <definedName name="OPIC">[28]ASS!#REF!</definedName>
    <definedName name="opic_after_tax">#REF!</definedName>
    <definedName name="OPICFEED">[9]DSCR!#REF!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'[16]ASS (inputs)'!#REF!</definedName>
    <definedName name="PED">#REF!</definedName>
    <definedName name="Penalty_Table">'[20]Avail Penalty'!$A$12:$M$267</definedName>
    <definedName name="Percent_Threshold">#REF!</definedName>
    <definedName name="Period">[61]BalSht2008!$AC$83</definedName>
    <definedName name="Period1">[14]LASTSHEET!$E$39</definedName>
    <definedName name="Period2">[14]LASTSHEET!$G$39</definedName>
    <definedName name="Period3">[14]LASTSHEET!$I$39</definedName>
    <definedName name="permits">[9]ASS!#REF!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[9]DSCR!#REF!</definedName>
    <definedName name="Pis">[20]Assm!$J$16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'[37]Mapeo USGAAP'!$A:$P</definedName>
    <definedName name="PlanvsPriorYearEst">#REF!</definedName>
    <definedName name="PlanvsPriorYrPlan">#REF!</definedName>
    <definedName name="PLANYTD">#REF!</definedName>
    <definedName name="Pln_3Yr_US">[45]Cashflow!#REF!</definedName>
    <definedName name="Pln3Yr_Bs">'[46]Forecast(Bs)'!#REF!</definedName>
    <definedName name="Pln3Yr_US">'[46]Forecast($)'!#REF!</definedName>
    <definedName name="PNPV">[9]DSCR!#REF!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[27]Variance!$B$6:$M$50</definedName>
    <definedName name="PQ_VAR2">[27]Variance!#REF!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[14]LASTSHEET!$B$19</definedName>
    <definedName name="pri">#REF!</definedName>
    <definedName name="print">[9]ASS!#REF!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[44]BalSht2008!$AC$97</definedName>
    <definedName name="PrYear2">[44]BalSht2008!$AC$102</definedName>
    <definedName name="PTR">#REF!</definedName>
    <definedName name="PY_Accounts_Receivable">#REF!</definedName>
    <definedName name="PY_Administration">'[24]Income Statement'!$E$17</definedName>
    <definedName name="PY_Cash">#REF!</definedName>
    <definedName name="PY_Common_Equity">#REF!</definedName>
    <definedName name="PY_Cost_of_Sales">'[24]Income Statement'!$E$13</definedName>
    <definedName name="PY_Current_Liabilities">#REF!</definedName>
    <definedName name="PY_Depreciation">'[24]Income Statement'!$E$27</definedName>
    <definedName name="PY_Disc._Ops.">'[24]Income Statement'!$E$41</definedName>
    <definedName name="PY_Extraord.">'[24]Income Statement'!$E$45</definedName>
    <definedName name="PY_Gross_Profit">'[24]Income Statement'!$E$15</definedName>
    <definedName name="PY_INC_AFT_TAX">'[24]Income Statement'!$E$39</definedName>
    <definedName name="PY_INC_BEF_EXTRAORD">'[24]Income Statement'!$E$43</definedName>
    <definedName name="PY_Inc_Bef_Tax">'[24]Income Statement'!$E$35</definedName>
    <definedName name="PY_Intangible_Assets">#REF!</definedName>
    <definedName name="PY_Interest_Expense">'[24]Income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'[24]Income Statement'!$E$47</definedName>
    <definedName name="PY_Net_Revenue">'[24]Income Statement'!$E$8</definedName>
    <definedName name="PY_Operating_Inc">'[24]Income Statement'!$E$29</definedName>
    <definedName name="PY_Operating_Income">'[24]Income Statement'!$E$29</definedName>
    <definedName name="PY_Other_Curr_Assets">#REF!</definedName>
    <definedName name="PY_Other_Exp">'[24]Income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'[24]Income Statement'!$E$25</definedName>
    <definedName name="PY_Sun_AJEs">'[55]PY Sun Topsides'!$B$11:$P$34</definedName>
    <definedName name="PY_Tangible_Assets">#REF!</definedName>
    <definedName name="PY_Taxes">'[24]Income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'[24]Income Statement'!$L$17</definedName>
    <definedName name="PY2_Cash">#REF!</definedName>
    <definedName name="PY2_Common_Equity">#REF!</definedName>
    <definedName name="PY2_Cost_of_Sales">'[24]Income Statement'!$L$13</definedName>
    <definedName name="PY2_Current_Liabilities">#REF!</definedName>
    <definedName name="PY2_Depreciation">'[24]Income Statement'!$L$27</definedName>
    <definedName name="PY2_Disc._Ops.">'[24]Income Statement'!$L$41</definedName>
    <definedName name="PY2_Extraord.">'[24]Income Statement'!$L$45</definedName>
    <definedName name="PY2_Gross_Profit">'[24]Income Statement'!$L$15</definedName>
    <definedName name="PY2_INC_AFT_TAX">'[24]Income Statement'!$L$39</definedName>
    <definedName name="PY2_INC_BEF_EXTRAORD">'[24]Income Statement'!$L$43</definedName>
    <definedName name="PY2_Inc_Bef_Tax">'[24]Income Statement'!$L$35</definedName>
    <definedName name="PY2_Intangible_Assets">#REF!</definedName>
    <definedName name="PY2_Interest_Expense">'[24]Income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'[24]Income Statement'!$L$47</definedName>
    <definedName name="PY2_Net_Revenue">'[24]Income Statement'!$L$8</definedName>
    <definedName name="PY2_Operating_Inc">'[24]Income Statement'!$L$29</definedName>
    <definedName name="PY2_Operating_Income">#REF!</definedName>
    <definedName name="PY2_Other_Curr_Assets">#REF!</definedName>
    <definedName name="PY2_Other_Exp.">'[24]Income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'[24]Income Statement'!$L$25</definedName>
    <definedName name="PY2_Tangible_Assets">#REF!</definedName>
    <definedName name="PY2_Taxes">'[24]Income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'[24]Income Statement'!$S$17</definedName>
    <definedName name="PY3_Cash">#REF!</definedName>
    <definedName name="PY3_Common_Equity">#REF!</definedName>
    <definedName name="PY3_Cost_of_Sales">'[24]Income Statement'!$S$13</definedName>
    <definedName name="PY3_Current_Liabilities">#REF!</definedName>
    <definedName name="PY3_Depreciation">'[24]Income Statement'!$S$27</definedName>
    <definedName name="PY3_Disc._Ops.">'[24]Income Statement'!$S$41</definedName>
    <definedName name="PY3_Extraord.">'[24]Income Statement'!$S$45</definedName>
    <definedName name="PY3_Gross_Profit">'[24]Income Statement'!$S$15</definedName>
    <definedName name="PY3_INC_AFT_TAX">'[24]Income Statement'!$S$39</definedName>
    <definedName name="PY3_INC_BEF_EXTRAORD">'[24]Income Statement'!$S$43</definedName>
    <definedName name="PY3_Inc_Bef_Tax">'[24]Income Statement'!$S$35</definedName>
    <definedName name="PY3_Intangible_Assets">#REF!</definedName>
    <definedName name="PY3_Interest_Expense">'[24]Income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'[24]Income Statement'!$S$47</definedName>
    <definedName name="PY3_Net_Revenue">'[24]Income Statement'!$S$8</definedName>
    <definedName name="PY3_Operating_Inc">'[24]Income Statement'!$S$29</definedName>
    <definedName name="PY3_Other_Curr_Assets">#REF!</definedName>
    <definedName name="PY3_Other_Exp.">'[24]Income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'[24]Income Statement'!$S$25</definedName>
    <definedName name="PY3_Tangible_Assets">#REF!</definedName>
    <definedName name="PY3_Taxes">'[24]Income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'[24]Income Statement'!$U$17</definedName>
    <definedName name="PY4_Cash">#REF!</definedName>
    <definedName name="PY4_Common_Equity">#REF!</definedName>
    <definedName name="PY4_Cost_of_Sales">'[24]Income Statement'!$U$13</definedName>
    <definedName name="PY4_Current_Liabilities">#REF!</definedName>
    <definedName name="PY4_Depreciation">'[24]Income Statement'!$U$27</definedName>
    <definedName name="PY4_Disc._Ops.">'[24]Income Statement'!$U$41</definedName>
    <definedName name="PY4_Extraord.">'[24]Income Statement'!$U$45</definedName>
    <definedName name="PY4_Gross_Profit">'[24]Income Statement'!$U$15</definedName>
    <definedName name="PY4_INC_AFT_TAX">'[24]Income Statement'!$U$39</definedName>
    <definedName name="PY4_INC_BEF_EXTRAORD">'[24]Income Statement'!$U$43</definedName>
    <definedName name="PY4_Inc_Bef_Tax">'[24]Income Statement'!$U$35</definedName>
    <definedName name="PY4_Intangible_Assets">#REF!</definedName>
    <definedName name="PY4_Interest_Expense">'[24]Income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'[24]Income Statement'!$U$47</definedName>
    <definedName name="PY4_Net_Revenue">'[24]Income Statement'!$U$8</definedName>
    <definedName name="PY4_Operating_Inc">'[24]Income Statement'!$U$29</definedName>
    <definedName name="PY4_Other_Cur_Assets">#REF!</definedName>
    <definedName name="PY4_Other_Exp.">'[24]Income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'[24]Income Statement'!$U$25</definedName>
    <definedName name="PY4_Tangible_Assets">#REF!</definedName>
    <definedName name="PY4_Taxes">'[24]Income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'[24]Income Statement'!$W$17</definedName>
    <definedName name="PY5_Cash">#REF!</definedName>
    <definedName name="PY5_Common_Equity">#REF!</definedName>
    <definedName name="PY5_Cost_of_Sales">'[24]Income Statement'!$W$13</definedName>
    <definedName name="PY5_Current_Liabilities">#REF!</definedName>
    <definedName name="PY5_Depreciation">'[24]Income Statement'!$W$27</definedName>
    <definedName name="PY5_Disc._Ops.">'[24]Income Statement'!$W$41</definedName>
    <definedName name="PY5_Extraord.">'[24]Income Statement'!$W$45</definedName>
    <definedName name="PY5_Gross_Profit">'[24]Income Statement'!$W$15</definedName>
    <definedName name="PY5_INC_AFT_TAX">'[24]Income Statement'!$W$39</definedName>
    <definedName name="PY5_INC_BEF_EXTRAORD">'[24]Income Statement'!$W$43</definedName>
    <definedName name="PY5_Inc_Bef_Tax">'[24]Income Statement'!$W$35</definedName>
    <definedName name="PY5_Intangible_Assets">#REF!</definedName>
    <definedName name="PY5_Interest_Expense">'[24]Income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'[24]Income Statement'!$W$47</definedName>
    <definedName name="PY5_Net_Revenue">'[24]Income Statement'!$W$8</definedName>
    <definedName name="PY5_Operating_Inc">'[24]Income Statement'!$W$29</definedName>
    <definedName name="PY5_Other_Curr_Assets">#REF!</definedName>
    <definedName name="PY5_Other_Exp.">'[24]Income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'[24]Income Statement'!$W$25</definedName>
    <definedName name="PY5_Tangible_Assets">#REF!</definedName>
    <definedName name="PY5_Taxes">'[24]Income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[45]Cashflow!#REF!</definedName>
    <definedName name="Quarter">[55]Selections!$B$22</definedName>
    <definedName name="Quarter_Bs">[31]Quarter!$A$2:$U$55</definedName>
    <definedName name="Quarter_US">#REF!</definedName>
    <definedName name="Quarter_USD">[31]Quarter!$A$61:$U$114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[37]Balanza2!$A$1:$P$978</definedName>
    <definedName name="RANGO">[34]SUR!#REF!</definedName>
    <definedName name="RANGO1">[34]SUR!#REF!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[14]LASTSHEET!$B$10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[27]schC!$C$128:$O$198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[28]ASS!#REF!</definedName>
    <definedName name="Rules_for_Obligations">'[2]#REF'!#REF!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'[24]Detalle ctas. BG'!#REF!</definedName>
    <definedName name="S_Adjust_Data">'[24]Detalle ctas. BG'!#REF!</definedName>
    <definedName name="S_Adjust_GT">'[24]Detalle ctas. BG'!#REF!</definedName>
    <definedName name="S_AJE_Tot">'[24]Detalle ctas. BG'!#REF!</definedName>
    <definedName name="S_AJE_Tot_Data">'[24]Detalle ctas. BG'!#REF!</definedName>
    <definedName name="S_AJE_Tot_GT">'[24]Detalle ctas. BG'!#REF!</definedName>
    <definedName name="S_CONT">[9]ASS!#REF!</definedName>
    <definedName name="S_CY_Beg">'[24]Detalle ctas. BG'!#REF!</definedName>
    <definedName name="S_CY_Beg_Data">'[24]Detalle ctas. BG'!#REF!</definedName>
    <definedName name="S_CY_Beg_GT">'[24]Detalle ctas. BG'!#REF!</definedName>
    <definedName name="S_CY_End_Data">'[24]Detalle ctas. BG'!$F$1:$F$690</definedName>
    <definedName name="S_CY_End_GT">'[24]Detalle ctas. BG'!#REF!</definedName>
    <definedName name="S_PY_End_Data">'[24]Detalle ctas. BG'!$H$1:$H$690</definedName>
    <definedName name="S_PY_End_GT">'[24]Detalle ctas. BG'!#REF!</definedName>
    <definedName name="S_RJE_Tot">'[24]Detalle ctas. BG'!#REF!</definedName>
    <definedName name="S_RJE_Tot_Data">'[24]Detalle ctas. BG'!#REF!</definedName>
    <definedName name="S_RJE_Tot_GT">'[24]Detalle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'[5]Contract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[14]LASTSHEET!$E$41</definedName>
    <definedName name="Scenario2">[55]Selections!$D$14</definedName>
    <definedName name="Scenario3">[14]LASTSHEET!$I$41</definedName>
    <definedName name="SCH_A">[27]schA!$C$5:$J$54</definedName>
    <definedName name="SCH_B">'[27]SCH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[28]ASS!#REF!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[3]FMEA!$K$111</definedName>
    <definedName name="serv1">'[5]Contract Schedule'!$K$1033</definedName>
    <definedName name="serv2">'[5]Contract Schedule'!$K$1094</definedName>
    <definedName name="serv99">'[5]Contract Schedule'!$K$1035</definedName>
    <definedName name="Server">[61]BalSht2008!$AC$80</definedName>
    <definedName name="sf">#REF!</definedName>
    <definedName name="SFN">'[48]Consolidated Trial Balance'!#REF!</definedName>
    <definedName name="sl">'[5]Contract Schedule'!$E$1098</definedName>
    <definedName name="SOFT">[9]ASS!#REF!</definedName>
    <definedName name="SovPremiumEgypt">[88]Egypt!$W$5</definedName>
    <definedName name="SPARES_DUTIES">[9]ASS!#REF!</definedName>
    <definedName name="SPARES_VAT">[9]ASS!#REF!</definedName>
    <definedName name="spres">[28]ASS!#REF!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[9]ASS!#REF!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[9]BS_NI!#REF!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[9]ASS!#REF!</definedName>
    <definedName name="T_COF">[9]ASS!#REF!</definedName>
    <definedName name="T_EQUITY">[9]ASS!#REF!</definedName>
    <definedName name="T_LOAN">[9]ASS!#REF!</definedName>
    <definedName name="T_RATE">[9]ASS!#REF!</definedName>
    <definedName name="T_SPREAD">[9]ASS!#REF!</definedName>
    <definedName name="T_TERM">[9]ASS!#REF!</definedName>
    <definedName name="t_value">#REF!</definedName>
    <definedName name="tabla">[13]directorio_real_2003_1!$A$1:$C$65536</definedName>
    <definedName name="tabla2">[37]ccb2!$A$290:$E$652</definedName>
    <definedName name="Table">#REF!</definedName>
    <definedName name="TARGET">'[29]Ass-1_General'!#REF!</definedName>
    <definedName name="tarif">[28]ASS!#REF!</definedName>
    <definedName name="Tariff_Cap">[49]Assm!$D$29</definedName>
    <definedName name="Tariff_Table">[75]Tariff!$C$11:$O$31</definedName>
    <definedName name="Tariff_Var">[49]Assm!$D$30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[9]ASS!#REF!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'[21]PPA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'[5]Contract Schedule'!$AE$253</definedName>
    <definedName name="Total_underbillings">'[5]Contract Schedule'!$AF$253</definedName>
    <definedName name="totalalloc">#REF!</definedName>
    <definedName name="Totalant">'[1]6'!$I$1:$I$1618</definedName>
    <definedName name="Totalnotas">'[1]6'!$V$1:$V$1618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[9]ASS!#REF!</definedName>
    <definedName name="Turnkey_Table1">#REF!</definedName>
    <definedName name="type1a">'[5]Contract Schedule'!$E$1033</definedName>
    <definedName name="type1b">'[5]Contract Schedule'!$E$1034</definedName>
    <definedName name="type1c">'[5]Contract Schedule'!$E$1035</definedName>
    <definedName name="type1d">'[5]Contract Schedule'!$E$1036</definedName>
    <definedName name="type1e">'[5]Contract Schedule'!$E$1037</definedName>
    <definedName name="type1z">'[5]Contract Schedule'!$E$1038</definedName>
    <definedName name="type2a">'[5]Contract Schedule'!$E$1112</definedName>
    <definedName name="type2z">'[5]Contract Schedule'!$E$1116</definedName>
    <definedName name="type3a">'[5]Contract Schedule'!$N$1033</definedName>
    <definedName name="type3z">'[5]Contract Schedule'!$N$1037</definedName>
    <definedName name="type4a">'[5]Contract Schedule'!$P$1033</definedName>
    <definedName name="type4x">'[5]Contract Schedule'!$H$1113</definedName>
    <definedName name="type4z">'[5]Contract Schedule'!$P$1098</definedName>
    <definedName name="type5a">'[5]Contract Schedule'!$Q$1033</definedName>
    <definedName name="type5z">'[5]Contract Schedule'!$Q$1034</definedName>
    <definedName name="type6a">'[5]Contract Schedule'!$R$1033</definedName>
    <definedName name="type6z">'[5]Contract Schedule'!$R$1035</definedName>
    <definedName name="type7a">'[5]Contract Schedule'!$S$1033</definedName>
    <definedName name="type7z">'[5]Contract Schedule'!$S$1035</definedName>
    <definedName name="type9a">'[5]Contract Schedule'!$V$1033</definedName>
    <definedName name="type9z">'[5]Contract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'[46]Forecast($)'!#REF!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'[27]Stat-Energy'!$B$6:$Z$45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'[46]Forecast(Bs)'!#REF!</definedName>
    <definedName name="Var_Yr_1CE_USD">'[46]Forecast($)'!#REF!</definedName>
    <definedName name="Var_Yr_Plan_Bs">#REF!</definedName>
    <definedName name="Var_Yr_Plan_USD">'[46]Forecast($)'!#REF!</definedName>
    <definedName name="VARIANCE_RANGE">[2]Variance!$D$7,[2]Variance!$D$7:$AB$70,[2]Variance!$D$77:$AB$153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'[16]ASS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[28]ASS!#REF!</definedName>
    <definedName name="Wh_Serv">[129]Assm!$J$15</definedName>
    <definedName name="WHTAX">[28]ASS!#REF!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[28]ASS!#REF!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[45]Cashflow!#REF!</definedName>
    <definedName name="Year_Qtr_Bs">'[46]Forecast(Bs)'!#REF!</definedName>
    <definedName name="Year_Qtr_US">[45]Cashflow!#REF!</definedName>
    <definedName name="Year1">[55]Selections!$B$9</definedName>
    <definedName name="Year2">[55]Selections!$D$9</definedName>
    <definedName name="Year3">[14]LASTSHEET!$I$37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'[31]Forecast(Bs)'!$A$1:$O$58</definedName>
    <definedName name="Yr_Mth_USD">'[31]Forecast($)'!$A$1:$O$58</definedName>
    <definedName name="YTD">'[1]6'!$H$1:$H$1618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'[1]6'!$G$1:$G$1618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O37" i="1"/>
  <c r="U36" i="1"/>
  <c r="M35" i="1"/>
  <c r="M34" i="1"/>
  <c r="U33" i="1"/>
  <c r="W32" i="1" s="1"/>
  <c r="F33" i="1"/>
  <c r="F32" i="1"/>
  <c r="F31" i="1"/>
  <c r="F30" i="1"/>
  <c r="M29" i="1"/>
  <c r="F29" i="1"/>
  <c r="M28" i="1"/>
  <c r="F28" i="1"/>
  <c r="M27" i="1"/>
  <c r="F27" i="1"/>
  <c r="U26" i="1"/>
  <c r="M26" i="1"/>
  <c r="F26" i="1"/>
  <c r="U25" i="1"/>
  <c r="M25" i="1"/>
  <c r="F25" i="1"/>
  <c r="U24" i="1"/>
  <c r="M24" i="1"/>
  <c r="F24" i="1"/>
  <c r="U23" i="1"/>
  <c r="F23" i="1"/>
  <c r="U22" i="1"/>
  <c r="F22" i="1"/>
  <c r="U21" i="1"/>
  <c r="F21" i="1"/>
  <c r="U20" i="1"/>
  <c r="M20" i="1"/>
  <c r="F20" i="1"/>
  <c r="U19" i="1"/>
  <c r="M19" i="1"/>
  <c r="U18" i="1"/>
  <c r="M18" i="1"/>
  <c r="U17" i="1"/>
  <c r="M17" i="1"/>
  <c r="U16" i="1"/>
  <c r="M16" i="1"/>
  <c r="F16" i="1"/>
  <c r="M15" i="1"/>
  <c r="F15" i="1"/>
  <c r="U14" i="1"/>
  <c r="W13" i="1" s="1"/>
  <c r="M14" i="1"/>
  <c r="F14" i="1"/>
  <c r="M13" i="1"/>
  <c r="F13" i="1"/>
  <c r="M12" i="1"/>
  <c r="F12" i="1"/>
  <c r="M11" i="1"/>
  <c r="F11" i="1"/>
  <c r="U10" i="1"/>
  <c r="M10" i="1"/>
  <c r="F10" i="1"/>
  <c r="U9" i="1"/>
  <c r="M9" i="1"/>
  <c r="F9" i="1"/>
  <c r="U8" i="1"/>
  <c r="M8" i="1"/>
  <c r="F8" i="1"/>
  <c r="U7" i="1"/>
  <c r="M7" i="1"/>
  <c r="F7" i="1"/>
  <c r="U6" i="1"/>
  <c r="O36" i="1" l="1"/>
  <c r="W35" i="1"/>
  <c r="W5" i="1"/>
  <c r="W15" i="1" s="1"/>
  <c r="H34" i="1"/>
  <c r="O21" i="1"/>
  <c r="W28" i="1"/>
  <c r="H17" i="1"/>
  <c r="O30" i="1"/>
  <c r="O31" i="1" s="1"/>
  <c r="H44" i="1" l="1"/>
  <c r="W29" i="1"/>
  <c r="W39" i="1" s="1"/>
  <c r="W44" i="1" s="1"/>
  <c r="O42" i="1" s="1"/>
  <c r="O43" i="1" s="1"/>
  <c r="O44" i="1" s="1"/>
</calcChain>
</file>

<file path=xl/sharedStrings.xml><?xml version="1.0" encoding="utf-8"?>
<sst xmlns="http://schemas.openxmlformats.org/spreadsheetml/2006/main" count="136" uniqueCount="115">
  <si>
    <t>DISTRIBUIDORA DE ELECTRICIDAD DEL SUR, S.A. DE C.V.</t>
  </si>
  <si>
    <t>BALANCE GENERAL AL 31 DE AGOSTO DE 2021</t>
  </si>
  <si>
    <t>ESTADO DE RESULTADOS DEL 01 DE ENERO AL 31 DE AGOSTO DE 2021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</si>
  <si>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</si>
  <si>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</si>
  <si>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</si>
  <si>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</si>
  <si>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</si>
  <si>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</si>
  <si>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</si>
  <si>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</si>
  <si>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</si>
  <si>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</si>
  <si>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</si>
  <si>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</si>
  <si>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</si>
  <si>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</si>
  <si>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</si>
  <si>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</si>
  <si>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</si>
  <si>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</si>
  <si>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</si>
  <si>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</si>
  <si>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</si>
  <si>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</si>
  <si>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</si>
  <si>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</si>
  <si>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</si>
  <si>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</si>
  <si>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</si>
  <si>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</si>
  <si>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</si>
  <si>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</si>
  <si>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</si>
  <si>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</si>
  <si>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</si>
  <si>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</si>
  <si>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</si>
  <si>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</si>
  <si>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</si>
  <si>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</si>
  <si>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</si>
  <si>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</si>
  <si>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</si>
  <si>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</si>
  <si>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</si>
  <si>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</si>
  <si>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</si>
  <si>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</si>
  <si>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</si>
  <si>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</si>
  <si>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</si>
  <si>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</si>
  <si>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</si>
  <si>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</si>
  <si>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</si>
  <si>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</si>
  <si>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</si>
  <si>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</si>
  <si>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</si>
  <si>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</si>
  <si>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</si>
  <si>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</si>
  <si>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</si>
  <si>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</si>
  <si>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</si>
  <si>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</si>
  <si>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</si>
  <si>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</si>
  <si>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</si>
  <si>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</si>
  <si>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</si>
  <si>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</si>
  <si>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</si>
  <si>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</si>
  <si>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</si>
  <si>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</si>
  <si>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</si>
  <si>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</si>
  <si>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</si>
  <si>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</si>
  <si>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</si>
  <si>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</si>
  <si>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</si>
  <si>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</si>
  <si>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</si>
  <si>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</si>
  <si>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</si>
  <si>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</si>
  <si>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</si>
  <si>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</si>
  <si>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</si>
  <si>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</si>
  <si>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</si>
  <si>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</si>
  <si>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</si>
  <si>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</si>
  <si>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</si>
  <si>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</si>
  <si>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</si>
  <si>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</si>
  <si>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</si>
  <si>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</si>
  <si>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</si>
  <si>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</si>
  <si>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</si>
  <si>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</si>
  <si>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</si>
  <si>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</si>
  <si>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</si>
  <si>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</si>
  <si>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</si>
  <si>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Presidenta Ejecutiva</t>
  </si>
  <si>
    <t>Gerente de Finanzas</t>
  </si>
  <si>
    <t>Contador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</si>
</sst>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_(* #,##0.00_);_(* \(#,##0.00\);_(* &quot;-&quot;??_);_(@_)"/>
    <numFmt numFmtId="169" formatCode="#,##0;[Red]\(#,##0\)"/>
    <numFmt numFmtId="173" formatCode="#,##0.00_%_);\(#,##0.00\)_%;#,##0.00_%_);@_%_)"/>
    <numFmt numFmtId="176" formatCode="#,##0.0000_);[Red]\(#,##0.00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8" fontId="1" fillId="0" borderId="0" applyFont="0" applyFill="0" applyBorder="0" applyAlignment="0" applyProtection="0"/>
    <xf numFmtId="164" fontId="13" fillId="0" borderId="0" applyNumberFormat="0" applyFill="0" applyBorder="0" applyAlignment="0" applyProtection="0">
      <alignment vertical="top"/>
      <protection locked="0"/>
    </xf>
    <xf numFmtId="164" fontId="2" fillId="0" borderId="0"/>
    <xf numFmtId="173" fontId="2" fillId="0" borderId="0" applyFont="0" applyFill="0" applyBorder="0" applyAlignment="0" applyProtection="0"/>
    <xf numFmtId="168" fontId="2" fillId="0" borderId="0" applyFont="0" applyFill="0" applyBorder="0" applyAlignment="0" applyProtection="0"/>
  </cellStyleXfs>
  <cellXfs count="84">
    <xf numFmtId="0" fontId="0" fillId="0" borderId="0" xfId="0"/>
    <xf numFmtId="164" fontId="2" fillId="0" borderId="0" xfId="3" applyProtection="1">
      <protection hidden="1"/>
    </xf>
    <xf numFmtId="164" fontId="3" fillId="0" borderId="0" xfId="3" applyFont="1" applyAlignment="1" applyProtection="1">
      <alignment horizontal="center"/>
      <protection hidden="1"/>
    </xf>
    <xf numFmtId="40" fontId="2" fillId="0" borderId="0" xfId="3" applyNumberFormat="1" applyProtection="1">
      <protection hidden="1"/>
    </xf>
    <xf numFmtId="164" fontId="2" fillId="0" borderId="0" xfId="3"/>
    <xf numFmtId="164" fontId="4" fillId="0" borderId="0" xfId="3" quotePrefix="1" applyFont="1" applyAlignment="1" applyProtection="1">
      <alignment horizontal="center"/>
      <protection hidden="1"/>
    </xf>
    <xf numFmtId="164" fontId="4" fillId="0" borderId="0" xfId="3" applyFont="1" applyAlignment="1" applyProtection="1">
      <alignment horizontal="center"/>
      <protection hidden="1"/>
    </xf>
    <xf numFmtId="164" fontId="5" fillId="0" borderId="0" xfId="3" quotePrefix="1" applyFont="1" applyAlignment="1" applyProtection="1">
      <alignment horizontal="center"/>
      <protection hidden="1"/>
    </xf>
    <xf numFmtId="164" fontId="5" fillId="0" borderId="0" xfId="3" applyFont="1" applyAlignment="1" applyProtection="1">
      <alignment horizontal="center"/>
      <protection hidden="1"/>
    </xf>
    <xf numFmtId="164" fontId="2" fillId="0" borderId="0" xfId="3" applyAlignment="1" applyProtection="1">
      <alignment horizontal="center"/>
      <protection hidden="1"/>
    </xf>
    <xf numFmtId="165" fontId="2" fillId="0" borderId="0" xfId="3" applyNumberFormat="1" applyProtection="1">
      <protection hidden="1"/>
    </xf>
    <xf numFmtId="166" fontId="2" fillId="0" borderId="0" xfId="3" applyNumberFormat="1" applyProtection="1">
      <protection hidden="1"/>
    </xf>
    <xf numFmtId="167" fontId="6" fillId="0" borderId="0" xfId="3" applyNumberFormat="1" applyFont="1" applyProtection="1">
      <protection hidden="1"/>
    </xf>
    <xf numFmtId="164" fontId="3" fillId="0" borderId="0" xfId="3" applyFont="1" applyAlignment="1" applyProtection="1">
      <alignment horizontal="center"/>
      <protection hidden="1"/>
    </xf>
    <xf numFmtId="164" fontId="7" fillId="0" borderId="0" xfId="3" applyFont="1" applyAlignment="1" applyProtection="1">
      <alignment horizontal="center"/>
      <protection hidden="1"/>
    </xf>
    <xf numFmtId="165" fontId="3" fillId="0" borderId="0" xfId="3" applyNumberFormat="1" applyFont="1" applyAlignment="1" applyProtection="1">
      <alignment horizontal="center"/>
      <protection hidden="1"/>
    </xf>
    <xf numFmtId="164" fontId="8" fillId="0" borderId="0" xfId="3" applyFont="1" applyProtection="1">
      <protection hidden="1"/>
    </xf>
    <xf numFmtId="166" fontId="8" fillId="0" borderId="0" xfId="3" applyNumberFormat="1" applyFont="1" applyAlignment="1" applyProtection="1">
      <alignment horizontal="center"/>
      <protection hidden="1"/>
    </xf>
    <xf numFmtId="39" fontId="6" fillId="0" borderId="0" xfId="3" applyNumberFormat="1" applyFont="1" applyProtection="1">
      <protection hidden="1"/>
    </xf>
    <xf numFmtId="168" fontId="2" fillId="0" borderId="0" xfId="1" applyFont="1" applyFill="1" applyProtection="1">
      <protection hidden="1"/>
    </xf>
    <xf numFmtId="164" fontId="9" fillId="0" borderId="0" xfId="3" applyFont="1" applyProtection="1">
      <protection hidden="1"/>
    </xf>
    <xf numFmtId="164" fontId="10" fillId="0" borderId="0" xfId="3" applyFont="1" applyProtection="1">
      <protection hidden="1"/>
    </xf>
    <xf numFmtId="165" fontId="6" fillId="0" borderId="0" xfId="3" applyNumberFormat="1" applyFont="1" applyProtection="1">
      <protection hidden="1"/>
    </xf>
    <xf numFmtId="165" fontId="6" fillId="0" borderId="0" xfId="3" quotePrefix="1" applyNumberFormat="1" applyFont="1" applyProtection="1">
      <protection hidden="1"/>
    </xf>
    <xf numFmtId="164" fontId="6" fillId="0" borderId="0" xfId="3" applyFont="1" applyProtection="1">
      <protection hidden="1"/>
    </xf>
    <xf numFmtId="168" fontId="6" fillId="0" borderId="0" xfId="1" applyFont="1" applyFill="1" applyProtection="1">
      <protection hidden="1"/>
    </xf>
    <xf numFmtId="164" fontId="5" fillId="0" borderId="0" xfId="3" applyFont="1" applyProtection="1">
      <protection hidden="1"/>
    </xf>
    <xf numFmtId="166" fontId="11" fillId="0" borderId="0" xfId="3" applyNumberFormat="1" applyFont="1" applyProtection="1">
      <protection hidden="1"/>
    </xf>
    <xf numFmtId="168" fontId="6" fillId="0" borderId="0" xfId="1" applyFont="1" applyProtection="1">
      <protection hidden="1"/>
    </xf>
    <xf numFmtId="164" fontId="12" fillId="0" borderId="0" xfId="3" applyFont="1" applyProtection="1">
      <protection hidden="1"/>
    </xf>
    <xf numFmtId="168" fontId="2" fillId="0" borderId="0" xfId="1" applyFont="1" applyProtection="1">
      <protection hidden="1"/>
    </xf>
    <xf numFmtId="166" fontId="14" fillId="0" borderId="0" xfId="2" applyNumberFormat="1" applyFont="1" applyFill="1" applyAlignment="1" applyProtection="1">
      <alignment horizontal="center"/>
      <protection hidden="1"/>
    </xf>
    <xf numFmtId="165" fontId="6" fillId="0" borderId="1" xfId="3" applyNumberFormat="1" applyFont="1" applyBorder="1" applyProtection="1">
      <protection hidden="1"/>
    </xf>
    <xf numFmtId="166" fontId="15" fillId="0" borderId="0" xfId="2" applyNumberFormat="1" applyFont="1" applyFill="1" applyAlignment="1" applyProtection="1">
      <protection hidden="1"/>
    </xf>
    <xf numFmtId="166" fontId="11" fillId="0" borderId="0" xfId="2" applyNumberFormat="1" applyFont="1" applyFill="1" applyAlignment="1" applyProtection="1">
      <protection hidden="1"/>
    </xf>
    <xf numFmtId="169" fontId="2" fillId="0" borderId="0" xfId="3" applyNumberFormat="1" applyProtection="1">
      <protection hidden="1"/>
    </xf>
    <xf numFmtId="166" fontId="12" fillId="0" borderId="0" xfId="2" applyNumberFormat="1" applyFont="1" applyFill="1" applyAlignment="1" applyProtection="1">
      <protection hidden="1"/>
    </xf>
    <xf numFmtId="39" fontId="6" fillId="0" borderId="1" xfId="3" applyNumberFormat="1" applyFont="1" applyBorder="1" applyProtection="1">
      <protection hidden="1"/>
    </xf>
    <xf numFmtId="166" fontId="12" fillId="0" borderId="0" xfId="2" applyNumberFormat="1" applyFont="1" applyAlignment="1" applyProtection="1">
      <protection hidden="1"/>
    </xf>
    <xf numFmtId="168" fontId="6" fillId="0" borderId="1" xfId="1" applyFont="1" applyBorder="1" applyProtection="1">
      <protection hidden="1"/>
    </xf>
    <xf numFmtId="168" fontId="6" fillId="0" borderId="0" xfId="3" applyNumberFormat="1" applyFont="1" applyProtection="1">
      <protection hidden="1"/>
    </xf>
    <xf numFmtId="164" fontId="16" fillId="0" borderId="0" xfId="3" quotePrefix="1" applyFont="1" applyAlignment="1">
      <alignment horizontal="left"/>
    </xf>
    <xf numFmtId="165" fontId="8" fillId="0" borderId="0" xfId="3" applyNumberFormat="1" applyFont="1" applyProtection="1">
      <protection hidden="1"/>
    </xf>
    <xf numFmtId="168" fontId="8" fillId="0" borderId="0" xfId="1" applyFont="1" applyProtection="1">
      <protection hidden="1"/>
    </xf>
    <xf numFmtId="165" fontId="5" fillId="0" borderId="0" xfId="3" applyNumberFormat="1" applyFont="1" applyProtection="1">
      <protection hidden="1"/>
    </xf>
    <xf numFmtId="168" fontId="5" fillId="0" borderId="0" xfId="1" applyFont="1" applyProtection="1">
      <protection hidden="1"/>
    </xf>
    <xf numFmtId="166" fontId="12" fillId="0" borderId="0" xfId="3" applyNumberFormat="1" applyFont="1" applyProtection="1">
      <protection hidden="1"/>
    </xf>
    <xf numFmtId="166" fontId="10" fillId="0" borderId="0" xfId="3" applyNumberFormat="1" applyFont="1" applyProtection="1">
      <protection hidden="1"/>
    </xf>
    <xf numFmtId="168" fontId="6" fillId="0" borderId="0" xfId="1" applyFont="1" applyFill="1" applyBorder="1" applyProtection="1">
      <protection hidden="1"/>
    </xf>
    <xf numFmtId="168" fontId="6" fillId="0" borderId="1" xfId="1" applyFont="1" applyFill="1" applyBorder="1" applyProtection="1">
      <protection hidden="1"/>
    </xf>
    <xf numFmtId="168" fontId="5" fillId="0" borderId="0" xfId="1" applyFont="1" applyFill="1" applyProtection="1">
      <protection hidden="1"/>
    </xf>
    <xf numFmtId="166" fontId="17" fillId="0" borderId="0" xfId="3" applyNumberFormat="1" applyFont="1" applyProtection="1">
      <protection hidden="1"/>
    </xf>
    <xf numFmtId="168" fontId="11" fillId="0" borderId="0" xfId="1" applyFont="1" applyFill="1" applyProtection="1">
      <protection hidden="1"/>
    </xf>
    <xf numFmtId="165" fontId="6" fillId="0" borderId="1" xfId="3" applyNumberFormat="1" applyFont="1" applyBorder="1" applyAlignment="1" applyProtection="1">
      <alignment wrapText="1"/>
      <protection hidden="1"/>
    </xf>
    <xf numFmtId="168" fontId="5" fillId="0" borderId="1" xfId="1" applyFont="1" applyFill="1" applyBorder="1" applyProtection="1">
      <protection hidden="1"/>
    </xf>
    <xf numFmtId="168" fontId="5" fillId="0" borderId="0" xfId="1" applyFont="1" applyBorder="1" applyProtection="1">
      <protection hidden="1"/>
    </xf>
    <xf numFmtId="166" fontId="14" fillId="0" borderId="0" xfId="2" applyNumberFormat="1" applyFont="1" applyFill="1" applyAlignment="1" applyProtection="1"/>
    <xf numFmtId="166" fontId="14" fillId="0" borderId="0" xfId="2" applyNumberFormat="1" applyFont="1" applyFill="1" applyAlignment="1" applyProtection="1">
      <protection hidden="1"/>
    </xf>
    <xf numFmtId="4" fontId="2" fillId="0" borderId="0" xfId="3" applyNumberFormat="1"/>
    <xf numFmtId="40" fontId="5" fillId="0" borderId="0" xfId="3" applyNumberFormat="1" applyFont="1" applyAlignment="1" applyProtection="1">
      <alignment horizontal="left"/>
      <protection hidden="1"/>
    </xf>
    <xf numFmtId="168" fontId="5" fillId="0" borderId="2" xfId="1" applyFont="1" applyBorder="1" applyProtection="1">
      <protection hidden="1"/>
    </xf>
    <xf numFmtId="168" fontId="5" fillId="0" borderId="2" xfId="1" applyFont="1" applyFill="1" applyBorder="1" applyProtection="1">
      <protection hidden="1"/>
    </xf>
    <xf numFmtId="166" fontId="18" fillId="0" borderId="0" xfId="3" applyNumberFormat="1" applyFont="1" applyProtection="1"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40" fontId="11" fillId="0" borderId="0" xfId="3" quotePrefix="1" applyNumberFormat="1" applyFont="1" applyAlignment="1" applyProtection="1">
      <alignment horizontal="center" vertical="top"/>
      <protection hidden="1"/>
    </xf>
    <xf numFmtId="165" fontId="5" fillId="0" borderId="0" xfId="3" applyNumberFormat="1" applyFont="1" applyAlignment="1" applyProtection="1">
      <alignment horizontal="center"/>
      <protection hidden="1"/>
    </xf>
    <xf numFmtId="176" fontId="2" fillId="0" borderId="0" xfId="3" applyNumberFormat="1" applyProtection="1">
      <protection hidden="1"/>
    </xf>
    <xf numFmtId="39" fontId="2" fillId="0" borderId="0" xfId="3" applyNumberFormat="1" applyProtection="1">
      <protection hidden="1"/>
    </xf>
    <xf numFmtId="40" fontId="5" fillId="0" borderId="0" xfId="3" applyNumberFormat="1" applyFont="1" applyAlignment="1" applyProtection="1">
      <alignment horizontal="center"/>
      <protection hidden="1"/>
    </xf>
    <xf numFmtId="165" fontId="6" fillId="0" borderId="0" xfId="3" applyNumberFormat="1" applyFont="1" applyAlignment="1" applyProtection="1">
      <alignment horizontal="center"/>
      <protection hidden="1"/>
    </xf>
    <xf numFmtId="164" fontId="2" fillId="0" borderId="0" xfId="3" applyAlignment="1" applyProtection="1">
      <alignment horizontal="left"/>
      <protection hidden="1"/>
    </xf>
    <xf numFmtId="40" fontId="5" fillId="0" borderId="0" xfId="3" applyNumberFormat="1" applyFont="1" applyAlignment="1" applyProtection="1">
      <alignment horizontal="center"/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164" fontId="6" fillId="0" borderId="0" xfId="3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horizontal="center" wrapText="1"/>
      <protection hidden="1"/>
    </xf>
    <xf numFmtId="40" fontId="6" fillId="0" borderId="0" xfId="3" applyNumberFormat="1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vertical="top"/>
      <protection hidden="1"/>
    </xf>
    <xf numFmtId="164" fontId="2" fillId="0" borderId="0" xfId="3" applyAlignment="1" applyProtection="1">
      <alignment horizontal="center"/>
      <protection hidden="1"/>
    </xf>
    <xf numFmtId="164" fontId="6" fillId="0" borderId="0" xfId="3" applyFont="1" applyAlignment="1" applyProtection="1">
      <alignment horizontal="centerContinuous"/>
      <protection hidden="1"/>
    </xf>
    <xf numFmtId="164" fontId="6" fillId="0" borderId="0" xfId="3" applyFont="1" applyAlignment="1" applyProtection="1">
      <alignment horizontal="center"/>
      <protection hidden="1"/>
    </xf>
    <xf numFmtId="164" fontId="8" fillId="0" borderId="0" xfId="3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166" fontId="2" fillId="0" borderId="0" xfId="3" applyNumberFormat="1" applyAlignment="1" applyProtection="1">
      <alignment horizontal="center"/>
      <protection hidden="1"/>
    </xf>
  </cellXfs>
  <cellStyles count="6">
    <cellStyle name="Hipervínculo" xfId="2" builtinId="8"/>
    <cellStyle name="Millares" xfId="1" builtinId="3"/>
    <cellStyle name="Millares 2" xfId="5" xr:uid="{B3B64828-2392-45A7-85C6-7BCFA14A016E}"/>
    <cellStyle name="Moneda 2" xfId="4" xr:uid="{349E8014-828A-46D3-A246-CA086DD3C83D}"/>
    <cellStyle name="Normal" xfId="0" builtinId="0"/>
    <cellStyle name="Normal 2" xfId="3" xr:uid="{27D8053C-A36A-41BF-A21E-2524B5B6F84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iranda/Desktop/EV02_EF-3108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stribuidora%20del%20Sur%20SA%20de%20CV\Integraciones%20de%20Cuentas\2003\Gladis%20Montiel\CEDULA%20E%20INFORMES\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2002\1.%20Distribuidora%20del%20Sur%20SA%20de%20CV\Diciembre\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RECTOR\Tablas%20de%20CCB.html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project%20company\SK_enron\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0\09\EF_Delsur-Comparativo%20(09_2020_2019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1\Enero%202011\EF%20Elca_01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Common\ACCOUNT\PROJACCT\Latin%20America\Nicaragua\Corinto\EEC2000-0700Ac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USUARI~1\CONFIG~1\Temp\Rar$DI01.447\Copia%20de%20EST.%20FINANCIEROS%20DELSUR%20DICIEMBRE%202004%20LO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A&#209;O%202007\DICIEMBRE%202007\EC\Estados%20Financieros%20EC%20Diciembre%20de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Activo%20Fijo\2011\12_Diciembre\Cedula%20de%20Activo%20Fijo%2012-20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SHILPA\2001\PRico\ProCaribe\Management%20Report\ProCaribe_02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GasMat_PPA-GS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nAm%20December%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2C6410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uiaba%20I\Model\Model%2006272000%20-%20Raroc\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5\Junio_2005\Delsur\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TORRICO\CRISTINA\2000\GL-Monthly\Gl-2000-09\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A&#209;O%202002\DICIEMBRE%2002\Delsur\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Colombia\Centragas\Plan%202001\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data\EXCELDAT\Plan\Vhs\Citadel%20&amp;%20Sub\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NTABIL\Budget01\Guatemala\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 (2)"/>
      <sheetName val="1"/>
      <sheetName val="2"/>
      <sheetName val="3"/>
      <sheetName val="EFCNR"/>
      <sheetName val="4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5"/>
      <sheetName val="6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72">
          <cell r="A272" t="str">
            <v>Número</v>
          </cell>
          <cell r="B272" t="str">
            <v>Descripción</v>
          </cell>
          <cell r="C272">
            <v>43100</v>
          </cell>
          <cell r="D272">
            <v>43039</v>
          </cell>
          <cell r="E272">
            <v>43465</v>
          </cell>
          <cell r="F272">
            <v>43465</v>
          </cell>
          <cell r="G272" t="str">
            <v>Enero</v>
          </cell>
          <cell r="H272" t="str">
            <v>Febrero</v>
          </cell>
          <cell r="I272" t="str">
            <v>Marzo</v>
          </cell>
          <cell r="J272" t="str">
            <v>Abril</v>
          </cell>
          <cell r="K272" t="str">
            <v>Mayo</v>
          </cell>
          <cell r="L272" t="str">
            <v>Junio</v>
          </cell>
          <cell r="M272" t="str">
            <v>Julio</v>
          </cell>
          <cell r="N272" t="str">
            <v>Agosto</v>
          </cell>
          <cell r="O272" t="str">
            <v>Septiembre</v>
          </cell>
          <cell r="P272" t="str">
            <v>Octubre</v>
          </cell>
          <cell r="Q272" t="str">
            <v>Noviembre</v>
          </cell>
          <cell r="R272" t="str">
            <v>Diciembre</v>
          </cell>
        </row>
        <row r="273">
          <cell r="A273" t="str">
            <v>CE00</v>
          </cell>
          <cell r="B273" t="str">
            <v>COMPRAS DE ENERGIA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 t="str">
            <v>CE01</v>
          </cell>
          <cell r="B274" t="str">
            <v>CARGOS POR RETIRO DE ENERGIA</v>
          </cell>
          <cell r="C274">
            <v>163274639.47999999</v>
          </cell>
          <cell r="D274">
            <v>134439569.13999999</v>
          </cell>
          <cell r="E274">
            <v>191709020.27000004</v>
          </cell>
          <cell r="F274">
            <v>191709020.27000004</v>
          </cell>
          <cell r="G274">
            <v>11834224.109999999</v>
          </cell>
          <cell r="H274">
            <v>12357350.789999999</v>
          </cell>
          <cell r="I274">
            <v>15275031.34</v>
          </cell>
          <cell r="J274">
            <v>15308117.42</v>
          </cell>
          <cell r="K274">
            <v>16631197.51</v>
          </cell>
          <cell r="L274">
            <v>15608957.789999999</v>
          </cell>
          <cell r="M274">
            <v>16919683.93</v>
          </cell>
          <cell r="N274">
            <v>15128807.710000001</v>
          </cell>
        </row>
        <row r="275">
          <cell r="A275" t="str">
            <v>CE02</v>
          </cell>
          <cell r="B275" t="str">
            <v>CARGOS POR RETIRO DE POTENCIA</v>
          </cell>
          <cell r="C275">
            <v>24064346.629999999</v>
          </cell>
          <cell r="D275">
            <v>20136026.390000001</v>
          </cell>
          <cell r="E275">
            <v>23413243.770000003</v>
          </cell>
          <cell r="F275">
            <v>23413243.770000003</v>
          </cell>
          <cell r="G275">
            <v>1585650.62</v>
          </cell>
          <cell r="H275">
            <v>1570946.94</v>
          </cell>
          <cell r="I275">
            <v>1602979.02</v>
          </cell>
          <cell r="J275">
            <v>1551996</v>
          </cell>
          <cell r="K275">
            <v>4150347.36</v>
          </cell>
          <cell r="L275">
            <v>2083562.66</v>
          </cell>
          <cell r="M275">
            <v>1870276.6</v>
          </cell>
          <cell r="N275">
            <v>1863327.52</v>
          </cell>
        </row>
        <row r="276">
          <cell r="A276" t="str">
            <v>CE03</v>
          </cell>
          <cell r="B276" t="str">
            <v>CARGOS POR PEST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CE04</v>
          </cell>
          <cell r="B277" t="str">
            <v>CARGOS POR USO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 t="str">
            <v>CE05</v>
          </cell>
          <cell r="B278" t="str">
            <v>CARGOS X OPERACION DEL SISTEMA DE TRANSMISION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 t="str">
            <v>CE06</v>
          </cell>
          <cell r="B279" t="str">
            <v>OTROS CARGOS O COMPENSACIONES LOCALES</v>
          </cell>
          <cell r="C279">
            <v>21863179.789999999</v>
          </cell>
          <cell r="D279">
            <v>18029422.920000002</v>
          </cell>
          <cell r="E279">
            <v>25164650.020000003</v>
          </cell>
          <cell r="F279">
            <v>25164650.020000003</v>
          </cell>
          <cell r="G279">
            <v>2315344.75</v>
          </cell>
          <cell r="H279">
            <v>2274422.86</v>
          </cell>
          <cell r="I279">
            <v>2518476.64</v>
          </cell>
          <cell r="J279">
            <v>2500192.38</v>
          </cell>
          <cell r="K279">
            <v>2565540.86</v>
          </cell>
          <cell r="L279">
            <v>2515132.04</v>
          </cell>
          <cell r="M279">
            <v>2560889.94</v>
          </cell>
          <cell r="N279">
            <v>2443993.52</v>
          </cell>
        </row>
        <row r="280">
          <cell r="A280" t="str">
            <v>CE07</v>
          </cell>
          <cell r="B280" t="str">
            <v>OTROS CARGOS O COMPENSACIONES INTERNACIONALES</v>
          </cell>
          <cell r="C280">
            <v>32862.519999999997</v>
          </cell>
          <cell r="D280">
            <v>1515.19</v>
          </cell>
          <cell r="E280">
            <v>105108.04</v>
          </cell>
          <cell r="F280">
            <v>105108.04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 t="str">
            <v>CE08</v>
          </cell>
          <cell r="B281" t="str">
            <v>ACTIVO REGULATORIO</v>
          </cell>
          <cell r="C281">
            <v>-3255229.93</v>
          </cell>
          <cell r="D281">
            <v>-28344.21</v>
          </cell>
          <cell r="E281">
            <v>-11968489.6</v>
          </cell>
          <cell r="F281">
            <v>-11968489.6</v>
          </cell>
          <cell r="G281">
            <v>-341009.04</v>
          </cell>
          <cell r="H281">
            <v>-1652607.3</v>
          </cell>
          <cell r="I281">
            <v>-3143811.52</v>
          </cell>
          <cell r="J281">
            <v>-2473852.41</v>
          </cell>
          <cell r="K281">
            <v>-4749823.67</v>
          </cell>
          <cell r="L281">
            <v>-2319652.13</v>
          </cell>
          <cell r="M281">
            <v>-1243064.1399999999</v>
          </cell>
          <cell r="N281">
            <v>1166031.43</v>
          </cell>
        </row>
        <row r="282">
          <cell r="A282" t="str">
            <v>CE09</v>
          </cell>
          <cell r="B282" t="str">
            <v>CUR COMERCIALIZADO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CE10</v>
          </cell>
          <cell r="B283" t="str">
            <v>ENERGIA COMERCIALIZADA</v>
          </cell>
          <cell r="C283">
            <v>0</v>
          </cell>
          <cell r="D283">
            <v>0</v>
          </cell>
          <cell r="E283">
            <v>33934.78</v>
          </cell>
          <cell r="F283">
            <v>33934.78</v>
          </cell>
          <cell r="G283">
            <v>12589.64</v>
          </cell>
          <cell r="H283">
            <v>13588.65</v>
          </cell>
          <cell r="I283">
            <v>17301.12</v>
          </cell>
          <cell r="J283">
            <v>17501.96</v>
          </cell>
          <cell r="K283">
            <v>20907.349999999999</v>
          </cell>
          <cell r="L283">
            <v>19740.599999999999</v>
          </cell>
          <cell r="M283">
            <v>17316.64</v>
          </cell>
          <cell r="N283">
            <v>15071.72</v>
          </cell>
        </row>
        <row r="284">
          <cell r="A284" t="str">
            <v>CN00</v>
          </cell>
          <cell r="B284" t="str">
            <v>COSTOS POR OTROS NEGOCIOS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CN01</v>
          </cell>
          <cell r="B285" t="str">
            <v>RETAIL GENERAL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CN02</v>
          </cell>
          <cell r="B286" t="str">
            <v>RETAIL AIRE ACONDICIONADO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CN03</v>
          </cell>
          <cell r="B287" t="str">
            <v>COSTO TARJETAS PREPAGO CELULARES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 t="str">
            <v>CN04</v>
          </cell>
          <cell r="B288" t="str">
            <v>VENTA DE MATERIALES ELECTRICOS</v>
          </cell>
          <cell r="C288">
            <v>36577.17</v>
          </cell>
          <cell r="D288">
            <v>36242.28</v>
          </cell>
          <cell r="E288">
            <v>11737.630000000001</v>
          </cell>
          <cell r="F288">
            <v>11737.630000000001</v>
          </cell>
          <cell r="G288">
            <v>0</v>
          </cell>
          <cell r="H288">
            <v>1966.16</v>
          </cell>
          <cell r="I288">
            <v>893.29</v>
          </cell>
          <cell r="J288">
            <v>96.71</v>
          </cell>
          <cell r="K288">
            <v>1136.04</v>
          </cell>
          <cell r="L288">
            <v>197.13</v>
          </cell>
          <cell r="M288">
            <v>763.65</v>
          </cell>
          <cell r="N288">
            <v>192</v>
          </cell>
        </row>
        <row r="289">
          <cell r="A289" t="str">
            <v>CR00</v>
          </cell>
          <cell r="B289" t="str">
            <v>COSTOS ASOCIADOS  A LA DISTRIBUCION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CR01</v>
          </cell>
          <cell r="B290" t="str">
            <v>SERVICIOS DE CONTRATISTAS POR OBRAS A TERCEROS</v>
          </cell>
          <cell r="C290">
            <v>283130.23999999999</v>
          </cell>
          <cell r="D290">
            <v>171110.19</v>
          </cell>
          <cell r="E290">
            <v>378700.37</v>
          </cell>
          <cell r="F290">
            <v>378700.37</v>
          </cell>
          <cell r="G290">
            <v>12148.52</v>
          </cell>
          <cell r="H290">
            <v>72164.45</v>
          </cell>
          <cell r="I290">
            <v>36431.949999999997</v>
          </cell>
          <cell r="J290">
            <v>26424.080000000002</v>
          </cell>
          <cell r="K290">
            <v>17481.740000000002</v>
          </cell>
          <cell r="L290">
            <v>71465.649999999994</v>
          </cell>
          <cell r="M290">
            <v>66164.800000000003</v>
          </cell>
          <cell r="N290">
            <v>32872.69</v>
          </cell>
        </row>
        <row r="291">
          <cell r="A291" t="str">
            <v>CR02</v>
          </cell>
          <cell r="B291" t="str">
            <v>SUSPENSIONES</v>
          </cell>
          <cell r="C291">
            <v>85987.6</v>
          </cell>
          <cell r="D291">
            <v>62586.34</v>
          </cell>
          <cell r="E291">
            <v>82659.179999999993</v>
          </cell>
          <cell r="F291">
            <v>82659.179999999993</v>
          </cell>
          <cell r="G291">
            <v>6963.89</v>
          </cell>
          <cell r="H291">
            <v>-1130.45</v>
          </cell>
          <cell r="I291">
            <v>9216.98</v>
          </cell>
          <cell r="J291">
            <v>711.64</v>
          </cell>
          <cell r="K291">
            <v>1974.69</v>
          </cell>
          <cell r="L291">
            <v>1119.48</v>
          </cell>
          <cell r="M291">
            <v>8725.18</v>
          </cell>
          <cell r="N291">
            <v>1083.56</v>
          </cell>
        </row>
        <row r="292">
          <cell r="A292" t="str">
            <v>CR03</v>
          </cell>
          <cell r="B292" t="str">
            <v>RECONEXIONES</v>
          </cell>
          <cell r="C292">
            <v>78717.350000000006</v>
          </cell>
          <cell r="D292">
            <v>55482.03</v>
          </cell>
          <cell r="E292">
            <v>82344.959999999992</v>
          </cell>
          <cell r="F292">
            <v>82344.959999999992</v>
          </cell>
          <cell r="G292">
            <v>6258.47</v>
          </cell>
          <cell r="H292">
            <v>-964.65</v>
          </cell>
          <cell r="I292">
            <v>9326.11</v>
          </cell>
          <cell r="J292">
            <v>787.19</v>
          </cell>
          <cell r="K292">
            <v>3576.96</v>
          </cell>
          <cell r="L292">
            <v>1219.1099999999999</v>
          </cell>
          <cell r="M292">
            <v>8484.59</v>
          </cell>
          <cell r="N292">
            <v>851.22</v>
          </cell>
        </row>
        <row r="293">
          <cell r="A293" t="str">
            <v>CR04</v>
          </cell>
          <cell r="B293" t="str">
            <v>INSTALACION DE SERVICIOS NUEVOS</v>
          </cell>
          <cell r="C293">
            <v>200944.54</v>
          </cell>
          <cell r="D293">
            <v>184922.56</v>
          </cell>
          <cell r="E293">
            <v>103732.33</v>
          </cell>
          <cell r="F293">
            <v>103732.33</v>
          </cell>
          <cell r="G293">
            <v>8806.86</v>
          </cell>
          <cell r="H293">
            <v>1110.04</v>
          </cell>
          <cell r="I293">
            <v>11626.49</v>
          </cell>
          <cell r="J293">
            <v>25643.119999999999</v>
          </cell>
          <cell r="K293">
            <v>7275.47</v>
          </cell>
          <cell r="L293">
            <v>762.26</v>
          </cell>
          <cell r="M293">
            <v>23154.25</v>
          </cell>
          <cell r="N293">
            <v>-722.38</v>
          </cell>
        </row>
        <row r="294">
          <cell r="A294" t="str">
            <v>CR05</v>
          </cell>
          <cell r="B294" t="str">
            <v>VISITAS A CONSUMIDORES DE ENERGIA</v>
          </cell>
          <cell r="C294">
            <v>2651.54</v>
          </cell>
          <cell r="D294">
            <v>2651.54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 t="str">
            <v>CR06</v>
          </cell>
          <cell r="B295" t="str">
            <v>INSPECCIONES TECNICAS</v>
          </cell>
          <cell r="C295">
            <v>24745.439999999999</v>
          </cell>
          <cell r="D295">
            <v>20901.099999999999</v>
          </cell>
          <cell r="E295">
            <v>35331.520000000004</v>
          </cell>
          <cell r="F295">
            <v>35331.520000000004</v>
          </cell>
          <cell r="G295">
            <v>2837.06</v>
          </cell>
          <cell r="H295">
            <v>2765.86</v>
          </cell>
          <cell r="I295">
            <v>2904.61</v>
          </cell>
          <cell r="J295">
            <v>3265.32</v>
          </cell>
          <cell r="K295">
            <v>2812.22</v>
          </cell>
          <cell r="L295">
            <v>3508.55</v>
          </cell>
          <cell r="M295">
            <v>3179.84</v>
          </cell>
          <cell r="N295">
            <v>3462.15</v>
          </cell>
        </row>
        <row r="296">
          <cell r="A296" t="str">
            <v>CR07</v>
          </cell>
          <cell r="B296" t="str">
            <v>FACTIBILIDAD DE SERVICIOS NUEVOS</v>
          </cell>
          <cell r="C296">
            <v>67267.66</v>
          </cell>
          <cell r="D296">
            <v>55211.79</v>
          </cell>
          <cell r="E296">
            <v>66414.789999999994</v>
          </cell>
          <cell r="F296">
            <v>66414.789999999994</v>
          </cell>
          <cell r="G296">
            <v>5374.68</v>
          </cell>
          <cell r="H296">
            <v>889.34</v>
          </cell>
          <cell r="I296">
            <v>14649.98</v>
          </cell>
          <cell r="J296">
            <v>9798.84</v>
          </cell>
          <cell r="K296">
            <v>2462.14</v>
          </cell>
          <cell r="L296">
            <v>-896.14</v>
          </cell>
          <cell r="M296">
            <v>17986.650000000001</v>
          </cell>
          <cell r="N296">
            <v>-338.97</v>
          </cell>
        </row>
        <row r="297">
          <cell r="A297" t="str">
            <v>CR08</v>
          </cell>
          <cell r="B297" t="str">
            <v>MATERIALES Y SUMINISTROS DE PROYECTOS</v>
          </cell>
          <cell r="C297">
            <v>578184.56000000006</v>
          </cell>
          <cell r="D297">
            <v>379329.62</v>
          </cell>
          <cell r="E297">
            <v>582331.9800000001</v>
          </cell>
          <cell r="F297">
            <v>582331.9800000001</v>
          </cell>
          <cell r="G297">
            <v>10567.73</v>
          </cell>
          <cell r="H297">
            <v>99979.83</v>
          </cell>
          <cell r="I297">
            <v>18475.650000000001</v>
          </cell>
          <cell r="J297">
            <v>35368.6</v>
          </cell>
          <cell r="K297">
            <v>22516.42</v>
          </cell>
          <cell r="L297">
            <v>88075.02</v>
          </cell>
          <cell r="M297">
            <v>25205.23</v>
          </cell>
          <cell r="N297">
            <v>39648.339999999997</v>
          </cell>
        </row>
        <row r="298">
          <cell r="A298" t="str">
            <v>CR09</v>
          </cell>
          <cell r="B298" t="str">
            <v>TASA MUNICIPAL IMPUESTOS POR POSTES</v>
          </cell>
          <cell r="C298">
            <v>6475429.9800000004</v>
          </cell>
          <cell r="D298">
            <v>5339172.93</v>
          </cell>
          <cell r="E298">
            <v>7277757.0300000003</v>
          </cell>
          <cell r="F298">
            <v>7277757.0300000003</v>
          </cell>
          <cell r="G298">
            <v>668164.23</v>
          </cell>
          <cell r="H298">
            <v>672601.84</v>
          </cell>
          <cell r="I298">
            <v>671270.69</v>
          </cell>
          <cell r="J298">
            <v>672167.99</v>
          </cell>
          <cell r="K298">
            <v>671318.82</v>
          </cell>
          <cell r="L298">
            <v>673116.89</v>
          </cell>
          <cell r="M298">
            <v>671499.45</v>
          </cell>
          <cell r="N298">
            <v>700907.19</v>
          </cell>
        </row>
        <row r="299">
          <cell r="A299" t="str">
            <v>CR10</v>
          </cell>
          <cell r="B299" t="str">
            <v>MATERIALES Y SUMINISTROS PARA SERVICIOS NUEVOS</v>
          </cell>
          <cell r="C299">
            <v>306508.03000000003</v>
          </cell>
          <cell r="D299">
            <v>258874.86</v>
          </cell>
          <cell r="E299">
            <v>264655.81</v>
          </cell>
          <cell r="F299">
            <v>264655.81</v>
          </cell>
          <cell r="G299">
            <v>29122.92</v>
          </cell>
          <cell r="H299">
            <v>34313.83</v>
          </cell>
          <cell r="I299">
            <v>49587.49</v>
          </cell>
          <cell r="J299">
            <v>22062.15</v>
          </cell>
          <cell r="K299">
            <v>35154.199999999997</v>
          </cell>
          <cell r="L299">
            <v>-1233.44</v>
          </cell>
          <cell r="M299">
            <v>6754.73</v>
          </cell>
          <cell r="N299">
            <v>46058.83</v>
          </cell>
        </row>
        <row r="300">
          <cell r="A300" t="str">
            <v>CR11</v>
          </cell>
          <cell r="B300" t="str">
            <v>COSTOS GENERALES POR OBRAS A TERCEROS</v>
          </cell>
          <cell r="C300">
            <v>217808.48</v>
          </cell>
          <cell r="D300">
            <v>145820.21</v>
          </cell>
          <cell r="E300">
            <v>114582.18999999999</v>
          </cell>
          <cell r="F300">
            <v>114582.18999999999</v>
          </cell>
          <cell r="G300">
            <v>599.26</v>
          </cell>
          <cell r="H300">
            <v>4701.8100000000004</v>
          </cell>
          <cell r="I300">
            <v>3360.11</v>
          </cell>
          <cell r="J300">
            <v>517.88</v>
          </cell>
          <cell r="K300">
            <v>472.24</v>
          </cell>
          <cell r="L300">
            <v>496.04</v>
          </cell>
          <cell r="M300">
            <v>3089.39</v>
          </cell>
          <cell r="N300">
            <v>3838.24</v>
          </cell>
        </row>
        <row r="301">
          <cell r="A301" t="str">
            <v>CR12</v>
          </cell>
          <cell r="B301" t="str">
            <v>ADMINISTRACION DE ARRENDAMIENTO DE POSTES</v>
          </cell>
          <cell r="C301">
            <v>339924.46</v>
          </cell>
          <cell r="D301">
            <v>242010.27</v>
          </cell>
          <cell r="E301">
            <v>274188.66000000003</v>
          </cell>
          <cell r="F301">
            <v>274188.66000000003</v>
          </cell>
          <cell r="G301">
            <v>34986.33</v>
          </cell>
          <cell r="H301">
            <v>26652.080000000002</v>
          </cell>
          <cell r="I301">
            <v>39378.61</v>
          </cell>
          <cell r="J301">
            <v>28535.39</v>
          </cell>
          <cell r="K301">
            <v>41807.33</v>
          </cell>
          <cell r="L301">
            <v>31239.81</v>
          </cell>
          <cell r="M301">
            <v>35696.5</v>
          </cell>
          <cell r="N301">
            <v>37347.96</v>
          </cell>
        </row>
        <row r="302">
          <cell r="A302" t="str">
            <v>CR13</v>
          </cell>
          <cell r="B302" t="str">
            <v>ELABORACION DE PRESUPUESTOS POR OBRAS TERCEROS</v>
          </cell>
          <cell r="C302">
            <v>103517.43</v>
          </cell>
          <cell r="D302">
            <v>80237.759999999995</v>
          </cell>
          <cell r="E302">
            <v>136801.19</v>
          </cell>
          <cell r="F302">
            <v>136801.19</v>
          </cell>
          <cell r="G302">
            <v>8443.67</v>
          </cell>
          <cell r="H302">
            <v>11129.39</v>
          </cell>
          <cell r="I302">
            <v>9834.9500000000007</v>
          </cell>
          <cell r="J302">
            <v>10737.9</v>
          </cell>
          <cell r="K302">
            <v>9788.7099999999991</v>
          </cell>
          <cell r="L302">
            <v>7345.76</v>
          </cell>
          <cell r="M302">
            <v>6734.12</v>
          </cell>
          <cell r="N302">
            <v>10254.799999999999</v>
          </cell>
        </row>
        <row r="303">
          <cell r="A303" t="str">
            <v>CR14</v>
          </cell>
          <cell r="B303" t="str">
            <v>COSTOS MANTENIMIENTO DE LUMINARIAS DE TERCEROS</v>
          </cell>
          <cell r="C303">
            <v>22015</v>
          </cell>
          <cell r="D303">
            <v>16465</v>
          </cell>
          <cell r="E303">
            <v>20350</v>
          </cell>
          <cell r="F303">
            <v>20350</v>
          </cell>
          <cell r="G303">
            <v>0</v>
          </cell>
          <cell r="H303">
            <v>2282.64</v>
          </cell>
          <cell r="I303">
            <v>432.64</v>
          </cell>
          <cell r="J303">
            <v>5550</v>
          </cell>
          <cell r="K303">
            <v>0</v>
          </cell>
          <cell r="L303">
            <v>1850</v>
          </cell>
          <cell r="M303">
            <v>3700</v>
          </cell>
          <cell r="N303">
            <v>1850</v>
          </cell>
        </row>
        <row r="304">
          <cell r="A304" t="str">
            <v>GA00</v>
          </cell>
          <cell r="B304" t="str">
            <v>DEPRECIACIONES Y AMORTIZACIONES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 t="str">
            <v>GA01</v>
          </cell>
          <cell r="B305" t="str">
            <v>DEPRECIACIONES</v>
          </cell>
          <cell r="C305">
            <v>5495560.75</v>
          </cell>
          <cell r="D305">
            <v>4556646.0999999996</v>
          </cell>
          <cell r="E305">
            <v>5789754.8799999999</v>
          </cell>
          <cell r="F305">
            <v>5789754.8799999999</v>
          </cell>
          <cell r="G305">
            <v>471919.76</v>
          </cell>
          <cell r="H305">
            <v>469343.56</v>
          </cell>
          <cell r="I305">
            <v>471729.38</v>
          </cell>
          <cell r="J305">
            <v>473273.51</v>
          </cell>
          <cell r="K305">
            <v>473509.99</v>
          </cell>
          <cell r="L305">
            <v>476311.09</v>
          </cell>
          <cell r="M305">
            <v>477250.91</v>
          </cell>
          <cell r="N305">
            <v>478837.95</v>
          </cell>
        </row>
        <row r="306">
          <cell r="A306" t="str">
            <v>GA02</v>
          </cell>
          <cell r="B306" t="str">
            <v>AMORTIZACIONES</v>
          </cell>
          <cell r="C306">
            <v>826658.3</v>
          </cell>
          <cell r="D306">
            <v>665796.81000000006</v>
          </cell>
          <cell r="E306">
            <v>1154412.6199999999</v>
          </cell>
          <cell r="F306">
            <v>1154412.6199999999</v>
          </cell>
          <cell r="G306">
            <v>115525.45</v>
          </cell>
          <cell r="H306">
            <v>115529.98</v>
          </cell>
          <cell r="I306">
            <v>115575.67999999999</v>
          </cell>
          <cell r="J306">
            <v>112097.46</v>
          </cell>
          <cell r="K306">
            <v>110762.04</v>
          </cell>
          <cell r="L306">
            <v>110762.04</v>
          </cell>
          <cell r="M306">
            <v>110726.51</v>
          </cell>
          <cell r="N306">
            <v>101266.73</v>
          </cell>
        </row>
        <row r="307">
          <cell r="A307" t="str">
            <v>GA03</v>
          </cell>
          <cell r="B307" t="str">
            <v>AMORTIZACION DERECHOS DE USO POR LOCALES</v>
          </cell>
          <cell r="C307">
            <v>0</v>
          </cell>
          <cell r="D307">
            <v>0</v>
          </cell>
          <cell r="G307">
            <v>16207.4</v>
          </cell>
          <cell r="H307">
            <v>16207.4</v>
          </cell>
          <cell r="I307">
            <v>15588.12</v>
          </cell>
          <cell r="J307">
            <v>15588.12</v>
          </cell>
          <cell r="K307">
            <v>15588.12</v>
          </cell>
          <cell r="L307">
            <v>15588.13</v>
          </cell>
          <cell r="M307">
            <v>15588.13</v>
          </cell>
          <cell r="N307">
            <v>15588.13</v>
          </cell>
        </row>
        <row r="308">
          <cell r="A308" t="str">
            <v>GA04</v>
          </cell>
          <cell r="B308" t="str">
            <v>AMORTIZACIÓN DERECHOS DE USO DE MOBILIARIO Y EQUIPOS</v>
          </cell>
          <cell r="C308">
            <v>0</v>
          </cell>
          <cell r="D308">
            <v>0</v>
          </cell>
          <cell r="G308">
            <v>12906.2</v>
          </cell>
          <cell r="H308">
            <v>12906.2</v>
          </cell>
          <cell r="I308">
            <v>12906.2</v>
          </cell>
          <cell r="J308">
            <v>13341.09</v>
          </cell>
          <cell r="K308">
            <v>13341.09</v>
          </cell>
          <cell r="L308">
            <v>13345.08</v>
          </cell>
          <cell r="M308">
            <v>13340.95</v>
          </cell>
          <cell r="N308">
            <v>13340.95</v>
          </cell>
        </row>
        <row r="309">
          <cell r="A309" t="str">
            <v>GA06</v>
          </cell>
          <cell r="B309" t="str">
            <v>AMORTIZACIÓN DERECHOS DE USO DE PEAJES PASO DE LINEAS</v>
          </cell>
          <cell r="C309">
            <v>0</v>
          </cell>
          <cell r="D309">
            <v>0</v>
          </cell>
          <cell r="G309">
            <v>1541.07</v>
          </cell>
          <cell r="H309">
            <v>1541.07</v>
          </cell>
          <cell r="I309">
            <v>1541.07</v>
          </cell>
          <cell r="J309">
            <v>1541.07</v>
          </cell>
          <cell r="K309">
            <v>1541.07</v>
          </cell>
          <cell r="L309">
            <v>1541.07</v>
          </cell>
          <cell r="M309">
            <v>1541.07</v>
          </cell>
          <cell r="N309">
            <v>1541.07</v>
          </cell>
        </row>
        <row r="310">
          <cell r="A310" t="str">
            <v>GA07</v>
          </cell>
          <cell r="B310" t="str">
            <v>AMORTIZACION DERECHOS DE USO ARRENDAMIENTO DE BAHIAS</v>
          </cell>
          <cell r="C310">
            <v>0</v>
          </cell>
          <cell r="D310">
            <v>0</v>
          </cell>
          <cell r="G310">
            <v>43960.7</v>
          </cell>
          <cell r="H310">
            <v>43960.7</v>
          </cell>
          <cell r="I310">
            <v>43960.7</v>
          </cell>
          <cell r="J310">
            <v>43962.46</v>
          </cell>
          <cell r="K310">
            <v>43962.46</v>
          </cell>
          <cell r="L310">
            <v>43962.46</v>
          </cell>
          <cell r="M310">
            <v>43962.46</v>
          </cell>
          <cell r="N310">
            <v>43962.46</v>
          </cell>
        </row>
        <row r="311">
          <cell r="A311" t="str">
            <v>GA08</v>
          </cell>
          <cell r="B311" t="str">
            <v>AMORTIZACIÓN DERECHOS DE USO ALOJAMIENTO DE PLATAFORMA TECNOLÓGICA</v>
          </cell>
          <cell r="C311">
            <v>0</v>
          </cell>
          <cell r="D311">
            <v>0</v>
          </cell>
          <cell r="G311">
            <v>3860.24</v>
          </cell>
          <cell r="H311">
            <v>3860.24</v>
          </cell>
          <cell r="I311">
            <v>3860.24</v>
          </cell>
          <cell r="J311">
            <v>3860.24</v>
          </cell>
          <cell r="K311">
            <v>3860.24</v>
          </cell>
          <cell r="L311">
            <v>3860.24</v>
          </cell>
          <cell r="M311">
            <v>3860.24</v>
          </cell>
          <cell r="N311">
            <v>3860.24</v>
          </cell>
        </row>
        <row r="312">
          <cell r="A312" t="str">
            <v>GC00</v>
          </cell>
          <cell r="B312" t="str">
            <v>GASTOS POR COMPENSACIONES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 t="str">
            <v>GC01</v>
          </cell>
          <cell r="B313" t="str">
            <v>COMPENSACIONES DE ENERGIA NO SERVIDA</v>
          </cell>
          <cell r="C313">
            <v>561095.63</v>
          </cell>
          <cell r="D313">
            <v>378130.56</v>
          </cell>
          <cell r="E313">
            <v>384609.92</v>
          </cell>
          <cell r="F313">
            <v>384609.92</v>
          </cell>
          <cell r="G313">
            <v>15785.65</v>
          </cell>
          <cell r="H313">
            <v>15878.84</v>
          </cell>
          <cell r="I313">
            <v>22365.99</v>
          </cell>
          <cell r="J313">
            <v>26759.61</v>
          </cell>
          <cell r="K313">
            <v>21822.78</v>
          </cell>
          <cell r="L313">
            <v>53270.94</v>
          </cell>
          <cell r="M313">
            <v>39923.17</v>
          </cell>
          <cell r="N313">
            <v>42083.27</v>
          </cell>
        </row>
        <row r="314">
          <cell r="A314" t="str">
            <v>GC02</v>
          </cell>
          <cell r="B314" t="str">
            <v>INCUMPLIMIENTO TECNICOS (CALIDAD SERVICIO)</v>
          </cell>
          <cell r="C314">
            <v>-151438.09</v>
          </cell>
          <cell r="D314">
            <v>62161.16</v>
          </cell>
          <cell r="E314">
            <v>76481.8</v>
          </cell>
          <cell r="F314">
            <v>76481.8</v>
          </cell>
          <cell r="G314">
            <v>96.26</v>
          </cell>
          <cell r="H314">
            <v>0</v>
          </cell>
          <cell r="I314">
            <v>0</v>
          </cell>
          <cell r="J314">
            <v>1777.83</v>
          </cell>
          <cell r="K314">
            <v>1636.73</v>
          </cell>
          <cell r="L314">
            <v>4078.48</v>
          </cell>
          <cell r="M314">
            <v>10963.37</v>
          </cell>
          <cell r="N314">
            <v>7814.24</v>
          </cell>
        </row>
        <row r="315">
          <cell r="A315" t="str">
            <v>GC03</v>
          </cell>
          <cell r="B315" t="str">
            <v>INCUMPLIMIENTO TECNICO (CALIDAD PRODUCTO)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 t="str">
            <v>GC04</v>
          </cell>
          <cell r="B316" t="str">
            <v>PRECISION DE EQUIPOS DE MEDICION</v>
          </cell>
          <cell r="C316">
            <v>74892.800000000003</v>
          </cell>
          <cell r="D316">
            <v>212157.83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 t="str">
            <v>GC05</v>
          </cell>
          <cell r="B317" t="str">
            <v>INCUMPLIMIENTO TECNICO-COMERCIALES</v>
          </cell>
          <cell r="C317">
            <v>66623.27</v>
          </cell>
          <cell r="D317">
            <v>61993.01</v>
          </cell>
          <cell r="E317">
            <v>48203.409999999996</v>
          </cell>
          <cell r="F317">
            <v>48203.409999999996</v>
          </cell>
          <cell r="G317">
            <v>-12683.61</v>
          </cell>
          <cell r="H317">
            <v>-24754.06</v>
          </cell>
          <cell r="I317">
            <v>10848.64</v>
          </cell>
          <cell r="J317">
            <v>123898.31</v>
          </cell>
          <cell r="K317">
            <v>128727.8</v>
          </cell>
          <cell r="L317">
            <v>124087.49</v>
          </cell>
          <cell r="M317">
            <v>123054.08</v>
          </cell>
          <cell r="N317">
            <v>140915.72</v>
          </cell>
        </row>
        <row r="318">
          <cell r="A318" t="str">
            <v>GC06</v>
          </cell>
          <cell r="B318" t="str">
            <v>COMPENSANCIONES A CLIENTES</v>
          </cell>
          <cell r="C318">
            <v>2294391.83</v>
          </cell>
          <cell r="D318">
            <v>2274238.77</v>
          </cell>
          <cell r="E318">
            <v>58202.450000000004</v>
          </cell>
          <cell r="F318">
            <v>58202.450000000004</v>
          </cell>
          <cell r="G318">
            <v>218.47</v>
          </cell>
          <cell r="H318">
            <v>112.7</v>
          </cell>
          <cell r="I318">
            <v>685.89</v>
          </cell>
          <cell r="J318">
            <v>4886.1499999999996</v>
          </cell>
          <cell r="K318">
            <v>128.9</v>
          </cell>
          <cell r="L318">
            <v>-224.27</v>
          </cell>
          <cell r="M318">
            <v>907.59</v>
          </cell>
          <cell r="N318">
            <v>470.67</v>
          </cell>
        </row>
        <row r="319">
          <cell r="A319" t="str">
            <v>GC07</v>
          </cell>
          <cell r="B319" t="str">
            <v>INCUMPLIMIENTO TECNICO (REGULACION DE TENSION)</v>
          </cell>
          <cell r="C319">
            <v>34844.14</v>
          </cell>
          <cell r="D319">
            <v>34844.14</v>
          </cell>
          <cell r="E319">
            <v>5043.2300000000005</v>
          </cell>
          <cell r="F319">
            <v>5043.2300000000005</v>
          </cell>
          <cell r="G319">
            <v>0</v>
          </cell>
          <cell r="H319">
            <v>0</v>
          </cell>
          <cell r="I319">
            <v>0</v>
          </cell>
          <cell r="J319">
            <v>21.22</v>
          </cell>
          <cell r="K319">
            <v>0</v>
          </cell>
          <cell r="L319">
            <v>0</v>
          </cell>
          <cell r="M319">
            <v>249.69</v>
          </cell>
          <cell r="N319">
            <v>28.96</v>
          </cell>
        </row>
        <row r="320">
          <cell r="A320" t="str">
            <v>GE00</v>
          </cell>
          <cell r="B320" t="str">
            <v>ESTIMACION PARA CUENTAS INCOBRABLES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GE01</v>
          </cell>
          <cell r="B321" t="str">
            <v>ESTIMACION PARA CUENTAS INCOBRABLES</v>
          </cell>
          <cell r="C321">
            <v>289725.59999999998</v>
          </cell>
          <cell r="D321">
            <v>238497.75</v>
          </cell>
          <cell r="E321">
            <v>511914.68</v>
          </cell>
          <cell r="F321">
            <v>511914.68</v>
          </cell>
          <cell r="G321">
            <v>14204.67</v>
          </cell>
          <cell r="H321">
            <v>-176882.73</v>
          </cell>
          <cell r="I321">
            <v>33940.089999999997</v>
          </cell>
          <cell r="J321">
            <v>-270473.65000000002</v>
          </cell>
          <cell r="K321">
            <v>129640.21</v>
          </cell>
          <cell r="L321">
            <v>-91962.11</v>
          </cell>
          <cell r="M321">
            <v>-113626.5</v>
          </cell>
          <cell r="N321">
            <v>65939.45</v>
          </cell>
        </row>
        <row r="322">
          <cell r="A322" t="str">
            <v>GE02</v>
          </cell>
          <cell r="B322" t="str">
            <v>ESTIMACION POR OBSOLESCENCIA INVENTARIOS</v>
          </cell>
          <cell r="C322">
            <v>12579.5</v>
          </cell>
          <cell r="D322">
            <v>0</v>
          </cell>
          <cell r="E322">
            <v>54433.25</v>
          </cell>
          <cell r="F322">
            <v>54433.25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 t="str">
            <v>GF00</v>
          </cell>
          <cell r="B323" t="str">
            <v>GASTOS FINANCIEROS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GF01</v>
          </cell>
          <cell r="B324" t="str">
            <v>COMISIONES BANCARIAS</v>
          </cell>
          <cell r="C324">
            <v>17356.099999999999</v>
          </cell>
          <cell r="D324">
            <v>15418.62</v>
          </cell>
          <cell r="E324">
            <v>22675.42</v>
          </cell>
          <cell r="F324">
            <v>22675.42</v>
          </cell>
          <cell r="G324">
            <v>6369.65</v>
          </cell>
          <cell r="H324">
            <v>6302.9</v>
          </cell>
          <cell r="I324">
            <v>6195.3</v>
          </cell>
          <cell r="J324">
            <v>5766.05</v>
          </cell>
          <cell r="K324">
            <v>19157.21</v>
          </cell>
          <cell r="L324">
            <v>1660.65</v>
          </cell>
          <cell r="M324">
            <v>1239.3599999999999</v>
          </cell>
          <cell r="N324">
            <v>1226.19</v>
          </cell>
        </row>
        <row r="325">
          <cell r="A325" t="str">
            <v>GF02</v>
          </cell>
          <cell r="B325" t="str">
            <v>INTERESES SOBRE GARANTIAS</v>
          </cell>
          <cell r="C325">
            <v>151976.53</v>
          </cell>
          <cell r="D325">
            <v>121163.65</v>
          </cell>
          <cell r="E325">
            <v>158322.24000000002</v>
          </cell>
          <cell r="F325">
            <v>158322.24000000002</v>
          </cell>
          <cell r="G325">
            <v>14968.4</v>
          </cell>
          <cell r="H325">
            <v>13869.56</v>
          </cell>
          <cell r="I325">
            <v>15268.6</v>
          </cell>
          <cell r="J325">
            <v>15115.09</v>
          </cell>
          <cell r="K325">
            <v>15150.89</v>
          </cell>
          <cell r="L325">
            <v>14865.11</v>
          </cell>
          <cell r="M325">
            <v>15935.13</v>
          </cell>
          <cell r="N325">
            <v>15942.11</v>
          </cell>
        </row>
        <row r="326">
          <cell r="A326" t="str">
            <v>GF03</v>
          </cell>
          <cell r="B326" t="str">
            <v>INTERESES SOBRE PTMOS. CIAS. RELACIONADA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GF04</v>
          </cell>
          <cell r="B327" t="str">
            <v>INTERESES SOBRE PRESTAMOS BANCARIOS</v>
          </cell>
          <cell r="C327">
            <v>1818690.05</v>
          </cell>
          <cell r="D327">
            <v>1511924.23</v>
          </cell>
          <cell r="E327">
            <v>1971796.49</v>
          </cell>
          <cell r="F327">
            <v>1971796.49</v>
          </cell>
          <cell r="G327">
            <v>164339.96</v>
          </cell>
          <cell r="H327">
            <v>147536.93</v>
          </cell>
          <cell r="I327">
            <v>159956.81</v>
          </cell>
          <cell r="J327">
            <v>152492.54</v>
          </cell>
          <cell r="K327">
            <v>159409.41</v>
          </cell>
          <cell r="L327">
            <v>176255.2</v>
          </cell>
          <cell r="M327">
            <v>182855.6</v>
          </cell>
          <cell r="N327">
            <v>187591.78</v>
          </cell>
        </row>
        <row r="328">
          <cell r="A328" t="str">
            <v>GF05</v>
          </cell>
          <cell r="B328" t="str">
            <v>INTERESES POR MORA</v>
          </cell>
          <cell r="C328">
            <v>578605.06999999995</v>
          </cell>
          <cell r="D328">
            <v>369324.63</v>
          </cell>
          <cell r="E328">
            <v>4434.55</v>
          </cell>
          <cell r="F328">
            <v>4434.55</v>
          </cell>
          <cell r="G328">
            <v>0</v>
          </cell>
          <cell r="H328">
            <v>3.74</v>
          </cell>
          <cell r="I328">
            <v>46.01</v>
          </cell>
          <cell r="J328">
            <v>0.19</v>
          </cell>
          <cell r="K328">
            <v>1000.63</v>
          </cell>
          <cell r="L328">
            <v>235.91</v>
          </cell>
          <cell r="M328">
            <v>395.11</v>
          </cell>
          <cell r="N328">
            <v>12.15</v>
          </cell>
        </row>
        <row r="329">
          <cell r="A329" t="str">
            <v>GF06</v>
          </cell>
          <cell r="B329" t="str">
            <v>COMISIONES BANCARIAS POR INVERSION</v>
          </cell>
          <cell r="C329">
            <v>4433.17</v>
          </cell>
          <cell r="D329">
            <v>3914.04</v>
          </cell>
          <cell r="E329">
            <v>5111.4799999999996</v>
          </cell>
          <cell r="F329">
            <v>5111.4799999999996</v>
          </cell>
          <cell r="G329">
            <v>0</v>
          </cell>
          <cell r="H329">
            <v>0</v>
          </cell>
          <cell r="I329">
            <v>35.409999999999997</v>
          </cell>
          <cell r="J329">
            <v>38.39</v>
          </cell>
          <cell r="K329">
            <v>33.67</v>
          </cell>
          <cell r="L329">
            <v>34.6</v>
          </cell>
          <cell r="M329">
            <v>0</v>
          </cell>
          <cell r="N329">
            <v>52.82</v>
          </cell>
        </row>
        <row r="330">
          <cell r="A330" t="str">
            <v>GF07</v>
          </cell>
          <cell r="B330" t="str">
            <v>INTERESES SOBRE TITULOS EMITIDOS</v>
          </cell>
          <cell r="C330">
            <v>1057484.6599999999</v>
          </cell>
          <cell r="D330">
            <v>880748.03</v>
          </cell>
          <cell r="E330">
            <v>1099244.1399999999</v>
          </cell>
          <cell r="F330">
            <v>1099244.1399999999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 t="str">
            <v>GF08</v>
          </cell>
          <cell r="B331" t="str">
            <v>OTROS GASTOS RELACIONADOS POR PRESTAMOS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 t="str">
            <v>GF09</v>
          </cell>
          <cell r="B332" t="str">
            <v>ARRENDAMIENTO DE LOCALES</v>
          </cell>
          <cell r="C332">
            <v>0</v>
          </cell>
          <cell r="D332">
            <v>0</v>
          </cell>
          <cell r="G332">
            <v>3243.67</v>
          </cell>
          <cell r="H332">
            <v>3161.49</v>
          </cell>
          <cell r="I332">
            <v>2603.6999999999998</v>
          </cell>
          <cell r="J332">
            <v>2845.74</v>
          </cell>
          <cell r="K332">
            <v>2766.46</v>
          </cell>
          <cell r="L332">
            <v>2686.77</v>
          </cell>
          <cell r="M332">
            <v>2606.66</v>
          </cell>
          <cell r="N332">
            <v>2526.14</v>
          </cell>
        </row>
        <row r="333">
          <cell r="A333" t="str">
            <v>GF10</v>
          </cell>
          <cell r="B333" t="str">
            <v>ARRENDAMIENTO DE MOBILIARIO Y EQUIPOS</v>
          </cell>
          <cell r="C333">
            <v>0</v>
          </cell>
          <cell r="D333">
            <v>0</v>
          </cell>
          <cell r="G333">
            <v>2559.65</v>
          </cell>
          <cell r="H333">
            <v>2494.8000000000002</v>
          </cell>
          <cell r="I333">
            <v>2476.86</v>
          </cell>
          <cell r="J333">
            <v>2437.31</v>
          </cell>
          <cell r="K333">
            <v>2370.91</v>
          </cell>
          <cell r="L333">
            <v>2302.2199999999998</v>
          </cell>
          <cell r="M333">
            <v>2235.13</v>
          </cell>
          <cell r="N333">
            <v>2167.04</v>
          </cell>
        </row>
        <row r="334">
          <cell r="A334" t="str">
            <v>GF11</v>
          </cell>
          <cell r="B334" t="str">
            <v>ARRENDAMIENTO DE PEAJES PASO DE LINEAS</v>
          </cell>
          <cell r="C334">
            <v>0</v>
          </cell>
          <cell r="D334">
            <v>0</v>
          </cell>
          <cell r="G334">
            <v>1387.07</v>
          </cell>
          <cell r="H334">
            <v>1381.41</v>
          </cell>
          <cell r="I334">
            <v>1375.72</v>
          </cell>
          <cell r="J334">
            <v>1370</v>
          </cell>
          <cell r="K334">
            <v>1364.25</v>
          </cell>
          <cell r="L334">
            <v>1358.46</v>
          </cell>
          <cell r="M334">
            <v>1352.65</v>
          </cell>
          <cell r="N334">
            <v>1346.8</v>
          </cell>
        </row>
        <row r="335">
          <cell r="A335" t="str">
            <v>GF12</v>
          </cell>
          <cell r="B335" t="str">
            <v>ARRENDAMIENTO DE BAHIAS</v>
          </cell>
          <cell r="C335">
            <v>0</v>
          </cell>
          <cell r="D335">
            <v>0</v>
          </cell>
          <cell r="G335">
            <v>39200.81</v>
          </cell>
          <cell r="H335">
            <v>39040.85</v>
          </cell>
          <cell r="I335">
            <v>38881.5</v>
          </cell>
          <cell r="J335">
            <v>38719.79</v>
          </cell>
          <cell r="K335">
            <v>38557.199999999997</v>
          </cell>
          <cell r="L335">
            <v>38393.72</v>
          </cell>
          <cell r="M335">
            <v>42804.31</v>
          </cell>
          <cell r="N335">
            <v>38064.080000000002</v>
          </cell>
        </row>
        <row r="336">
          <cell r="A336" t="str">
            <v>GF13</v>
          </cell>
          <cell r="B336" t="str">
            <v>ALOJAMIENTO DE PLATAFORMA TECNOLÓGICA</v>
          </cell>
          <cell r="C336">
            <v>0</v>
          </cell>
          <cell r="D336">
            <v>0</v>
          </cell>
          <cell r="G336">
            <v>765.22</v>
          </cell>
          <cell r="H336">
            <v>745.83</v>
          </cell>
          <cell r="I336">
            <v>726.34</v>
          </cell>
          <cell r="J336">
            <v>706.76</v>
          </cell>
          <cell r="K336">
            <v>687.07</v>
          </cell>
          <cell r="L336">
            <v>667.27</v>
          </cell>
          <cell r="M336">
            <v>647.38</v>
          </cell>
          <cell r="N336">
            <v>627.38</v>
          </cell>
        </row>
        <row r="337">
          <cell r="A337" t="str">
            <v>GG00</v>
          </cell>
          <cell r="B337" t="str">
            <v>GASTOS GENERALES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 t="str">
            <v>GG01</v>
          </cell>
          <cell r="B338" t="str">
            <v>CONTRIBUCIONES DE RSE</v>
          </cell>
          <cell r="C338">
            <v>215828.25</v>
          </cell>
          <cell r="D338">
            <v>204159.01</v>
          </cell>
          <cell r="E338">
            <v>174194.15</v>
          </cell>
          <cell r="F338">
            <v>174194.15</v>
          </cell>
          <cell r="G338">
            <v>277.52</v>
          </cell>
          <cell r="H338">
            <v>2118.67</v>
          </cell>
          <cell r="I338">
            <v>28372.639999999999</v>
          </cell>
          <cell r="J338">
            <v>1161.52</v>
          </cell>
          <cell r="K338">
            <v>2649.77</v>
          </cell>
          <cell r="L338">
            <v>19685.62</v>
          </cell>
          <cell r="M338">
            <v>22665.69</v>
          </cell>
          <cell r="N338">
            <v>13002.76</v>
          </cell>
        </row>
        <row r="339">
          <cell r="A339" t="str">
            <v>GG02</v>
          </cell>
          <cell r="B339" t="str">
            <v>IMPUESTOS MUNICIPALES</v>
          </cell>
          <cell r="C339">
            <v>906419.39</v>
          </cell>
          <cell r="D339">
            <v>770528.04</v>
          </cell>
          <cell r="E339">
            <v>921215.97000000009</v>
          </cell>
          <cell r="F339">
            <v>921215.97000000009</v>
          </cell>
          <cell r="G339">
            <v>73450.399999999994</v>
          </cell>
          <cell r="H339">
            <v>74212.63</v>
          </cell>
          <cell r="I339">
            <v>71128.28</v>
          </cell>
          <cell r="J339">
            <v>18080.439999999999</v>
          </cell>
          <cell r="K339">
            <v>5639.05</v>
          </cell>
          <cell r="L339">
            <v>58395.69</v>
          </cell>
          <cell r="M339">
            <v>58571.63</v>
          </cell>
          <cell r="N339">
            <v>60637.14</v>
          </cell>
        </row>
        <row r="340">
          <cell r="A340" t="str">
            <v>GG03</v>
          </cell>
          <cell r="B340" t="str">
            <v>PUBLICIDAD INSTITUCIONAL</v>
          </cell>
          <cell r="C340">
            <v>129987.67</v>
          </cell>
          <cell r="D340">
            <v>111278.88</v>
          </cell>
          <cell r="E340">
            <v>217137.43</v>
          </cell>
          <cell r="F340">
            <v>217137.43</v>
          </cell>
          <cell r="G340">
            <v>6025</v>
          </cell>
          <cell r="H340">
            <v>13053.98</v>
          </cell>
          <cell r="I340">
            <v>9181.4699999999993</v>
          </cell>
          <cell r="J340">
            <v>2786.98</v>
          </cell>
          <cell r="K340">
            <v>52164.07</v>
          </cell>
          <cell r="L340">
            <v>25424.99</v>
          </cell>
          <cell r="M340">
            <v>8792.32</v>
          </cell>
          <cell r="N340">
            <v>7028.87</v>
          </cell>
        </row>
        <row r="341">
          <cell r="A341" t="str">
            <v>GG04</v>
          </cell>
          <cell r="B341" t="str">
            <v>SUSCRIPCIONES Y MEMBRESÍAS</v>
          </cell>
          <cell r="C341">
            <v>64005.96</v>
          </cell>
          <cell r="D341">
            <v>56581.7</v>
          </cell>
          <cell r="E341">
            <v>40314.81</v>
          </cell>
          <cell r="F341">
            <v>40314.81</v>
          </cell>
          <cell r="G341">
            <v>2613.75</v>
          </cell>
          <cell r="H341">
            <v>2013.6</v>
          </cell>
          <cell r="I341">
            <v>6326.07</v>
          </cell>
          <cell r="J341">
            <v>4436.3900000000003</v>
          </cell>
          <cell r="K341">
            <v>4671.6000000000004</v>
          </cell>
          <cell r="L341">
            <v>-2597.7600000000002</v>
          </cell>
          <cell r="M341">
            <v>6395.63</v>
          </cell>
          <cell r="N341">
            <v>2266.23</v>
          </cell>
        </row>
        <row r="342">
          <cell r="A342" t="str">
            <v>GG05</v>
          </cell>
          <cell r="B342" t="str">
            <v>GASTOS LEGALES</v>
          </cell>
          <cell r="C342">
            <v>18209.22</v>
          </cell>
          <cell r="D342">
            <v>13339.88</v>
          </cell>
          <cell r="E342">
            <v>16951.519999999997</v>
          </cell>
          <cell r="F342">
            <v>16951.519999999997</v>
          </cell>
          <cell r="G342">
            <v>11822.9</v>
          </cell>
          <cell r="H342">
            <v>82</v>
          </cell>
          <cell r="I342">
            <v>0</v>
          </cell>
          <cell r="J342">
            <v>22</v>
          </cell>
          <cell r="K342">
            <v>0</v>
          </cell>
          <cell r="L342">
            <v>0</v>
          </cell>
          <cell r="M342">
            <v>6</v>
          </cell>
          <cell r="N342">
            <v>122.39</v>
          </cell>
        </row>
        <row r="343">
          <cell r="A343" t="str">
            <v>GG06</v>
          </cell>
          <cell r="B343" t="str">
            <v>ATENCIONES A ACCIONISTAS</v>
          </cell>
          <cell r="C343">
            <v>4108.5</v>
          </cell>
          <cell r="D343">
            <v>4108.5</v>
          </cell>
          <cell r="E343">
            <v>6087.17</v>
          </cell>
          <cell r="F343">
            <v>6087.17</v>
          </cell>
          <cell r="G343">
            <v>0</v>
          </cell>
          <cell r="H343">
            <v>0</v>
          </cell>
          <cell r="I343">
            <v>262.45999999999998</v>
          </cell>
          <cell r="J343">
            <v>1895.75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 t="str">
            <v>GG07</v>
          </cell>
          <cell r="B344" t="str">
            <v>ATENCIONES A EJECUTIVOS EXTRANJEROS</v>
          </cell>
          <cell r="C344">
            <v>18419.37</v>
          </cell>
          <cell r="D344">
            <v>18074.439999999999</v>
          </cell>
          <cell r="E344">
            <v>6395.4199999999992</v>
          </cell>
          <cell r="F344">
            <v>6395.4199999999992</v>
          </cell>
          <cell r="G344">
            <v>0</v>
          </cell>
          <cell r="H344">
            <v>0</v>
          </cell>
          <cell r="I344">
            <v>0</v>
          </cell>
          <cell r="J344">
            <v>-346.44</v>
          </cell>
          <cell r="K344">
            <v>0</v>
          </cell>
          <cell r="L344">
            <v>123.24</v>
          </cell>
          <cell r="M344">
            <v>15.2</v>
          </cell>
          <cell r="N344">
            <v>6141.8</v>
          </cell>
        </row>
        <row r="345">
          <cell r="A345" t="str">
            <v>GG08</v>
          </cell>
          <cell r="B345" t="str">
            <v>ATENCIONES A TERCEROS</v>
          </cell>
          <cell r="C345">
            <v>33983.120000000003</v>
          </cell>
          <cell r="D345">
            <v>30233.67</v>
          </cell>
          <cell r="E345">
            <v>31156.529999999995</v>
          </cell>
          <cell r="F345">
            <v>31156.529999999995</v>
          </cell>
          <cell r="G345">
            <v>18.96</v>
          </cell>
          <cell r="H345">
            <v>-20.91</v>
          </cell>
          <cell r="I345">
            <v>105.52</v>
          </cell>
          <cell r="J345">
            <v>386.72</v>
          </cell>
          <cell r="K345">
            <v>3153.91</v>
          </cell>
          <cell r="L345">
            <v>1476.44</v>
          </cell>
          <cell r="M345">
            <v>3111.01</v>
          </cell>
          <cell r="N345">
            <v>215.66</v>
          </cell>
        </row>
        <row r="346">
          <cell r="A346" t="str">
            <v>GG09</v>
          </cell>
          <cell r="B346" t="str">
            <v>QUEMA DE APARATOS ELECTRICOS</v>
          </cell>
          <cell r="C346">
            <v>-12993.29</v>
          </cell>
          <cell r="D346">
            <v>-16195.67</v>
          </cell>
          <cell r="E346">
            <v>69559.81</v>
          </cell>
          <cell r="F346">
            <v>69559.81</v>
          </cell>
          <cell r="G346">
            <v>-199.13</v>
          </cell>
          <cell r="H346">
            <v>1081.58</v>
          </cell>
          <cell r="I346">
            <v>-14192.25</v>
          </cell>
          <cell r="J346">
            <v>9642.66</v>
          </cell>
          <cell r="K346">
            <v>87.58</v>
          </cell>
          <cell r="L346">
            <v>7595.42</v>
          </cell>
          <cell r="M346">
            <v>74175.28</v>
          </cell>
          <cell r="N346">
            <v>1709.79</v>
          </cell>
        </row>
        <row r="347">
          <cell r="A347" t="str">
            <v>GG10</v>
          </cell>
          <cell r="B347" t="str">
            <v>MULTAS</v>
          </cell>
          <cell r="C347">
            <v>8450.2000000000007</v>
          </cell>
          <cell r="D347">
            <v>3463.46</v>
          </cell>
          <cell r="E347">
            <v>6938.369999999999</v>
          </cell>
          <cell r="F347">
            <v>6938.369999999999</v>
          </cell>
          <cell r="G347">
            <v>0</v>
          </cell>
          <cell r="H347">
            <v>37.5</v>
          </cell>
          <cell r="I347">
            <v>142.01</v>
          </cell>
          <cell r="J347">
            <v>5.72</v>
          </cell>
          <cell r="K347">
            <v>4940.3500000000004</v>
          </cell>
          <cell r="L347">
            <v>1017.66</v>
          </cell>
          <cell r="M347">
            <v>1427.26</v>
          </cell>
          <cell r="N347">
            <v>15.6</v>
          </cell>
        </row>
        <row r="348">
          <cell r="A348" t="str">
            <v>GG11</v>
          </cell>
          <cell r="B348" t="str">
            <v>AVISOS DE INTERRUPCION</v>
          </cell>
          <cell r="C348">
            <v>60344.480000000003</v>
          </cell>
          <cell r="D348">
            <v>46414.9</v>
          </cell>
          <cell r="E348">
            <v>67766.25</v>
          </cell>
          <cell r="F348">
            <v>67766.25</v>
          </cell>
          <cell r="G348">
            <v>4464.74</v>
          </cell>
          <cell r="H348">
            <v>5123.6099999999997</v>
          </cell>
          <cell r="I348">
            <v>4316.8500000000004</v>
          </cell>
          <cell r="J348">
            <v>7140.63</v>
          </cell>
          <cell r="K348">
            <v>7903.5</v>
          </cell>
          <cell r="L348">
            <v>2277.75</v>
          </cell>
          <cell r="M348">
            <v>11306.21</v>
          </cell>
          <cell r="N348">
            <v>4953.6400000000003</v>
          </cell>
        </row>
        <row r="349">
          <cell r="A349" t="str">
            <v>GG12</v>
          </cell>
          <cell r="B349" t="str">
            <v>AUTOSEGURO DE VEHICULOS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 t="str">
            <v>GG13</v>
          </cell>
          <cell r="B350" t="str">
            <v>PUBLICIDAD POR EDUCACION AL USUARIO</v>
          </cell>
          <cell r="C350">
            <v>69492.69</v>
          </cell>
          <cell r="D350">
            <v>39311.78</v>
          </cell>
          <cell r="E350">
            <v>29043.97</v>
          </cell>
          <cell r="F350">
            <v>29043.97</v>
          </cell>
          <cell r="G350">
            <v>1905.02</v>
          </cell>
          <cell r="H350">
            <v>0</v>
          </cell>
          <cell r="I350">
            <v>0</v>
          </cell>
          <cell r="J350">
            <v>908</v>
          </cell>
          <cell r="K350">
            <v>16335</v>
          </cell>
          <cell r="L350">
            <v>11375</v>
          </cell>
          <cell r="M350">
            <v>1900</v>
          </cell>
          <cell r="N350">
            <v>4905.0200000000004</v>
          </cell>
        </row>
        <row r="351">
          <cell r="A351" t="str">
            <v>GG14</v>
          </cell>
          <cell r="B351" t="str">
            <v>GASTOS GENERALES DE PUBLICIDAD</v>
          </cell>
          <cell r="C351">
            <v>7266.91</v>
          </cell>
          <cell r="D351">
            <v>6569.42</v>
          </cell>
          <cell r="E351">
            <v>15486.829999999998</v>
          </cell>
          <cell r="F351">
            <v>15486.829999999998</v>
          </cell>
          <cell r="G351">
            <v>0</v>
          </cell>
          <cell r="H351">
            <v>21</v>
          </cell>
          <cell r="I351">
            <v>21</v>
          </cell>
          <cell r="J351">
            <v>171</v>
          </cell>
          <cell r="K351">
            <v>59.5</v>
          </cell>
          <cell r="L351">
            <v>21</v>
          </cell>
          <cell r="M351">
            <v>91.8</v>
          </cell>
          <cell r="N351">
            <v>59.5</v>
          </cell>
        </row>
        <row r="352">
          <cell r="A352" t="str">
            <v>GG15</v>
          </cell>
          <cell r="B352" t="str">
            <v>PERDIDA EN RETIRO DE ACTIVO FIJO</v>
          </cell>
          <cell r="C352">
            <v>447391.28</v>
          </cell>
          <cell r="D352">
            <v>227526.91</v>
          </cell>
          <cell r="E352">
            <v>470794.74</v>
          </cell>
          <cell r="F352">
            <v>470794.74</v>
          </cell>
          <cell r="G352">
            <v>17591.55</v>
          </cell>
          <cell r="H352">
            <v>10196.030000000001</v>
          </cell>
          <cell r="I352">
            <v>1634.47</v>
          </cell>
          <cell r="J352">
            <v>11774.24</v>
          </cell>
          <cell r="K352">
            <v>16731.28</v>
          </cell>
          <cell r="L352">
            <v>15088.35</v>
          </cell>
          <cell r="M352">
            <v>5639.21</v>
          </cell>
          <cell r="N352">
            <v>24037.86</v>
          </cell>
        </row>
        <row r="353">
          <cell r="A353" t="str">
            <v>GG16</v>
          </cell>
          <cell r="B353" t="str">
            <v>GASTOS MISCELANEOS</v>
          </cell>
          <cell r="C353">
            <v>55516.73</v>
          </cell>
          <cell r="D353">
            <v>16120.03</v>
          </cell>
          <cell r="E353">
            <v>87203.739999999991</v>
          </cell>
          <cell r="F353">
            <v>87203.739999999991</v>
          </cell>
          <cell r="G353">
            <v>7442.46</v>
          </cell>
          <cell r="H353">
            <v>5334.83</v>
          </cell>
          <cell r="I353">
            <v>9107.14</v>
          </cell>
          <cell r="J353">
            <v>73540.81</v>
          </cell>
          <cell r="K353">
            <v>11242.01</v>
          </cell>
          <cell r="L353">
            <v>14417.11</v>
          </cell>
          <cell r="M353">
            <v>16271.49</v>
          </cell>
          <cell r="N353">
            <v>6160.56</v>
          </cell>
        </row>
        <row r="354">
          <cell r="A354" t="str">
            <v>GG17</v>
          </cell>
          <cell r="B354" t="str">
            <v>BONIFICACIONES, DESCUENTOS Y REINTEGROS A CLIENTES</v>
          </cell>
          <cell r="C354">
            <v>26477.18</v>
          </cell>
          <cell r="D354">
            <v>26477.18</v>
          </cell>
          <cell r="E354">
            <v>28648.1</v>
          </cell>
          <cell r="F354">
            <v>28648.1</v>
          </cell>
          <cell r="G354">
            <v>8730.44</v>
          </cell>
          <cell r="H354">
            <v>4959.42</v>
          </cell>
          <cell r="I354">
            <v>6668.62</v>
          </cell>
          <cell r="J354">
            <v>9302.9699999999993</v>
          </cell>
          <cell r="K354">
            <v>8558.4599999999991</v>
          </cell>
          <cell r="L354">
            <v>6382.2</v>
          </cell>
          <cell r="M354">
            <v>6785.33</v>
          </cell>
          <cell r="N354">
            <v>6212.63</v>
          </cell>
        </row>
        <row r="355">
          <cell r="A355" t="str">
            <v>GG18</v>
          </cell>
          <cell r="B355" t="str">
            <v>GASTOS POR COMISIONES BANCARIAS</v>
          </cell>
          <cell r="C355">
            <v>44576.65</v>
          </cell>
          <cell r="D355">
            <v>36224.07</v>
          </cell>
          <cell r="E355">
            <v>43365.499999999993</v>
          </cell>
          <cell r="F355">
            <v>43365.499999999993</v>
          </cell>
          <cell r="G355">
            <v>2247.29</v>
          </cell>
          <cell r="H355">
            <v>2397.8200000000002</v>
          </cell>
          <cell r="I355">
            <v>2822.36</v>
          </cell>
          <cell r="J355">
            <v>3087.22</v>
          </cell>
          <cell r="K355">
            <v>2649.01</v>
          </cell>
          <cell r="L355">
            <v>4606.1099999999997</v>
          </cell>
          <cell r="M355">
            <v>3802.87</v>
          </cell>
          <cell r="N355">
            <v>3335.34</v>
          </cell>
        </row>
        <row r="356">
          <cell r="A356" t="str">
            <v>GG19</v>
          </cell>
          <cell r="B356" t="str">
            <v>PASAJES AEREOS</v>
          </cell>
          <cell r="C356">
            <v>66893.240000000005</v>
          </cell>
          <cell r="D356">
            <v>54892.160000000003</v>
          </cell>
          <cell r="E356">
            <v>51245.14</v>
          </cell>
          <cell r="F356">
            <v>51245.14</v>
          </cell>
          <cell r="G356">
            <v>0</v>
          </cell>
          <cell r="H356">
            <v>1024.98</v>
          </cell>
          <cell r="I356">
            <v>1122.3599999999999</v>
          </cell>
          <cell r="J356">
            <v>2463.71</v>
          </cell>
          <cell r="K356">
            <v>3721.26</v>
          </cell>
          <cell r="L356">
            <v>2371.58</v>
          </cell>
          <cell r="M356">
            <v>0</v>
          </cell>
          <cell r="N356">
            <v>757.53</v>
          </cell>
        </row>
        <row r="357">
          <cell r="A357" t="str">
            <v>GG20</v>
          </cell>
          <cell r="B357" t="str">
            <v>IMPUESTOS MUNICIPALES POR PERMISOS Y/O LICENCIAS</v>
          </cell>
          <cell r="C357">
            <v>22461.27</v>
          </cell>
          <cell r="D357">
            <v>17763.560000000001</v>
          </cell>
          <cell r="E357">
            <v>102814.11000000002</v>
          </cell>
          <cell r="F357">
            <v>102814.11000000002</v>
          </cell>
          <cell r="G357">
            <v>12122.8</v>
          </cell>
          <cell r="H357">
            <v>18626.509999999998</v>
          </cell>
          <cell r="I357">
            <v>3364.2</v>
          </cell>
          <cell r="J357">
            <v>2201.33</v>
          </cell>
          <cell r="K357">
            <v>3657.85</v>
          </cell>
          <cell r="L357">
            <v>2499.4299999999998</v>
          </cell>
          <cell r="M357">
            <v>2653.2</v>
          </cell>
          <cell r="N357">
            <v>2224.9499999999998</v>
          </cell>
        </row>
        <row r="358">
          <cell r="A358" t="str">
            <v>GG21</v>
          </cell>
          <cell r="B358" t="str">
            <v>IMPUESTO A OPERACIONES FINANCIERAS</v>
          </cell>
          <cell r="C358">
            <v>84479.39</v>
          </cell>
          <cell r="D358">
            <v>69634.070000000007</v>
          </cell>
          <cell r="E358">
            <v>82660.86</v>
          </cell>
          <cell r="F358">
            <v>82660.86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 t="str">
            <v>GG22</v>
          </cell>
          <cell r="B359" t="str">
            <v>CONTRIBUCION ESPECIAL PARA LA SEGURIDAD</v>
          </cell>
          <cell r="C359">
            <v>359271.67</v>
          </cell>
          <cell r="D359">
            <v>426772.29</v>
          </cell>
          <cell r="E359">
            <v>171126.21000000002</v>
          </cell>
          <cell r="F359">
            <v>171126.21000000002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 t="str">
            <v>GG23</v>
          </cell>
          <cell r="B360" t="str">
            <v>PERDIDAS POR RETIRO DE CONTRATOS DE ARRENDAMIENTOS</v>
          </cell>
          <cell r="C360">
            <v>0</v>
          </cell>
          <cell r="D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 t="str">
            <v>GM00</v>
          </cell>
          <cell r="B361" t="str">
            <v>SUMINISTRO DE MATERIALES Y REPUESTOS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 t="str">
            <v>GM01</v>
          </cell>
          <cell r="B362" t="str">
            <v>PAPELERIA Y UTILES</v>
          </cell>
          <cell r="C362">
            <v>28578.89</v>
          </cell>
          <cell r="D362">
            <v>21235</v>
          </cell>
          <cell r="E362">
            <v>68059.490000000005</v>
          </cell>
          <cell r="F362">
            <v>68059.490000000005</v>
          </cell>
          <cell r="G362">
            <v>3419.78</v>
          </cell>
          <cell r="H362">
            <v>3014.68</v>
          </cell>
          <cell r="I362">
            <v>3566.01</v>
          </cell>
          <cell r="J362">
            <v>4860.83</v>
          </cell>
          <cell r="K362">
            <v>3181.75</v>
          </cell>
          <cell r="L362">
            <v>3187.45</v>
          </cell>
          <cell r="M362">
            <v>4397.6000000000004</v>
          </cell>
          <cell r="N362">
            <v>5293.04</v>
          </cell>
        </row>
        <row r="363">
          <cell r="A363" t="str">
            <v>GM02</v>
          </cell>
          <cell r="B363" t="str">
            <v>ACEITE PARA TRANSFORMADORES</v>
          </cell>
          <cell r="C363">
            <v>8581.26</v>
          </cell>
          <cell r="D363">
            <v>8581.26</v>
          </cell>
          <cell r="E363">
            <v>16801.61</v>
          </cell>
          <cell r="F363">
            <v>16801.61</v>
          </cell>
          <cell r="G363">
            <v>0</v>
          </cell>
          <cell r="H363">
            <v>745.36</v>
          </cell>
          <cell r="I363">
            <v>0</v>
          </cell>
          <cell r="J363">
            <v>0</v>
          </cell>
          <cell r="K363">
            <v>1286.04</v>
          </cell>
          <cell r="L363">
            <v>112</v>
          </cell>
          <cell r="M363">
            <v>1174.04</v>
          </cell>
          <cell r="N363">
            <v>0</v>
          </cell>
        </row>
        <row r="364">
          <cell r="A364" t="str">
            <v>GM03</v>
          </cell>
          <cell r="B364" t="str">
            <v>MATERIALES Y SUMINISTROS MANTENIMIENTO DE REDES</v>
          </cell>
          <cell r="C364">
            <v>1090536.3899999999</v>
          </cell>
          <cell r="D364">
            <v>850848.91</v>
          </cell>
          <cell r="E364">
            <v>1167451.3399999999</v>
          </cell>
          <cell r="F364">
            <v>1167451.3399999999</v>
          </cell>
          <cell r="G364">
            <v>93948.67</v>
          </cell>
          <cell r="H364">
            <v>63341.29</v>
          </cell>
          <cell r="I364">
            <v>141765.85</v>
          </cell>
          <cell r="J364">
            <v>77273.72</v>
          </cell>
          <cell r="K364">
            <v>181758.89</v>
          </cell>
          <cell r="L364">
            <v>162339.21</v>
          </cell>
          <cell r="M364">
            <v>157501.45000000001</v>
          </cell>
          <cell r="N364">
            <v>145060.23000000001</v>
          </cell>
        </row>
        <row r="365">
          <cell r="A365" t="str">
            <v>GM04</v>
          </cell>
          <cell r="B365" t="str">
            <v>REPUESTOS Y ACCESORIOS PARA VEHICULOS</v>
          </cell>
          <cell r="C365">
            <v>127608.96000000001</v>
          </cell>
          <cell r="D365">
            <v>105287</v>
          </cell>
          <cell r="E365">
            <v>113065.79</v>
          </cell>
          <cell r="F365">
            <v>113065.79</v>
          </cell>
          <cell r="G365">
            <v>7065.01</v>
          </cell>
          <cell r="H365">
            <v>13161.61</v>
          </cell>
          <cell r="I365">
            <v>7309.68</v>
          </cell>
          <cell r="J365">
            <v>6947.36</v>
          </cell>
          <cell r="K365">
            <v>9859.61</v>
          </cell>
          <cell r="L365">
            <v>9704.86</v>
          </cell>
          <cell r="M365">
            <v>5266.29</v>
          </cell>
          <cell r="N365">
            <v>7983.79</v>
          </cell>
        </row>
        <row r="366">
          <cell r="A366" t="str">
            <v>GM05</v>
          </cell>
          <cell r="B366" t="str">
            <v>REPUESTOS PARA MOBILIARIO Y EQUIPO DE OFICINA</v>
          </cell>
          <cell r="C366">
            <v>2084.17</v>
          </cell>
          <cell r="D366">
            <v>432.82</v>
          </cell>
          <cell r="E366">
            <v>1311.67</v>
          </cell>
          <cell r="F366">
            <v>1311.67</v>
          </cell>
          <cell r="G366">
            <v>29.9</v>
          </cell>
          <cell r="H366">
            <v>0</v>
          </cell>
          <cell r="I366">
            <v>196.66</v>
          </cell>
          <cell r="J366">
            <v>45.8</v>
          </cell>
          <cell r="K366">
            <v>24.99</v>
          </cell>
          <cell r="L366">
            <v>0</v>
          </cell>
          <cell r="M366">
            <v>0</v>
          </cell>
          <cell r="N366">
            <v>0</v>
          </cell>
        </row>
        <row r="367">
          <cell r="A367" t="str">
            <v>GM06</v>
          </cell>
          <cell r="B367" t="str">
            <v>REPUESTOS PARA EQUIPOS DE COMUNICACION</v>
          </cell>
          <cell r="C367">
            <v>30091.05</v>
          </cell>
          <cell r="D367">
            <v>28316.92</v>
          </cell>
          <cell r="E367">
            <v>24493.070000000003</v>
          </cell>
          <cell r="F367">
            <v>24493.070000000003</v>
          </cell>
          <cell r="G367">
            <v>0</v>
          </cell>
          <cell r="H367">
            <v>0</v>
          </cell>
          <cell r="I367">
            <v>3</v>
          </cell>
          <cell r="J367">
            <v>2808.33</v>
          </cell>
          <cell r="K367">
            <v>0</v>
          </cell>
          <cell r="L367">
            <v>65</v>
          </cell>
          <cell r="M367">
            <v>41.9</v>
          </cell>
          <cell r="N367">
            <v>0</v>
          </cell>
        </row>
        <row r="368">
          <cell r="A368" t="str">
            <v>GM07</v>
          </cell>
          <cell r="B368" t="str">
            <v>REPUESTOS Y ACCESORIOS PARA HARDWARE INFORMÁTICO</v>
          </cell>
          <cell r="C368">
            <v>36785.910000000003</v>
          </cell>
          <cell r="D368">
            <v>15839.41</v>
          </cell>
          <cell r="E368">
            <v>22324.899999999998</v>
          </cell>
          <cell r="F368">
            <v>22324.899999999998</v>
          </cell>
          <cell r="G368">
            <v>0</v>
          </cell>
          <cell r="H368">
            <v>28.7</v>
          </cell>
          <cell r="I368">
            <v>179.1</v>
          </cell>
          <cell r="J368">
            <v>78.09</v>
          </cell>
          <cell r="K368">
            <v>0</v>
          </cell>
          <cell r="L368">
            <v>109.7</v>
          </cell>
          <cell r="M368">
            <v>59.36</v>
          </cell>
          <cell r="N368">
            <v>196.18</v>
          </cell>
        </row>
        <row r="369">
          <cell r="A369" t="str">
            <v>GM08</v>
          </cell>
          <cell r="B369" t="str">
            <v>MATERIALES Y ELEMENTOS DE SEGURIDAD</v>
          </cell>
          <cell r="C369">
            <v>75955.320000000007</v>
          </cell>
          <cell r="D369">
            <v>50388.76</v>
          </cell>
          <cell r="E369">
            <v>44199.779999999992</v>
          </cell>
          <cell r="F369">
            <v>44199.779999999992</v>
          </cell>
          <cell r="G369">
            <v>2574.11</v>
          </cell>
          <cell r="H369">
            <v>2247.77</v>
          </cell>
          <cell r="I369">
            <v>3114.71</v>
          </cell>
          <cell r="J369">
            <v>2653.11</v>
          </cell>
          <cell r="K369">
            <v>2403.9</v>
          </cell>
          <cell r="L369">
            <v>3347.25</v>
          </cell>
          <cell r="M369">
            <v>4048.57</v>
          </cell>
          <cell r="N369">
            <v>1176.02</v>
          </cell>
        </row>
        <row r="370">
          <cell r="A370" t="str">
            <v>GM09</v>
          </cell>
          <cell r="B370" t="str">
            <v>MATERIALES, EQUIPO Y HERRAMIENTAS PARA USO ACTIVID. GRALES.</v>
          </cell>
          <cell r="C370">
            <v>54166.26</v>
          </cell>
          <cell r="D370">
            <v>36530.910000000003</v>
          </cell>
          <cell r="E370">
            <v>27587.049999999996</v>
          </cell>
          <cell r="F370">
            <v>27587.049999999996</v>
          </cell>
          <cell r="G370">
            <v>595.27</v>
          </cell>
          <cell r="H370">
            <v>1699.55</v>
          </cell>
          <cell r="I370">
            <v>17643.63</v>
          </cell>
          <cell r="J370">
            <v>1569.03</v>
          </cell>
          <cell r="K370">
            <v>922.48</v>
          </cell>
          <cell r="L370">
            <v>2917.36</v>
          </cell>
          <cell r="M370">
            <v>441.42</v>
          </cell>
          <cell r="N370">
            <v>7448.05</v>
          </cell>
        </row>
        <row r="371">
          <cell r="A371" t="str">
            <v>GM10</v>
          </cell>
          <cell r="B371" t="str">
            <v>LLANTAS Y BATERIAS</v>
          </cell>
          <cell r="C371">
            <v>39434.57</v>
          </cell>
          <cell r="D371">
            <v>29919.200000000001</v>
          </cell>
          <cell r="E371">
            <v>40412.400000000001</v>
          </cell>
          <cell r="F371">
            <v>40412.400000000001</v>
          </cell>
          <cell r="G371">
            <v>1481.64</v>
          </cell>
          <cell r="H371">
            <v>2334.13</v>
          </cell>
          <cell r="I371">
            <v>3460.73</v>
          </cell>
          <cell r="J371">
            <v>1281.56</v>
          </cell>
          <cell r="K371">
            <v>1875.33</v>
          </cell>
          <cell r="L371">
            <v>627.73</v>
          </cell>
          <cell r="M371">
            <v>3006.3</v>
          </cell>
          <cell r="N371">
            <v>1042.8399999999999</v>
          </cell>
        </row>
        <row r="372">
          <cell r="A372" t="str">
            <v>GM11</v>
          </cell>
          <cell r="B372" t="str">
            <v>COMBUSTIBLE Y LUBRICANTES</v>
          </cell>
          <cell r="C372">
            <v>214295.58</v>
          </cell>
          <cell r="D372">
            <v>166757.47</v>
          </cell>
          <cell r="E372">
            <v>233679.64</v>
          </cell>
          <cell r="F372">
            <v>233679.64</v>
          </cell>
          <cell r="G372">
            <v>7739.19</v>
          </cell>
          <cell r="H372">
            <v>16032.85</v>
          </cell>
          <cell r="I372">
            <v>19890.39</v>
          </cell>
          <cell r="J372">
            <v>15293.62</v>
          </cell>
          <cell r="K372">
            <v>20192.52</v>
          </cell>
          <cell r="L372">
            <v>18281.3</v>
          </cell>
          <cell r="M372">
            <v>16924.3</v>
          </cell>
          <cell r="N372">
            <v>21058.18</v>
          </cell>
        </row>
        <row r="373">
          <cell r="A373" t="str">
            <v>GP00</v>
          </cell>
          <cell r="B373" t="str">
            <v>GASTOS DE PERSONAL PROPIO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 t="str">
            <v>GP01</v>
          </cell>
          <cell r="B374" t="str">
            <v>SUELDOS Y SALARIOS</v>
          </cell>
          <cell r="C374">
            <v>6722270.5800000001</v>
          </cell>
          <cell r="D374">
            <v>5572896.4400000004</v>
          </cell>
          <cell r="E374">
            <v>7144394.0700000003</v>
          </cell>
          <cell r="F374">
            <v>7144394.0700000003</v>
          </cell>
          <cell r="G374">
            <v>653428.59</v>
          </cell>
          <cell r="H374">
            <v>650695.75</v>
          </cell>
          <cell r="I374">
            <v>652471.68999999994</v>
          </cell>
          <cell r="J374">
            <v>647223.32999999996</v>
          </cell>
          <cell r="K374">
            <v>638050.43999999994</v>
          </cell>
          <cell r="L374">
            <v>657875.06999999995</v>
          </cell>
          <cell r="M374">
            <v>661430.69999999995</v>
          </cell>
          <cell r="N374">
            <v>676293.45</v>
          </cell>
        </row>
        <row r="375">
          <cell r="A375" t="str">
            <v>GP02</v>
          </cell>
          <cell r="B375" t="str">
            <v>SUELDOS EXTRAORDINARIOS</v>
          </cell>
          <cell r="C375">
            <v>530570.52</v>
          </cell>
          <cell r="D375">
            <v>462141.57</v>
          </cell>
          <cell r="E375">
            <v>312774.90000000002</v>
          </cell>
          <cell r="F375">
            <v>312774.90000000002</v>
          </cell>
          <cell r="G375">
            <v>33607.99</v>
          </cell>
          <cell r="H375">
            <v>39283.64</v>
          </cell>
          <cell r="I375">
            <v>27220.29</v>
          </cell>
          <cell r="J375">
            <v>33982.720000000001</v>
          </cell>
          <cell r="K375">
            <v>26955.279999999999</v>
          </cell>
          <cell r="L375">
            <v>41938.769999999997</v>
          </cell>
          <cell r="M375">
            <v>35555.519999999997</v>
          </cell>
          <cell r="N375">
            <v>30621.79</v>
          </cell>
        </row>
        <row r="376">
          <cell r="A376" t="str">
            <v>GP03</v>
          </cell>
          <cell r="B376" t="str">
            <v>AGUINALDOS</v>
          </cell>
          <cell r="C376">
            <v>560906.68000000005</v>
          </cell>
          <cell r="D376">
            <v>454685.48</v>
          </cell>
          <cell r="E376">
            <v>594894.14999999991</v>
          </cell>
          <cell r="F376">
            <v>594894.14999999991</v>
          </cell>
          <cell r="G376">
            <v>53691.07</v>
          </cell>
          <cell r="H376">
            <v>48394.66</v>
          </cell>
          <cell r="I376">
            <v>52758.44</v>
          </cell>
          <cell r="J376">
            <v>51584.480000000003</v>
          </cell>
          <cell r="K376">
            <v>52975.57</v>
          </cell>
          <cell r="L376">
            <v>52330.38</v>
          </cell>
          <cell r="M376">
            <v>52844.22</v>
          </cell>
          <cell r="N376">
            <v>54588.67</v>
          </cell>
        </row>
        <row r="377">
          <cell r="A377" t="str">
            <v>GP04</v>
          </cell>
          <cell r="B377" t="str">
            <v>BONIFICACIONES</v>
          </cell>
          <cell r="C377">
            <v>571723.78</v>
          </cell>
          <cell r="D377">
            <v>475291.54</v>
          </cell>
          <cell r="E377">
            <v>610422.21000000008</v>
          </cell>
          <cell r="F377">
            <v>610422.21000000008</v>
          </cell>
          <cell r="G377">
            <v>65049.16</v>
          </cell>
          <cell r="H377">
            <v>53466.79</v>
          </cell>
          <cell r="I377">
            <v>54645.89</v>
          </cell>
          <cell r="J377">
            <v>56558.35</v>
          </cell>
          <cell r="K377">
            <v>59769.16</v>
          </cell>
          <cell r="L377">
            <v>58208.61</v>
          </cell>
          <cell r="M377">
            <v>59722.85</v>
          </cell>
          <cell r="N377">
            <v>60741.54</v>
          </cell>
        </row>
        <row r="378">
          <cell r="A378" t="str">
            <v>GP05</v>
          </cell>
          <cell r="B378" t="str">
            <v>VACACIONES</v>
          </cell>
          <cell r="C378">
            <v>365099.91</v>
          </cell>
          <cell r="D378">
            <v>310067.76</v>
          </cell>
          <cell r="E378">
            <v>380603.25999999995</v>
          </cell>
          <cell r="F378">
            <v>380603.25999999995</v>
          </cell>
          <cell r="G378">
            <v>40088.15</v>
          </cell>
          <cell r="H378">
            <v>28171.72</v>
          </cell>
          <cell r="I378">
            <v>32240.15</v>
          </cell>
          <cell r="J378">
            <v>35653.160000000003</v>
          </cell>
          <cell r="K378">
            <v>36801.99</v>
          </cell>
          <cell r="L378">
            <v>32504.2</v>
          </cell>
          <cell r="M378">
            <v>17999.2</v>
          </cell>
          <cell r="N378">
            <v>38299.82</v>
          </cell>
        </row>
        <row r="379">
          <cell r="A379" t="str">
            <v>GP06</v>
          </cell>
          <cell r="B379" t="str">
            <v>VIATICOS DE ALIMENTACION LOCAL</v>
          </cell>
          <cell r="C379">
            <v>197503.84</v>
          </cell>
          <cell r="D379">
            <v>163536.07999999999</v>
          </cell>
          <cell r="E379">
            <v>165281.49</v>
          </cell>
          <cell r="F379">
            <v>165281.49</v>
          </cell>
          <cell r="G379">
            <v>7487.57</v>
          </cell>
          <cell r="H379">
            <v>13138.37</v>
          </cell>
          <cell r="I379">
            <v>12424.82</v>
          </cell>
          <cell r="J379">
            <v>12648.52</v>
          </cell>
          <cell r="K379">
            <v>13364.81</v>
          </cell>
          <cell r="L379">
            <v>15783.88</v>
          </cell>
          <cell r="M379">
            <v>11226.85</v>
          </cell>
          <cell r="N379">
            <v>13238.77</v>
          </cell>
        </row>
        <row r="380">
          <cell r="A380" t="str">
            <v>GP07</v>
          </cell>
          <cell r="B380" t="str">
            <v>ALOJAMIENTO LOCAL</v>
          </cell>
          <cell r="C380">
            <v>8518.66</v>
          </cell>
          <cell r="D380">
            <v>5698.47</v>
          </cell>
          <cell r="E380">
            <v>157.5</v>
          </cell>
          <cell r="F380">
            <v>157.5</v>
          </cell>
          <cell r="G380">
            <v>0</v>
          </cell>
          <cell r="H380">
            <v>-17.55</v>
          </cell>
          <cell r="I380">
            <v>17.55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GP08</v>
          </cell>
          <cell r="B381" t="str">
            <v>APORTE PATRONAL FONDO DE VACACIONES</v>
          </cell>
          <cell r="C381">
            <v>434463.27</v>
          </cell>
          <cell r="D381">
            <v>359018.32</v>
          </cell>
          <cell r="E381">
            <v>467170.48000000004</v>
          </cell>
          <cell r="F381">
            <v>467170.48000000004</v>
          </cell>
          <cell r="G381">
            <v>37991.870000000003</v>
          </cell>
          <cell r="H381">
            <v>47406.18</v>
          </cell>
          <cell r="I381">
            <v>37630.44</v>
          </cell>
          <cell r="J381">
            <v>43770.96</v>
          </cell>
          <cell r="K381">
            <v>43024.23</v>
          </cell>
          <cell r="L381">
            <v>43846.400000000001</v>
          </cell>
          <cell r="M381">
            <v>33036.720000000001</v>
          </cell>
          <cell r="N381">
            <v>43105.55</v>
          </cell>
        </row>
        <row r="382">
          <cell r="A382" t="str">
            <v>GP09</v>
          </cell>
          <cell r="B382" t="str">
            <v>SERVICIOS MEDICOS PARA USO DEL PERSONAL</v>
          </cell>
          <cell r="C382">
            <v>12253.44</v>
          </cell>
          <cell r="D382">
            <v>1133.99</v>
          </cell>
          <cell r="E382">
            <v>7119.09</v>
          </cell>
          <cell r="F382">
            <v>7119.09</v>
          </cell>
          <cell r="G382">
            <v>55.65</v>
          </cell>
          <cell r="H382">
            <v>5407.12</v>
          </cell>
          <cell r="I382">
            <v>-4601.55</v>
          </cell>
          <cell r="J382">
            <v>-279.94</v>
          </cell>
          <cell r="K382">
            <v>131.75</v>
          </cell>
          <cell r="L382">
            <v>70</v>
          </cell>
          <cell r="M382">
            <v>182.7</v>
          </cell>
          <cell r="N382">
            <v>1511.3</v>
          </cell>
        </row>
        <row r="383">
          <cell r="A383" t="str">
            <v>GP10</v>
          </cell>
          <cell r="B383" t="str">
            <v>AYUDA POR DEFUNCION</v>
          </cell>
          <cell r="C383">
            <v>15341.6</v>
          </cell>
          <cell r="D383">
            <v>14381.6</v>
          </cell>
          <cell r="E383">
            <v>7640</v>
          </cell>
          <cell r="F383">
            <v>7640</v>
          </cell>
          <cell r="G383">
            <v>3060</v>
          </cell>
          <cell r="H383">
            <v>1120</v>
          </cell>
          <cell r="I383">
            <v>1000</v>
          </cell>
          <cell r="J383">
            <v>1000</v>
          </cell>
          <cell r="K383">
            <v>3000</v>
          </cell>
          <cell r="L383">
            <v>1000</v>
          </cell>
          <cell r="M383">
            <v>1000</v>
          </cell>
          <cell r="N383">
            <v>7171.76</v>
          </cell>
        </row>
        <row r="384">
          <cell r="A384" t="str">
            <v>GP11</v>
          </cell>
          <cell r="B384" t="str">
            <v>INDEMNIZACIONES</v>
          </cell>
          <cell r="C384">
            <v>572909.67000000004</v>
          </cell>
          <cell r="D384">
            <v>580799.75</v>
          </cell>
          <cell r="E384">
            <v>691348.24000000011</v>
          </cell>
          <cell r="F384">
            <v>691348.24000000011</v>
          </cell>
          <cell r="G384">
            <v>51108.93</v>
          </cell>
          <cell r="H384">
            <v>51108.93</v>
          </cell>
          <cell r="I384">
            <v>51108.93</v>
          </cell>
          <cell r="J384">
            <v>51108.94</v>
          </cell>
          <cell r="K384">
            <v>51108.93</v>
          </cell>
          <cell r="L384">
            <v>63108.93</v>
          </cell>
          <cell r="M384">
            <v>53365.83</v>
          </cell>
          <cell r="N384">
            <v>63108.93</v>
          </cell>
        </row>
        <row r="385">
          <cell r="A385" t="str">
            <v>GP12</v>
          </cell>
          <cell r="B385" t="str">
            <v>SUBSIDIOS GASTOS DE TRANSPORTE</v>
          </cell>
          <cell r="C385">
            <v>150503.70000000001</v>
          </cell>
          <cell r="D385">
            <v>125683.8</v>
          </cell>
          <cell r="E385">
            <v>149517.76000000001</v>
          </cell>
          <cell r="F385">
            <v>149517.76000000001</v>
          </cell>
          <cell r="G385">
            <v>8275.5</v>
          </cell>
          <cell r="H385">
            <v>8768.25</v>
          </cell>
          <cell r="I385">
            <v>9569.25</v>
          </cell>
          <cell r="J385">
            <v>8678.26</v>
          </cell>
          <cell r="K385">
            <v>8689.5</v>
          </cell>
          <cell r="L385">
            <v>9315</v>
          </cell>
          <cell r="M385">
            <v>9754.5400000000009</v>
          </cell>
          <cell r="N385">
            <v>9213.75</v>
          </cell>
        </row>
        <row r="386">
          <cell r="A386" t="str">
            <v>GP13</v>
          </cell>
          <cell r="B386" t="str">
            <v>CAPACITACION DE PERSONAL</v>
          </cell>
          <cell r="C386">
            <v>167059.34</v>
          </cell>
          <cell r="D386">
            <v>94193.03</v>
          </cell>
          <cell r="E386">
            <v>85132.59</v>
          </cell>
          <cell r="F386">
            <v>85132.59</v>
          </cell>
          <cell r="G386">
            <v>0</v>
          </cell>
          <cell r="H386">
            <v>0</v>
          </cell>
          <cell r="I386">
            <v>4645.1000000000004</v>
          </cell>
          <cell r="J386">
            <v>210</v>
          </cell>
          <cell r="K386">
            <v>3527.5</v>
          </cell>
          <cell r="L386">
            <v>12230.28</v>
          </cell>
          <cell r="M386">
            <v>13991.53</v>
          </cell>
          <cell r="N386">
            <v>8743</v>
          </cell>
        </row>
        <row r="387">
          <cell r="A387" t="str">
            <v>GP14</v>
          </cell>
          <cell r="B387" t="str">
            <v>SEGURO DE VIDA COLECTIVO</v>
          </cell>
          <cell r="C387">
            <v>76942.41</v>
          </cell>
          <cell r="D387">
            <v>62667.3</v>
          </cell>
          <cell r="E387">
            <v>76387.13</v>
          </cell>
          <cell r="F387">
            <v>76387.13</v>
          </cell>
          <cell r="G387">
            <v>4298.8500000000004</v>
          </cell>
          <cell r="H387">
            <v>3882.83</v>
          </cell>
          <cell r="I387">
            <v>4298.8500000000004</v>
          </cell>
          <cell r="J387">
            <v>4160.17</v>
          </cell>
          <cell r="K387">
            <v>4348.1099999999997</v>
          </cell>
          <cell r="L387">
            <v>4080.95</v>
          </cell>
          <cell r="M387">
            <v>4292.01</v>
          </cell>
          <cell r="N387">
            <v>4292.01</v>
          </cell>
        </row>
        <row r="388">
          <cell r="A388" t="str">
            <v>GP15</v>
          </cell>
          <cell r="B388" t="str">
            <v>UNIFORMES</v>
          </cell>
          <cell r="C388">
            <v>52467.59</v>
          </cell>
          <cell r="D388">
            <v>52224.53</v>
          </cell>
          <cell r="E388">
            <v>47472.670000000006</v>
          </cell>
          <cell r="F388">
            <v>47472.670000000006</v>
          </cell>
          <cell r="G388">
            <v>0</v>
          </cell>
          <cell r="H388">
            <v>33586.15</v>
          </cell>
          <cell r="I388">
            <v>0</v>
          </cell>
          <cell r="J388">
            <v>2675</v>
          </cell>
          <cell r="K388">
            <v>0</v>
          </cell>
          <cell r="L388">
            <v>0</v>
          </cell>
          <cell r="M388">
            <v>0</v>
          </cell>
          <cell r="N388">
            <v>3074.06</v>
          </cell>
        </row>
        <row r="389">
          <cell r="A389" t="str">
            <v>GP16</v>
          </cell>
          <cell r="B389" t="str">
            <v>FIESTAS NAVIDENAS</v>
          </cell>
          <cell r="C389">
            <v>34078.720000000001</v>
          </cell>
          <cell r="D389">
            <v>4636.66</v>
          </cell>
          <cell r="E389">
            <v>30610.629999999997</v>
          </cell>
          <cell r="F389">
            <v>30610.629999999997</v>
          </cell>
          <cell r="G389">
            <v>55.55</v>
          </cell>
          <cell r="H389">
            <v>0</v>
          </cell>
          <cell r="I389">
            <v>0</v>
          </cell>
          <cell r="J389">
            <v>108</v>
          </cell>
          <cell r="K389">
            <v>150</v>
          </cell>
          <cell r="L389">
            <v>0</v>
          </cell>
          <cell r="M389">
            <v>1639.15</v>
          </cell>
          <cell r="N389">
            <v>4429.78</v>
          </cell>
        </row>
        <row r="390">
          <cell r="A390" t="str">
            <v>GP17</v>
          </cell>
          <cell r="B390" t="str">
            <v>ARTICULOS DE CONSUMO E HIGIENE PARA EL PERSONAL</v>
          </cell>
          <cell r="C390">
            <v>64893.08</v>
          </cell>
          <cell r="D390">
            <v>53921.22</v>
          </cell>
          <cell r="E390">
            <v>58258.29</v>
          </cell>
          <cell r="F390">
            <v>58258.29</v>
          </cell>
          <cell r="G390">
            <v>4399.51</v>
          </cell>
          <cell r="H390">
            <v>3150.85</v>
          </cell>
          <cell r="I390">
            <v>10241.799999999999</v>
          </cell>
          <cell r="J390">
            <v>4283.6099999999997</v>
          </cell>
          <cell r="K390">
            <v>3775.65</v>
          </cell>
          <cell r="L390">
            <v>4660.6499999999996</v>
          </cell>
          <cell r="M390">
            <v>3828.91</v>
          </cell>
          <cell r="N390">
            <v>4957.72</v>
          </cell>
        </row>
        <row r="391">
          <cell r="A391" t="str">
            <v>GP18</v>
          </cell>
          <cell r="B391" t="str">
            <v>EVENTOS DEPORTIVOS</v>
          </cell>
          <cell r="C391">
            <v>12999.99</v>
          </cell>
          <cell r="D391">
            <v>8341</v>
          </cell>
          <cell r="E391">
            <v>20880.73</v>
          </cell>
          <cell r="F391">
            <v>20880.73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 t="str">
            <v>GP19</v>
          </cell>
          <cell r="B392" t="str">
            <v>BONIFICACIONES POR GESTION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 t="str">
            <v>GP20</v>
          </cell>
          <cell r="B393" t="str">
            <v>PRESTACIONES A EJECUTIVOS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7478.03</v>
          </cell>
          <cell r="H393">
            <v>154908.94</v>
          </cell>
          <cell r="I393">
            <v>12677.19</v>
          </cell>
          <cell r="J393">
            <v>3901.55</v>
          </cell>
          <cell r="K393">
            <v>10955.96</v>
          </cell>
          <cell r="L393">
            <v>7145.11</v>
          </cell>
          <cell r="M393">
            <v>7145.11</v>
          </cell>
          <cell r="N393">
            <v>13084.51</v>
          </cell>
        </row>
        <row r="394">
          <cell r="A394" t="str">
            <v>GP21</v>
          </cell>
          <cell r="B394" t="str">
            <v>TRANSPORTE EN EL EXTERIOR</v>
          </cell>
          <cell r="C394">
            <v>3885.21</v>
          </cell>
          <cell r="D394">
            <v>2117.48</v>
          </cell>
          <cell r="E394">
            <v>3025.96</v>
          </cell>
          <cell r="F394">
            <v>3025.96</v>
          </cell>
          <cell r="G394">
            <v>0</v>
          </cell>
          <cell r="H394">
            <v>94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71.36</v>
          </cell>
        </row>
        <row r="395">
          <cell r="A395" t="str">
            <v>GP22</v>
          </cell>
          <cell r="B395" t="str">
            <v>TRANSPORTE LOCAL</v>
          </cell>
          <cell r="C395">
            <v>156721.89000000001</v>
          </cell>
          <cell r="D395">
            <v>128000.27</v>
          </cell>
          <cell r="E395">
            <v>137729.49</v>
          </cell>
          <cell r="F395">
            <v>137729.49</v>
          </cell>
          <cell r="G395">
            <v>7420.19</v>
          </cell>
          <cell r="H395">
            <v>10744.11</v>
          </cell>
          <cell r="I395">
            <v>12108.86</v>
          </cell>
          <cell r="J395">
            <v>11386.83</v>
          </cell>
          <cell r="K395">
            <v>11621.27</v>
          </cell>
          <cell r="L395">
            <v>12824.12</v>
          </cell>
          <cell r="M395">
            <v>9690.52</v>
          </cell>
          <cell r="N395">
            <v>11767.36</v>
          </cell>
        </row>
        <row r="396">
          <cell r="A396" t="str">
            <v>GP23</v>
          </cell>
          <cell r="B396" t="str">
            <v>SUMINISTROS DE ANTEOJOS</v>
          </cell>
          <cell r="C396">
            <v>29997.97</v>
          </cell>
          <cell r="D396">
            <v>21359.13</v>
          </cell>
          <cell r="E396">
            <v>36562.289999999994</v>
          </cell>
          <cell r="F396">
            <v>36562.289999999994</v>
          </cell>
          <cell r="G396">
            <v>1317.58</v>
          </cell>
          <cell r="H396">
            <v>4454.25</v>
          </cell>
          <cell r="I396">
            <v>4256.34</v>
          </cell>
          <cell r="J396">
            <v>1787.89</v>
          </cell>
          <cell r="K396">
            <v>1523.44</v>
          </cell>
          <cell r="L396">
            <v>1713.04</v>
          </cell>
          <cell r="M396">
            <v>4400.09</v>
          </cell>
          <cell r="N396">
            <v>1766.8</v>
          </cell>
        </row>
        <row r="397">
          <cell r="A397" t="str">
            <v>GP24</v>
          </cell>
          <cell r="B397" t="str">
            <v>CUOTAS PATRONALES SISTEMA SALUD E INSAFORP</v>
          </cell>
          <cell r="C397">
            <v>286819.78000000003</v>
          </cell>
          <cell r="D397">
            <v>238359.58</v>
          </cell>
          <cell r="E397">
            <v>232734.78</v>
          </cell>
          <cell r="F397">
            <v>232734.78</v>
          </cell>
          <cell r="G397">
            <v>26264.13</v>
          </cell>
          <cell r="H397">
            <v>26274.81</v>
          </cell>
          <cell r="I397">
            <v>26038</v>
          </cell>
          <cell r="J397">
            <v>26049.67</v>
          </cell>
          <cell r="K397">
            <v>25670.13</v>
          </cell>
          <cell r="L397">
            <v>26143.4</v>
          </cell>
          <cell r="M397">
            <v>26619.08</v>
          </cell>
          <cell r="N397">
            <v>26806.76</v>
          </cell>
        </row>
        <row r="398">
          <cell r="A398" t="str">
            <v>GP25</v>
          </cell>
          <cell r="B398" t="str">
            <v>GASTOS MEDICOS POR ACCIDENTE DE LOS EMPLEADOS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 t="str">
            <v>GP26</v>
          </cell>
          <cell r="B399" t="str">
            <v>BENEFICIO DE CANASTA BASICA</v>
          </cell>
          <cell r="C399">
            <v>183998.33</v>
          </cell>
          <cell r="D399">
            <v>153948.32999999999</v>
          </cell>
          <cell r="E399">
            <v>187913.33</v>
          </cell>
          <cell r="F399">
            <v>187913.33</v>
          </cell>
          <cell r="G399">
            <v>22080.33</v>
          </cell>
          <cell r="H399">
            <v>22120</v>
          </cell>
          <cell r="I399">
            <v>21980</v>
          </cell>
          <cell r="J399">
            <v>21968.32</v>
          </cell>
          <cell r="K399">
            <v>21877.35</v>
          </cell>
          <cell r="L399">
            <v>21319.67</v>
          </cell>
          <cell r="M399">
            <v>22558.959999999999</v>
          </cell>
          <cell r="N399">
            <v>23081.02</v>
          </cell>
        </row>
        <row r="400">
          <cell r="A400" t="str">
            <v>GP27</v>
          </cell>
          <cell r="B400" t="str">
            <v>SUBSIDIO EDUCATIVO</v>
          </cell>
          <cell r="C400">
            <v>103595.77</v>
          </cell>
          <cell r="D400">
            <v>93989.94</v>
          </cell>
          <cell r="E400">
            <v>105441.76</v>
          </cell>
          <cell r="F400">
            <v>105441.76</v>
          </cell>
          <cell r="G400">
            <v>23822.22</v>
          </cell>
          <cell r="H400">
            <v>21824.560000000001</v>
          </cell>
          <cell r="I400">
            <v>15497.64</v>
          </cell>
          <cell r="J400">
            <v>11502.94</v>
          </cell>
          <cell r="K400">
            <v>8620.65</v>
          </cell>
          <cell r="L400">
            <v>7636</v>
          </cell>
          <cell r="M400">
            <v>5779.71</v>
          </cell>
          <cell r="N400">
            <v>6465.56</v>
          </cell>
        </row>
        <row r="401">
          <cell r="A401" t="str">
            <v>GP28</v>
          </cell>
          <cell r="B401" t="str">
            <v>TRANSPORTE POR KILOMETRAJE</v>
          </cell>
          <cell r="C401">
            <v>3225.61</v>
          </cell>
          <cell r="D401">
            <v>2168.7199999999998</v>
          </cell>
          <cell r="E401">
            <v>2874.2599999999998</v>
          </cell>
          <cell r="F401">
            <v>2874.2599999999998</v>
          </cell>
          <cell r="G401">
            <v>71.36</v>
          </cell>
          <cell r="H401">
            <v>65.760000000000005</v>
          </cell>
          <cell r="I401">
            <v>6.4</v>
          </cell>
          <cell r="J401">
            <v>121.6</v>
          </cell>
          <cell r="K401">
            <v>166.96</v>
          </cell>
          <cell r="L401">
            <v>11.31</v>
          </cell>
          <cell r="M401">
            <v>84.34</v>
          </cell>
          <cell r="N401">
            <v>0</v>
          </cell>
        </row>
        <row r="402">
          <cell r="A402" t="str">
            <v>GP29</v>
          </cell>
          <cell r="B402" t="str">
            <v>SEGURO MEDICO HOSPITALARIO</v>
          </cell>
          <cell r="C402">
            <v>317797.36</v>
          </cell>
          <cell r="D402">
            <v>264834.28999999998</v>
          </cell>
          <cell r="E402">
            <v>305866.19</v>
          </cell>
          <cell r="F402">
            <v>305866.19</v>
          </cell>
          <cell r="G402">
            <v>27311.56</v>
          </cell>
          <cell r="H402">
            <v>24668.51</v>
          </cell>
          <cell r="I402">
            <v>27311.56</v>
          </cell>
          <cell r="J402">
            <v>26430.55</v>
          </cell>
          <cell r="K402">
            <v>28965.66</v>
          </cell>
          <cell r="L402">
            <v>26337.62</v>
          </cell>
          <cell r="M402">
            <v>27378.58</v>
          </cell>
          <cell r="N402">
            <v>27378.58</v>
          </cell>
        </row>
        <row r="403">
          <cell r="A403" t="str">
            <v>GP30</v>
          </cell>
          <cell r="B403" t="str">
            <v>PRESTACION POR JUBILACION DE EMPLEADOS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 t="str">
            <v>GP31</v>
          </cell>
          <cell r="B404" t="str">
            <v>OTRAS PRESTACIONES AL PERSONAL</v>
          </cell>
          <cell r="C404">
            <v>10977.76</v>
          </cell>
          <cell r="D404">
            <v>740.42</v>
          </cell>
          <cell r="E404">
            <v>11770</v>
          </cell>
          <cell r="F404">
            <v>11770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 t="str">
            <v>GP32</v>
          </cell>
          <cell r="B405" t="str">
            <v>BONIFICACION A RECEPTORES DE EFECTIVO</v>
          </cell>
          <cell r="C405">
            <v>1360</v>
          </cell>
          <cell r="D405">
            <v>1360</v>
          </cell>
          <cell r="E405">
            <v>1011.32</v>
          </cell>
          <cell r="F405">
            <v>1011.32</v>
          </cell>
          <cell r="G405">
            <v>480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 t="str">
            <v>GP33</v>
          </cell>
          <cell r="B406" t="str">
            <v>VIATICOS DE ALIMENTACION EN EL EXTERIOR</v>
          </cell>
          <cell r="C406">
            <v>7563.66</v>
          </cell>
          <cell r="D406">
            <v>5495.98</v>
          </cell>
          <cell r="E406">
            <v>4618.66</v>
          </cell>
          <cell r="F406">
            <v>4618.66</v>
          </cell>
          <cell r="G406">
            <v>0</v>
          </cell>
          <cell r="H406">
            <v>89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350.79</v>
          </cell>
        </row>
        <row r="407">
          <cell r="A407" t="str">
            <v>GP34</v>
          </cell>
          <cell r="B407" t="str">
            <v>ALOJAMIENTO EN EL EXTERIOR</v>
          </cell>
          <cell r="C407">
            <v>24493.19</v>
          </cell>
          <cell r="D407">
            <v>14429.26</v>
          </cell>
          <cell r="E407">
            <v>26986.57</v>
          </cell>
          <cell r="F407">
            <v>26986.57</v>
          </cell>
          <cell r="G407">
            <v>0</v>
          </cell>
          <cell r="H407">
            <v>158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725.29</v>
          </cell>
        </row>
        <row r="408">
          <cell r="A408" t="str">
            <v>GP35</v>
          </cell>
          <cell r="B408" t="str">
            <v>CUOTAS PATRONALES SISTEMA PREVISIONAL</v>
          </cell>
          <cell r="C408">
            <v>538039.1</v>
          </cell>
          <cell r="D408">
            <v>436362.57</v>
          </cell>
          <cell r="E408">
            <v>614130.86</v>
          </cell>
          <cell r="F408">
            <v>614130.86</v>
          </cell>
          <cell r="G408">
            <v>59066.92</v>
          </cell>
          <cell r="H408">
            <v>55004.06</v>
          </cell>
          <cell r="I408">
            <v>56585.79</v>
          </cell>
          <cell r="J408">
            <v>57016.13</v>
          </cell>
          <cell r="K408">
            <v>55954.45</v>
          </cell>
          <cell r="L408">
            <v>55715.68</v>
          </cell>
          <cell r="M408">
            <v>57435.31</v>
          </cell>
          <cell r="N408">
            <v>58433.81</v>
          </cell>
        </row>
        <row r="409">
          <cell r="A409" t="str">
            <v>GP36</v>
          </cell>
          <cell r="B409" t="str">
            <v>BENEFICIO POR TASA DE INTERESDE PRESTAMOS</v>
          </cell>
          <cell r="C409">
            <v>0</v>
          </cell>
          <cell r="D409">
            <v>0</v>
          </cell>
          <cell r="E409">
            <v>4903.5999999999985</v>
          </cell>
          <cell r="F409">
            <v>4903.5999999999985</v>
          </cell>
          <cell r="G409">
            <v>175.13</v>
          </cell>
          <cell r="H409">
            <v>175.13</v>
          </cell>
          <cell r="I409">
            <v>175.13</v>
          </cell>
          <cell r="J409">
            <v>175.13</v>
          </cell>
          <cell r="K409">
            <v>175.13</v>
          </cell>
          <cell r="L409">
            <v>175.13</v>
          </cell>
          <cell r="M409">
            <v>175.13</v>
          </cell>
          <cell r="N409">
            <v>175.13</v>
          </cell>
        </row>
        <row r="410">
          <cell r="A410" t="str">
            <v>GQ00</v>
          </cell>
          <cell r="B410" t="str">
            <v>GASTOS DE PERSONAL SUBCONTRATADO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 t="str">
            <v>GQ01</v>
          </cell>
          <cell r="B411" t="str">
            <v>SERVICIOS DE CONTRATISTAS TECNICOS FIJOS</v>
          </cell>
          <cell r="C411">
            <v>385463</v>
          </cell>
          <cell r="D411">
            <v>326572.08</v>
          </cell>
          <cell r="E411">
            <v>300866.99</v>
          </cell>
          <cell r="F411">
            <v>300866.99</v>
          </cell>
          <cell r="G411">
            <v>53084.38</v>
          </cell>
          <cell r="H411">
            <v>44855.35</v>
          </cell>
          <cell r="I411">
            <v>45414.69</v>
          </cell>
          <cell r="J411">
            <v>49338.68</v>
          </cell>
          <cell r="K411">
            <v>49431.26</v>
          </cell>
          <cell r="L411">
            <v>52610.54</v>
          </cell>
          <cell r="M411">
            <v>55353.07</v>
          </cell>
          <cell r="N411">
            <v>52029.69</v>
          </cell>
        </row>
        <row r="412">
          <cell r="A412" t="str">
            <v>GQ02</v>
          </cell>
          <cell r="B412" t="str">
            <v>SERVICIOS DE CONTRATISTAS ADMINISTRAVOS FIJOS</v>
          </cell>
          <cell r="C412">
            <v>1100242.19</v>
          </cell>
          <cell r="D412">
            <v>908850.65</v>
          </cell>
          <cell r="E412">
            <v>784367.80999999982</v>
          </cell>
          <cell r="F412">
            <v>784367.80999999982</v>
          </cell>
          <cell r="G412">
            <v>76555.16</v>
          </cell>
          <cell r="H412">
            <v>78972.14</v>
          </cell>
          <cell r="I412">
            <v>83965.85</v>
          </cell>
          <cell r="J412">
            <v>88035.93</v>
          </cell>
          <cell r="K412">
            <v>85906.46</v>
          </cell>
          <cell r="L412">
            <v>83985.13</v>
          </cell>
          <cell r="M412">
            <v>85209.14</v>
          </cell>
          <cell r="N412">
            <v>90366.46</v>
          </cell>
        </row>
        <row r="413">
          <cell r="A413" t="str">
            <v>GQ03</v>
          </cell>
          <cell r="B413" t="str">
            <v>TRANSP. Y ALIM. PERSONAL SUBCONTRATADO</v>
          </cell>
          <cell r="C413">
            <v>46501.46</v>
          </cell>
          <cell r="D413">
            <v>38626.22</v>
          </cell>
          <cell r="E413">
            <v>37198.89</v>
          </cell>
          <cell r="F413">
            <v>37198.89</v>
          </cell>
          <cell r="G413">
            <v>3203.81</v>
          </cell>
          <cell r="H413">
            <v>3038.42</v>
          </cell>
          <cell r="I413">
            <v>2985.75</v>
          </cell>
          <cell r="J413">
            <v>3426.37</v>
          </cell>
          <cell r="K413">
            <v>2922.2</v>
          </cell>
          <cell r="L413">
            <v>3174.72</v>
          </cell>
          <cell r="M413">
            <v>3081.34</v>
          </cell>
          <cell r="N413">
            <v>2916.24</v>
          </cell>
        </row>
        <row r="414">
          <cell r="A414" t="str">
            <v>GQ04</v>
          </cell>
          <cell r="B414" t="str">
            <v>SERVICIOS DE CONTRATISTAS ADMINISTRATIVOS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 t="str">
            <v>GS00</v>
          </cell>
          <cell r="B415" t="str">
            <v>GASTOS POR SERVICIOS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 t="str">
            <v>GS01</v>
          </cell>
          <cell r="B416" t="str">
            <v>AGUA</v>
          </cell>
          <cell r="C416">
            <v>76231.899999999994</v>
          </cell>
          <cell r="D416">
            <v>62539.69</v>
          </cell>
          <cell r="E416">
            <v>88481.180000000008</v>
          </cell>
          <cell r="F416">
            <v>88481.180000000008</v>
          </cell>
          <cell r="G416">
            <v>7382.45</v>
          </cell>
          <cell r="H416">
            <v>9055.41</v>
          </cell>
          <cell r="I416">
            <v>8957.01</v>
          </cell>
          <cell r="J416">
            <v>9609.7900000000009</v>
          </cell>
          <cell r="K416">
            <v>9917.23</v>
          </cell>
          <cell r="L416">
            <v>3228.33</v>
          </cell>
          <cell r="M416">
            <v>3787.04</v>
          </cell>
          <cell r="N416">
            <v>10347.719999999999</v>
          </cell>
        </row>
        <row r="417">
          <cell r="A417" t="str">
            <v>GS02</v>
          </cell>
          <cell r="B417" t="str">
            <v>ENERGIA ELECTRICA</v>
          </cell>
          <cell r="C417">
            <v>306686.52</v>
          </cell>
          <cell r="D417">
            <v>257065.45</v>
          </cell>
          <cell r="E417">
            <v>325457.26</v>
          </cell>
          <cell r="F417">
            <v>325457.26</v>
          </cell>
          <cell r="G417">
            <v>17940</v>
          </cell>
          <cell r="H417">
            <v>18842.12</v>
          </cell>
          <cell r="I417">
            <v>19405.400000000001</v>
          </cell>
          <cell r="J417">
            <v>18573</v>
          </cell>
          <cell r="K417">
            <v>21589.57</v>
          </cell>
          <cell r="L417">
            <v>22117.06</v>
          </cell>
          <cell r="M417">
            <v>20798.39</v>
          </cell>
          <cell r="N417">
            <v>25632.86</v>
          </cell>
        </row>
        <row r="418">
          <cell r="A418" t="str">
            <v>GS03</v>
          </cell>
          <cell r="B418" t="str">
            <v>TELEFONIA FIJA</v>
          </cell>
          <cell r="C418">
            <v>23472.75</v>
          </cell>
          <cell r="D418">
            <v>19380.240000000002</v>
          </cell>
          <cell r="E418">
            <v>20372.699999999997</v>
          </cell>
          <cell r="F418">
            <v>20372.699999999997</v>
          </cell>
          <cell r="G418">
            <v>1087.0999999999999</v>
          </cell>
          <cell r="H418">
            <v>793.36</v>
          </cell>
          <cell r="I418">
            <v>972.68</v>
          </cell>
          <cell r="J418">
            <v>893.59</v>
          </cell>
          <cell r="K418">
            <v>852.1</v>
          </cell>
          <cell r="L418">
            <v>1029.5899999999999</v>
          </cell>
          <cell r="M418">
            <v>1214.3800000000001</v>
          </cell>
          <cell r="N418">
            <v>1071.1199999999999</v>
          </cell>
        </row>
        <row r="419">
          <cell r="A419" t="str">
            <v>GS04</v>
          </cell>
          <cell r="B419" t="str">
            <v>ARRENDAMIENTO DE LOCALES</v>
          </cell>
          <cell r="C419">
            <v>259263.16</v>
          </cell>
          <cell r="D419">
            <v>210515.66</v>
          </cell>
          <cell r="E419">
            <v>328831.46999999997</v>
          </cell>
          <cell r="F419">
            <v>328831.46999999997</v>
          </cell>
          <cell r="G419">
            <v>920.55</v>
          </cell>
          <cell r="H419">
            <v>5882.73</v>
          </cell>
          <cell r="I419">
            <v>3557.9</v>
          </cell>
          <cell r="J419">
            <v>5337.35</v>
          </cell>
          <cell r="K419">
            <v>9066.8700000000008</v>
          </cell>
          <cell r="L419">
            <v>3495.98</v>
          </cell>
          <cell r="M419">
            <v>2737.24</v>
          </cell>
          <cell r="N419">
            <v>10357.629999999999</v>
          </cell>
        </row>
        <row r="420">
          <cell r="A420" t="str">
            <v>GS05</v>
          </cell>
          <cell r="B420" t="str">
            <v>SISTEMA COMUNICACION INFORMATICA</v>
          </cell>
          <cell r="C420">
            <v>221395.4</v>
          </cell>
          <cell r="D420">
            <v>184859.63</v>
          </cell>
          <cell r="E420">
            <v>187110.43999999997</v>
          </cell>
          <cell r="F420">
            <v>187110.43999999997</v>
          </cell>
          <cell r="G420">
            <v>17037.88</v>
          </cell>
          <cell r="H420">
            <v>17186</v>
          </cell>
          <cell r="I420">
            <v>17411.88</v>
          </cell>
          <cell r="J420">
            <v>17237.88</v>
          </cell>
          <cell r="K420">
            <v>17125.580000000002</v>
          </cell>
          <cell r="L420">
            <v>17466.88</v>
          </cell>
          <cell r="M420">
            <v>19013.88</v>
          </cell>
          <cell r="N420">
            <v>17219.88</v>
          </cell>
        </row>
        <row r="421">
          <cell r="A421" t="str">
            <v>GS06</v>
          </cell>
          <cell r="B421" t="str">
            <v>SEGURO DE BIENES MUEBLES E INMUEBLES</v>
          </cell>
          <cell r="C421">
            <v>187086.56</v>
          </cell>
          <cell r="D421">
            <v>154926.87</v>
          </cell>
          <cell r="E421">
            <v>186870.93999999997</v>
          </cell>
          <cell r="F421">
            <v>186870.93999999997</v>
          </cell>
          <cell r="G421">
            <v>19233.14</v>
          </cell>
          <cell r="H421">
            <v>17371.88</v>
          </cell>
          <cell r="I421">
            <v>19233.14</v>
          </cell>
          <cell r="J421">
            <v>18612.72</v>
          </cell>
          <cell r="K421">
            <v>19233.14</v>
          </cell>
          <cell r="L421">
            <v>18612.72</v>
          </cell>
          <cell r="M421">
            <v>21142.44</v>
          </cell>
          <cell r="N421">
            <v>21142.44</v>
          </cell>
        </row>
        <row r="422">
          <cell r="A422" t="str">
            <v>GS07</v>
          </cell>
          <cell r="B422" t="str">
            <v>ARRENDAMIENTO DE MOBILIARIO Y EQUIPOS</v>
          </cell>
          <cell r="C422">
            <v>233359.24</v>
          </cell>
          <cell r="D422">
            <v>203250.54</v>
          </cell>
          <cell r="E422">
            <v>154027.87</v>
          </cell>
          <cell r="F422">
            <v>154027.87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1760</v>
          </cell>
          <cell r="L422">
            <v>90</v>
          </cell>
          <cell r="M422">
            <v>1760</v>
          </cell>
          <cell r="N422">
            <v>0</v>
          </cell>
        </row>
        <row r="423">
          <cell r="A423" t="str">
            <v>GS08</v>
          </cell>
          <cell r="B423" t="str">
            <v>ARRENDAMIENTO DE SALAS PARA REUNIONES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 t="str">
            <v>GS09</v>
          </cell>
          <cell r="B424" t="str">
            <v>ARRENDAMIENTO DE PEAJES PASO DE LINEAS</v>
          </cell>
          <cell r="C424">
            <v>54332.13</v>
          </cell>
          <cell r="D424">
            <v>31209.55</v>
          </cell>
          <cell r="E424">
            <v>50498.599999999991</v>
          </cell>
          <cell r="F424">
            <v>50498.599999999991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A425" t="str">
            <v>GS10</v>
          </cell>
          <cell r="B425" t="str">
            <v>SEGURO SOBRE BIENES EN TRANSITO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 t="str">
            <v>GS11</v>
          </cell>
          <cell r="B426" t="str">
            <v>SEGURO DE VEHICULOS EN GENERAL</v>
          </cell>
          <cell r="C426">
            <v>60575.63</v>
          </cell>
          <cell r="D426">
            <v>49963.360000000001</v>
          </cell>
          <cell r="E426">
            <v>63370.779999999992</v>
          </cell>
          <cell r="F426">
            <v>63370.779999999992</v>
          </cell>
          <cell r="G426">
            <v>3960.36</v>
          </cell>
          <cell r="H426">
            <v>3577.1</v>
          </cell>
          <cell r="I426">
            <v>3960.36</v>
          </cell>
          <cell r="J426">
            <v>3832.61</v>
          </cell>
          <cell r="K426">
            <v>3960.38</v>
          </cell>
          <cell r="L426">
            <v>3832.62</v>
          </cell>
          <cell r="M426">
            <v>4880.53</v>
          </cell>
          <cell r="N426">
            <v>4094.29</v>
          </cell>
        </row>
        <row r="427">
          <cell r="A427" t="str">
            <v>GS12</v>
          </cell>
          <cell r="B427" t="str">
            <v>SEGURO POR DAÑOS A TERCEROS</v>
          </cell>
          <cell r="C427">
            <v>118645.69</v>
          </cell>
          <cell r="D427">
            <v>98740.29</v>
          </cell>
          <cell r="E427">
            <v>116041.73000000001</v>
          </cell>
          <cell r="F427">
            <v>116041.73000000001</v>
          </cell>
          <cell r="G427">
            <v>9716.4699999999993</v>
          </cell>
          <cell r="H427">
            <v>8776.16</v>
          </cell>
          <cell r="I427">
            <v>9716.4599999999991</v>
          </cell>
          <cell r="J427">
            <v>9403.0300000000007</v>
          </cell>
          <cell r="K427">
            <v>7648.32</v>
          </cell>
          <cell r="L427">
            <v>5441.98</v>
          </cell>
          <cell r="M427">
            <v>5360.91</v>
          </cell>
          <cell r="N427">
            <v>5360.91</v>
          </cell>
        </row>
        <row r="428">
          <cell r="A428" t="str">
            <v>GS13</v>
          </cell>
          <cell r="B428" t="str">
            <v>IMPRESIÓN DE RECIBOS</v>
          </cell>
          <cell r="C428">
            <v>146926.79999999999</v>
          </cell>
          <cell r="D428">
            <v>111789.9</v>
          </cell>
          <cell r="E428">
            <v>138932.48000000001</v>
          </cell>
          <cell r="F428">
            <v>138932.48000000001</v>
          </cell>
          <cell r="G428">
            <v>12190.48</v>
          </cell>
          <cell r="H428">
            <v>12222.99</v>
          </cell>
          <cell r="I428">
            <v>12262.4</v>
          </cell>
          <cell r="J428">
            <v>24360.59</v>
          </cell>
          <cell r="K428">
            <v>12338.25</v>
          </cell>
          <cell r="L428">
            <v>12385.57</v>
          </cell>
          <cell r="M428">
            <v>12346.72</v>
          </cell>
          <cell r="N428">
            <v>12501.24</v>
          </cell>
        </row>
        <row r="429">
          <cell r="A429" t="str">
            <v>GS14</v>
          </cell>
          <cell r="B429" t="str">
            <v>FLETES Y TRANSPORTES</v>
          </cell>
          <cell r="C429">
            <v>1035.73</v>
          </cell>
          <cell r="D429">
            <v>912.4</v>
          </cell>
          <cell r="E429">
            <v>3423.47</v>
          </cell>
          <cell r="F429">
            <v>3423.47</v>
          </cell>
          <cell r="G429">
            <v>60</v>
          </cell>
          <cell r="H429">
            <v>104</v>
          </cell>
          <cell r="I429">
            <v>804.6</v>
          </cell>
          <cell r="J429">
            <v>60.72</v>
          </cell>
          <cell r="K429">
            <v>611.47</v>
          </cell>
          <cell r="L429">
            <v>1834.33</v>
          </cell>
          <cell r="M429">
            <v>699.89</v>
          </cell>
          <cell r="N429">
            <v>651.16999999999996</v>
          </cell>
        </row>
        <row r="430">
          <cell r="A430" t="str">
            <v>GS15</v>
          </cell>
          <cell r="B430" t="str">
            <v>COMUNICACION POR RADIO Y SATELITE</v>
          </cell>
          <cell r="C430">
            <v>62131.96</v>
          </cell>
          <cell r="D430">
            <v>51171.82</v>
          </cell>
          <cell r="E430">
            <v>61647.25</v>
          </cell>
          <cell r="F430">
            <v>61647.25</v>
          </cell>
          <cell r="G430">
            <v>3065.1</v>
          </cell>
          <cell r="H430">
            <v>3065.1</v>
          </cell>
          <cell r="I430">
            <v>5286.01</v>
          </cell>
          <cell r="J430">
            <v>12395.07</v>
          </cell>
          <cell r="K430">
            <v>9271.7999999999993</v>
          </cell>
          <cell r="L430">
            <v>3512.07</v>
          </cell>
          <cell r="M430">
            <v>8824.83</v>
          </cell>
          <cell r="N430">
            <v>5642.73</v>
          </cell>
        </row>
        <row r="431">
          <cell r="A431" t="str">
            <v>GS16</v>
          </cell>
          <cell r="B431" t="str">
            <v>ARRENDAMIENTO DE BAHIAS</v>
          </cell>
          <cell r="C431">
            <v>815692.84</v>
          </cell>
          <cell r="D431">
            <v>680258.04</v>
          </cell>
          <cell r="E431">
            <v>821965.82000000007</v>
          </cell>
          <cell r="F431">
            <v>821965.82000000007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 t="str">
            <v>GS17</v>
          </cell>
          <cell r="B432" t="str">
            <v>TELEFONIA MOVIL</v>
          </cell>
          <cell r="C432">
            <v>65477.33</v>
          </cell>
          <cell r="D432">
            <v>52414.91</v>
          </cell>
          <cell r="E432">
            <v>83206.81</v>
          </cell>
          <cell r="F432">
            <v>83206.81</v>
          </cell>
          <cell r="G432">
            <v>10163.85</v>
          </cell>
          <cell r="H432">
            <v>10618.23</v>
          </cell>
          <cell r="I432">
            <v>10363.56</v>
          </cell>
          <cell r="J432">
            <v>10588.94</v>
          </cell>
          <cell r="K432">
            <v>10400.14</v>
          </cell>
          <cell r="L432">
            <v>10500.05</v>
          </cell>
          <cell r="M432">
            <v>10370.280000000001</v>
          </cell>
          <cell r="N432">
            <v>10591.15</v>
          </cell>
        </row>
        <row r="433">
          <cell r="A433" t="str">
            <v>GS18</v>
          </cell>
          <cell r="B433" t="str">
            <v>ALOJAMIENTO DE PLATAFORMA TECNOLÓGICA</v>
          </cell>
          <cell r="C433">
            <v>0</v>
          </cell>
          <cell r="D433">
            <v>0</v>
          </cell>
          <cell r="E433">
            <v>54000</v>
          </cell>
          <cell r="F433">
            <v>54000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A434" t="str">
            <v>GT00</v>
          </cell>
          <cell r="B434" t="str">
            <v>SERVICIOS DE CONTRATISTAS Y HONORARIOS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 t="str">
            <v>GT01</v>
          </cell>
          <cell r="B435" t="str">
            <v>SERVICIOS DE CONTRATISTAS TECNICOS</v>
          </cell>
          <cell r="C435">
            <v>5067637.58</v>
          </cell>
          <cell r="D435">
            <v>3963723.19</v>
          </cell>
          <cell r="E435">
            <v>4510251.97</v>
          </cell>
          <cell r="F435">
            <v>4510251.97</v>
          </cell>
          <cell r="G435">
            <v>341532.05</v>
          </cell>
          <cell r="H435">
            <v>165777.82999999999</v>
          </cell>
          <cell r="I435">
            <v>620980.39</v>
          </cell>
          <cell r="J435">
            <v>346452.39</v>
          </cell>
          <cell r="K435">
            <v>480958.88</v>
          </cell>
          <cell r="L435">
            <v>347051.97</v>
          </cell>
          <cell r="M435">
            <v>479301.26</v>
          </cell>
          <cell r="N435">
            <v>411047.98</v>
          </cell>
        </row>
        <row r="436">
          <cell r="A436" t="str">
            <v>GT02</v>
          </cell>
          <cell r="B436" t="str">
            <v>ADMINISTRACION DE ARRENDAMIENTO DE POSTES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 t="str">
            <v>GT03</v>
          </cell>
          <cell r="B437" t="str">
            <v>SERVICIOS DE LIMPIEZA</v>
          </cell>
          <cell r="C437">
            <v>200185.84</v>
          </cell>
          <cell r="D437">
            <v>166287.49</v>
          </cell>
          <cell r="E437">
            <v>193346.52000000002</v>
          </cell>
          <cell r="F437">
            <v>193346.52000000002</v>
          </cell>
          <cell r="G437">
            <v>15478.08</v>
          </cell>
          <cell r="H437">
            <v>13470.95</v>
          </cell>
          <cell r="I437">
            <v>16684.03</v>
          </cell>
          <cell r="J437">
            <v>17314.240000000002</v>
          </cell>
          <cell r="K437">
            <v>16203.82</v>
          </cell>
          <cell r="L437">
            <v>14744.2</v>
          </cell>
          <cell r="M437">
            <v>3540.25</v>
          </cell>
          <cell r="N437">
            <v>31945.599999999999</v>
          </cell>
        </row>
        <row r="438">
          <cell r="A438" t="str">
            <v>GT04</v>
          </cell>
          <cell r="B438" t="str">
            <v>REPARACION DE VEHICULOS</v>
          </cell>
          <cell r="C438">
            <v>116180.4</v>
          </cell>
          <cell r="D438">
            <v>91407.23</v>
          </cell>
          <cell r="E438">
            <v>107597.93999999999</v>
          </cell>
          <cell r="F438">
            <v>107597.93999999999</v>
          </cell>
          <cell r="G438">
            <v>7243.63</v>
          </cell>
          <cell r="H438">
            <v>6912.01</v>
          </cell>
          <cell r="I438">
            <v>9521.76</v>
          </cell>
          <cell r="J438">
            <v>6467.18</v>
          </cell>
          <cell r="K438">
            <v>7964.09</v>
          </cell>
          <cell r="L438">
            <v>8914.18</v>
          </cell>
          <cell r="M438">
            <v>4688.67</v>
          </cell>
          <cell r="N438">
            <v>12354.76</v>
          </cell>
        </row>
        <row r="439">
          <cell r="A439" t="str">
            <v>GT05</v>
          </cell>
          <cell r="B439" t="str">
            <v>MANTENIMIENTO DE INSTALACIONES Y EDIFICACIONES</v>
          </cell>
          <cell r="C439">
            <v>208864.03</v>
          </cell>
          <cell r="D439">
            <v>110406.13</v>
          </cell>
          <cell r="E439">
            <v>131307.40999999997</v>
          </cell>
          <cell r="F439">
            <v>131307.40999999997</v>
          </cell>
          <cell r="G439">
            <v>22.22</v>
          </cell>
          <cell r="H439">
            <v>1194.53</v>
          </cell>
          <cell r="I439">
            <v>35745.120000000003</v>
          </cell>
          <cell r="J439">
            <v>11292.94</v>
          </cell>
          <cell r="K439">
            <v>10696.64</v>
          </cell>
          <cell r="L439">
            <v>14869.76</v>
          </cell>
          <cell r="M439">
            <v>4441.01</v>
          </cell>
          <cell r="N439">
            <v>20792.63</v>
          </cell>
        </row>
        <row r="440">
          <cell r="A440" t="str">
            <v>GT06</v>
          </cell>
          <cell r="B440" t="str">
            <v>MANTTO DE MOBILIARIO Y EQUIPO DE OFICINA</v>
          </cell>
          <cell r="C440">
            <v>46651.11</v>
          </cell>
          <cell r="D440">
            <v>47992.74</v>
          </cell>
          <cell r="E440">
            <v>43606.83</v>
          </cell>
          <cell r="F440">
            <v>43606.83</v>
          </cell>
          <cell r="G440">
            <v>2230.98</v>
          </cell>
          <cell r="H440">
            <v>6050.64</v>
          </cell>
          <cell r="I440">
            <v>3766.49</v>
          </cell>
          <cell r="J440">
            <v>3652.95</v>
          </cell>
          <cell r="K440">
            <v>3972.91</v>
          </cell>
          <cell r="L440">
            <v>5942.45</v>
          </cell>
          <cell r="M440">
            <v>1074</v>
          </cell>
          <cell r="N440">
            <v>4600.21</v>
          </cell>
        </row>
        <row r="441">
          <cell r="A441" t="str">
            <v>GT07</v>
          </cell>
          <cell r="B441" t="str">
            <v>MANTTO DE EQUIPO DE COMUNICACIONES</v>
          </cell>
          <cell r="C441">
            <v>40588.17</v>
          </cell>
          <cell r="D441">
            <v>33799.35</v>
          </cell>
          <cell r="E441">
            <v>20758.14</v>
          </cell>
          <cell r="F441">
            <v>20758.14</v>
          </cell>
          <cell r="G441">
            <v>1456.6</v>
          </cell>
          <cell r="H441">
            <v>699.13</v>
          </cell>
          <cell r="I441">
            <v>815.34</v>
          </cell>
          <cell r="J441">
            <v>2926.37</v>
          </cell>
          <cell r="K441">
            <v>1102.48</v>
          </cell>
          <cell r="L441">
            <v>747.49</v>
          </cell>
          <cell r="M441">
            <v>877.4</v>
          </cell>
          <cell r="N441">
            <v>1067.3900000000001</v>
          </cell>
        </row>
        <row r="442">
          <cell r="A442" t="str">
            <v>GT08</v>
          </cell>
          <cell r="B442" t="str">
            <v>SOPORTE Y MANTENIMIENTO DE HARDWARE INFORMATICO</v>
          </cell>
          <cell r="C442">
            <v>326842.3</v>
          </cell>
          <cell r="D442">
            <v>267842.90000000002</v>
          </cell>
          <cell r="E442">
            <v>714200.4</v>
          </cell>
          <cell r="F442">
            <v>714200.4</v>
          </cell>
          <cell r="G442">
            <v>24232.59</v>
          </cell>
          <cell r="H442">
            <v>22088.06</v>
          </cell>
          <cell r="I442">
            <v>22475.56</v>
          </cell>
          <cell r="J442">
            <v>16322.52</v>
          </cell>
          <cell r="K442">
            <v>19051.330000000002</v>
          </cell>
          <cell r="L442">
            <v>15038.64</v>
          </cell>
          <cell r="M442">
            <v>39429.449999999997</v>
          </cell>
          <cell r="N442">
            <v>20031.68</v>
          </cell>
        </row>
        <row r="443">
          <cell r="A443" t="str">
            <v>GT09</v>
          </cell>
          <cell r="B443" t="str">
            <v>MENSAJERIA Y CORRESPONDENCIA</v>
          </cell>
          <cell r="C443">
            <v>64586.82</v>
          </cell>
          <cell r="D443">
            <v>53728.26</v>
          </cell>
          <cell r="E443">
            <v>68714.539999999994</v>
          </cell>
          <cell r="F443">
            <v>68714.539999999994</v>
          </cell>
          <cell r="G443">
            <v>5419.08</v>
          </cell>
          <cell r="H443">
            <v>5225.05</v>
          </cell>
          <cell r="I443">
            <v>5818.81</v>
          </cell>
          <cell r="J443">
            <v>5503.92</v>
          </cell>
          <cell r="K443">
            <v>5681.65</v>
          </cell>
          <cell r="L443">
            <v>5564.54</v>
          </cell>
          <cell r="M443">
            <v>5867.98</v>
          </cell>
          <cell r="N443">
            <v>4783.04</v>
          </cell>
        </row>
        <row r="444">
          <cell r="A444" t="str">
            <v>GT10</v>
          </cell>
          <cell r="B444" t="str">
            <v>SEGURIDAD Y VIGILANCIA</v>
          </cell>
          <cell r="C444">
            <v>457682.65</v>
          </cell>
          <cell r="D444">
            <v>384395.25</v>
          </cell>
          <cell r="E444">
            <v>413401.1</v>
          </cell>
          <cell r="F444">
            <v>413401.1</v>
          </cell>
          <cell r="G444">
            <v>31726.23</v>
          </cell>
          <cell r="H444">
            <v>31282.29</v>
          </cell>
          <cell r="I444">
            <v>32183.360000000001</v>
          </cell>
          <cell r="J444">
            <v>31719.4</v>
          </cell>
          <cell r="K444">
            <v>32246.59</v>
          </cell>
          <cell r="L444">
            <v>34026.480000000003</v>
          </cell>
          <cell r="M444">
            <v>35236.94</v>
          </cell>
          <cell r="N444">
            <v>36533.29</v>
          </cell>
        </row>
        <row r="445">
          <cell r="A445" t="str">
            <v>GT11</v>
          </cell>
          <cell r="B445" t="str">
            <v>RENOVACION, SOPORTE Y MANTTO DE SOFTWARE INFORMATICO</v>
          </cell>
          <cell r="C445">
            <v>1146830.79</v>
          </cell>
          <cell r="D445">
            <v>915310.09</v>
          </cell>
          <cell r="E445">
            <v>1426219.02</v>
          </cell>
          <cell r="F445">
            <v>1426219.02</v>
          </cell>
          <cell r="G445">
            <v>169582.6</v>
          </cell>
          <cell r="H445">
            <v>164726.34</v>
          </cell>
          <cell r="I445">
            <v>170494.39</v>
          </cell>
          <cell r="J445">
            <v>239556.78</v>
          </cell>
          <cell r="K445">
            <v>224643.41</v>
          </cell>
          <cell r="L445">
            <v>194058.02</v>
          </cell>
          <cell r="M445">
            <v>211857.28</v>
          </cell>
          <cell r="N445">
            <v>221966.66</v>
          </cell>
        </row>
        <row r="446">
          <cell r="A446" t="str">
            <v>GT12</v>
          </cell>
          <cell r="B446" t="str">
            <v>SERVICIOS DE COLECTURIA</v>
          </cell>
          <cell r="C446">
            <v>630082.14</v>
          </cell>
          <cell r="D446">
            <v>523763.67</v>
          </cell>
          <cell r="E446">
            <v>684434.55</v>
          </cell>
          <cell r="F446">
            <v>684434.55</v>
          </cell>
          <cell r="G446">
            <v>85594.4</v>
          </cell>
          <cell r="H446">
            <v>44543.54</v>
          </cell>
          <cell r="I446">
            <v>72784.56</v>
          </cell>
          <cell r="J446">
            <v>85494.24</v>
          </cell>
          <cell r="K446">
            <v>52907.68</v>
          </cell>
          <cell r="L446">
            <v>67180.55</v>
          </cell>
          <cell r="M446">
            <v>101515.28</v>
          </cell>
          <cell r="N446">
            <v>42098.36</v>
          </cell>
        </row>
        <row r="447">
          <cell r="A447" t="str">
            <v>GT13</v>
          </cell>
          <cell r="B447" t="str">
            <v>ESTUDIOS DE MERCADEO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 t="str">
            <v>GT14</v>
          </cell>
          <cell r="B448" t="str">
            <v>SERVICIOS DE RECOLECCION</v>
          </cell>
          <cell r="C448">
            <v>88784.28</v>
          </cell>
          <cell r="D448">
            <v>75429.47</v>
          </cell>
          <cell r="E448">
            <v>426616.44</v>
          </cell>
          <cell r="F448">
            <v>426616.44</v>
          </cell>
          <cell r="G448">
            <v>0</v>
          </cell>
          <cell r="H448">
            <v>44807.13</v>
          </cell>
          <cell r="I448">
            <v>25500</v>
          </cell>
          <cell r="J448">
            <v>37869.32</v>
          </cell>
          <cell r="K448">
            <v>19300</v>
          </cell>
          <cell r="L448">
            <v>25535.58</v>
          </cell>
          <cell r="M448">
            <v>25500</v>
          </cell>
          <cell r="N448">
            <v>25532.880000000001</v>
          </cell>
        </row>
        <row r="449">
          <cell r="A449" t="str">
            <v>GT15</v>
          </cell>
          <cell r="B449" t="str">
            <v>HONORARIOS PROFESIONALES</v>
          </cell>
          <cell r="C449">
            <v>1698265.45</v>
          </cell>
          <cell r="D449">
            <v>1438737.62</v>
          </cell>
          <cell r="E449">
            <v>1387820.3900000001</v>
          </cell>
          <cell r="F449">
            <v>1387820.3900000001</v>
          </cell>
          <cell r="G449">
            <v>24968.41</v>
          </cell>
          <cell r="H449">
            <v>140075.16</v>
          </cell>
          <cell r="I449">
            <v>83400.87</v>
          </cell>
          <cell r="J449">
            <v>283735.86</v>
          </cell>
          <cell r="K449">
            <v>54605.43</v>
          </cell>
          <cell r="L449">
            <v>108334.39999999999</v>
          </cell>
          <cell r="M449">
            <v>91976.28</v>
          </cell>
          <cell r="N449">
            <v>70731.98</v>
          </cell>
        </row>
        <row r="450">
          <cell r="A450" t="str">
            <v>GT16</v>
          </cell>
          <cell r="B450" t="str">
            <v>ASESORIA ADMINISTRATIVA-CIAS RELACIONADAS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 t="str">
            <v>GT17</v>
          </cell>
          <cell r="B451" t="str">
            <v>ASESORIA ADMINISTRATIVA CIA MATRIZ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 t="str">
            <v>GZ00</v>
          </cell>
          <cell r="B452" t="str">
            <v>IMPUESTOS Y RESERVAS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 t="str">
            <v>GZ01</v>
          </cell>
          <cell r="B453" t="str">
            <v>RESERVA LEGAL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 t="str">
            <v>GZ02</v>
          </cell>
          <cell r="B454" t="str">
            <v>IMPUESTO SOBRE LA RENTA</v>
          </cell>
          <cell r="C454">
            <v>2837336.77</v>
          </cell>
          <cell r="D454">
            <v>3463068.32</v>
          </cell>
          <cell r="E454">
            <v>1211942.5599999998</v>
          </cell>
          <cell r="F454">
            <v>1211942.5599999998</v>
          </cell>
          <cell r="G454">
            <v>469242.65</v>
          </cell>
          <cell r="H454">
            <v>-74953.52</v>
          </cell>
          <cell r="I454">
            <v>-394289.13</v>
          </cell>
          <cell r="J454">
            <v>-15618</v>
          </cell>
          <cell r="K454">
            <v>0</v>
          </cell>
          <cell r="L454">
            <v>0</v>
          </cell>
          <cell r="M454">
            <v>0</v>
          </cell>
          <cell r="N454">
            <v>12455.66</v>
          </cell>
        </row>
        <row r="455">
          <cell r="A455" t="str">
            <v>GZ03</v>
          </cell>
          <cell r="B455" t="str">
            <v>IMPUESTO DIFERIDO FONDO COMPENSATORIO</v>
          </cell>
          <cell r="C455">
            <v>3006171.79</v>
          </cell>
          <cell r="D455">
            <v>1760689.72</v>
          </cell>
          <cell r="E455">
            <v>5883667.4199999999</v>
          </cell>
          <cell r="F455">
            <v>5883667.4199999999</v>
          </cell>
          <cell r="G455">
            <v>102698.48</v>
          </cell>
          <cell r="H455">
            <v>496512.42</v>
          </cell>
          <cell r="I455">
            <v>946375.3</v>
          </cell>
          <cell r="J455">
            <v>744222.36</v>
          </cell>
          <cell r="K455">
            <v>1423979.83</v>
          </cell>
          <cell r="L455">
            <v>696538.48</v>
          </cell>
          <cell r="M455">
            <v>373839.05</v>
          </cell>
          <cell r="N455">
            <v>-350762.57</v>
          </cell>
        </row>
        <row r="456">
          <cell r="A456" t="str">
            <v>GZ04</v>
          </cell>
          <cell r="B456" t="str">
            <v>IMPUESTO DIFERIDO DETERIORO DE CUENTAS POR COBRAR</v>
          </cell>
          <cell r="C456">
            <v>0</v>
          </cell>
          <cell r="D456">
            <v>0</v>
          </cell>
          <cell r="G456">
            <v>1516.15</v>
          </cell>
          <cell r="H456">
            <v>53064.82</v>
          </cell>
          <cell r="I456">
            <v>-8088.67</v>
          </cell>
          <cell r="J456">
            <v>81142.100000000006</v>
          </cell>
          <cell r="K456">
            <v>-38892.06</v>
          </cell>
          <cell r="L456">
            <v>27588.63</v>
          </cell>
          <cell r="M456">
            <v>35285.39</v>
          </cell>
          <cell r="N456">
            <v>-19781.830000000002</v>
          </cell>
        </row>
        <row r="457">
          <cell r="A457" t="str">
            <v>GZ05</v>
          </cell>
          <cell r="B457" t="str">
            <v>IMPUESTO DIFERIDO COMISIONES POR FINANCIAMIENTO</v>
          </cell>
          <cell r="C457">
            <v>0</v>
          </cell>
          <cell r="D457">
            <v>0</v>
          </cell>
          <cell r="G457">
            <v>-1790.56</v>
          </cell>
          <cell r="H457">
            <v>-1771.79</v>
          </cell>
          <cell r="I457">
            <v>-3494.07</v>
          </cell>
          <cell r="J457">
            <v>-1548.8</v>
          </cell>
          <cell r="K457">
            <v>5202.87</v>
          </cell>
          <cell r="L457">
            <v>-330.89</v>
          </cell>
          <cell r="M457">
            <v>-206.94</v>
          </cell>
          <cell r="N457">
            <v>-204.45</v>
          </cell>
        </row>
        <row r="458">
          <cell r="A458" t="str">
            <v>GZ06</v>
          </cell>
          <cell r="B458" t="str">
            <v>IMPUESTO DIFERIDO PROPIEDAD PLANTA Y EQUIPO</v>
          </cell>
          <cell r="C458">
            <v>0</v>
          </cell>
          <cell r="D458">
            <v>0</v>
          </cell>
          <cell r="G458">
            <v>95249.83</v>
          </cell>
          <cell r="H458">
            <v>100330.52</v>
          </cell>
          <cell r="I458">
            <v>98322.22</v>
          </cell>
          <cell r="J458">
            <v>97674.559999999998</v>
          </cell>
          <cell r="K458">
            <v>95117.83</v>
          </cell>
          <cell r="L458">
            <v>87029.69</v>
          </cell>
          <cell r="M458">
            <v>90173.24</v>
          </cell>
          <cell r="N458">
            <v>780210.68</v>
          </cell>
        </row>
        <row r="459">
          <cell r="A459" t="str">
            <v>GZ07</v>
          </cell>
          <cell r="B459" t="str">
            <v>IMPUESTO DIFERIDO INTANGIBLES</v>
          </cell>
          <cell r="C459">
            <v>0</v>
          </cell>
          <cell r="D459">
            <v>0</v>
          </cell>
          <cell r="G459">
            <v>1088.6099999999999</v>
          </cell>
          <cell r="H459">
            <v>1849.83</v>
          </cell>
          <cell r="I459">
            <v>310.83999999999997</v>
          </cell>
          <cell r="J459">
            <v>1928.32</v>
          </cell>
          <cell r="K459">
            <v>2118.98</v>
          </cell>
          <cell r="L459">
            <v>2118.9899999999998</v>
          </cell>
          <cell r="M459">
            <v>2129.65</v>
          </cell>
          <cell r="N459">
            <v>4967.59</v>
          </cell>
        </row>
        <row r="460">
          <cell r="A460" t="str">
            <v>GZ08</v>
          </cell>
          <cell r="B460" t="str">
            <v>IMPUESTO DIFERIDO ACTIVOS POR DERECHO DE USO</v>
          </cell>
          <cell r="C460">
            <v>0</v>
          </cell>
          <cell r="D460">
            <v>0</v>
          </cell>
          <cell r="G460">
            <v>-23542.68</v>
          </cell>
          <cell r="H460">
            <v>13492.29</v>
          </cell>
          <cell r="I460">
            <v>12910.8</v>
          </cell>
          <cell r="J460">
            <v>-4640.25</v>
          </cell>
          <cell r="K460">
            <v>-4538.87</v>
          </cell>
          <cell r="L460">
            <v>-4440.1000000000004</v>
          </cell>
          <cell r="M460">
            <v>-3356.61</v>
          </cell>
          <cell r="N460">
            <v>-36907.29</v>
          </cell>
        </row>
        <row r="461">
          <cell r="A461" t="str">
            <v>GZ09</v>
          </cell>
          <cell r="B461" t="str">
            <v>IMPUESTO DIFERIDO BENEFICIOS A EMPLEADOS</v>
          </cell>
          <cell r="C461">
            <v>0</v>
          </cell>
          <cell r="D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 t="str">
            <v>GZ10</v>
          </cell>
          <cell r="B462" t="str">
            <v>IMPUESTO DIFERIDO OBLIGACIONES LABORALES</v>
          </cell>
          <cell r="C462">
            <v>0</v>
          </cell>
          <cell r="D462">
            <v>0</v>
          </cell>
          <cell r="G462">
            <v>-47401.21</v>
          </cell>
          <cell r="H462">
            <v>-41319.050000000003</v>
          </cell>
          <cell r="I462">
            <v>-38204.06</v>
          </cell>
          <cell r="J462">
            <v>-39362.54</v>
          </cell>
          <cell r="K462">
            <v>-39385.160000000003</v>
          </cell>
          <cell r="L462">
            <v>127925.84</v>
          </cell>
          <cell r="M462">
            <v>-31335.98</v>
          </cell>
          <cell r="N462">
            <v>-42682.84</v>
          </cell>
        </row>
        <row r="463">
          <cell r="A463" t="str">
            <v>GZ11</v>
          </cell>
          <cell r="B463" t="str">
            <v>IMPUESTO DIFERIDO SUBVENCIONES</v>
          </cell>
          <cell r="C463">
            <v>0</v>
          </cell>
          <cell r="D463">
            <v>0</v>
          </cell>
          <cell r="G463">
            <v>2304.7800000000002</v>
          </cell>
          <cell r="H463">
            <v>15831.95</v>
          </cell>
          <cell r="I463">
            <v>8812.83</v>
          </cell>
          <cell r="J463">
            <v>13721.74</v>
          </cell>
          <cell r="K463">
            <v>-25816.2</v>
          </cell>
          <cell r="L463">
            <v>-8008.76</v>
          </cell>
          <cell r="M463">
            <v>-8157.41</v>
          </cell>
          <cell r="N463">
            <v>-460366.69</v>
          </cell>
        </row>
        <row r="464">
          <cell r="A464" t="str">
            <v>GZ12</v>
          </cell>
          <cell r="B464" t="str">
            <v>IMPUESTO DIFERIDO OBRAS A TERCEROS</v>
          </cell>
          <cell r="C464">
            <v>0</v>
          </cell>
          <cell r="D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-88433.97</v>
          </cell>
        </row>
        <row r="465">
          <cell r="A465" t="str">
            <v>GZ13</v>
          </cell>
          <cell r="B465" t="str">
            <v>IMPUESTO DIFERIDO FINANCIAMIENTO A CLIENTES</v>
          </cell>
          <cell r="C465">
            <v>0</v>
          </cell>
          <cell r="D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 t="str">
            <v>ID00</v>
          </cell>
          <cell r="B466" t="str">
            <v>INGRESOS ASOCIADOS  A LA DISTRIBUCION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 t="str">
            <v>ID01</v>
          </cell>
          <cell r="B467" t="str">
            <v>RECONEXIONES</v>
          </cell>
          <cell r="C467">
            <v>-213089.41</v>
          </cell>
          <cell r="D467">
            <v>-158789.10999999999</v>
          </cell>
          <cell r="E467">
            <v>-231383.96999999997</v>
          </cell>
          <cell r="F467">
            <v>-231383.96999999997</v>
          </cell>
          <cell r="G467">
            <v>-20394.5</v>
          </cell>
          <cell r="H467">
            <v>-18448.38</v>
          </cell>
          <cell r="I467">
            <v>-20648.54</v>
          </cell>
          <cell r="J467">
            <v>-16693.91</v>
          </cell>
          <cell r="K467">
            <v>-14071.09</v>
          </cell>
          <cell r="L467">
            <v>-16351.43</v>
          </cell>
          <cell r="M467">
            <v>-12821.92</v>
          </cell>
          <cell r="N467">
            <v>-11145.39</v>
          </cell>
        </row>
        <row r="468">
          <cell r="A468" t="str">
            <v>ID02</v>
          </cell>
          <cell r="B468" t="str">
            <v>INSTALACION DE SERVICIOS NUEVOS</v>
          </cell>
          <cell r="C468">
            <v>-676123.68</v>
          </cell>
          <cell r="D468">
            <v>-564490.54</v>
          </cell>
          <cell r="E468">
            <v>-715040.73</v>
          </cell>
          <cell r="F468">
            <v>-715040.73</v>
          </cell>
          <cell r="G468">
            <v>-76818.820000000007</v>
          </cell>
          <cell r="H468">
            <v>-83443.16</v>
          </cell>
          <cell r="I468">
            <v>-83271.710000000006</v>
          </cell>
          <cell r="J468">
            <v>-79500.990000000005</v>
          </cell>
          <cell r="K468">
            <v>-85587.81</v>
          </cell>
          <cell r="L468">
            <v>-70679.259999999995</v>
          </cell>
          <cell r="M468">
            <v>-80751.600000000006</v>
          </cell>
          <cell r="N468">
            <v>-68561.11</v>
          </cell>
        </row>
        <row r="469">
          <cell r="A469" t="str">
            <v>ID03</v>
          </cell>
          <cell r="B469" t="str">
            <v>TASA MUNICIPAL POSTES - USO DE RED</v>
          </cell>
          <cell r="C469">
            <v>-6453512.1900000004</v>
          </cell>
          <cell r="D469">
            <v>-5380276.71</v>
          </cell>
          <cell r="E469">
            <v>-6546832.9700000007</v>
          </cell>
          <cell r="F469">
            <v>-6546832.9700000007</v>
          </cell>
          <cell r="G469">
            <v>-660394.09</v>
          </cell>
          <cell r="H469">
            <v>-662306.73</v>
          </cell>
          <cell r="I469">
            <v>-665795.76</v>
          </cell>
          <cell r="J469">
            <v>-658870.17000000004</v>
          </cell>
          <cell r="K469">
            <v>-678905.31</v>
          </cell>
          <cell r="L469">
            <v>-692970.08</v>
          </cell>
          <cell r="M469">
            <v>-687449.9</v>
          </cell>
          <cell r="N469">
            <v>-675485.93</v>
          </cell>
        </row>
        <row r="470">
          <cell r="A470" t="str">
            <v>ID04</v>
          </cell>
          <cell r="B470" t="str">
            <v>PROYECTOS Y CONSTRUCCION DE LINEAS</v>
          </cell>
          <cell r="C470">
            <v>-1313221.23</v>
          </cell>
          <cell r="D470">
            <v>-866602.41</v>
          </cell>
          <cell r="E470">
            <v>-1306105.2599999998</v>
          </cell>
          <cell r="F470">
            <v>-1306105.2599999998</v>
          </cell>
          <cell r="G470">
            <v>-26580.93</v>
          </cell>
          <cell r="H470">
            <v>-187213.45</v>
          </cell>
          <cell r="I470">
            <v>-72893.279999999999</v>
          </cell>
          <cell r="J470">
            <v>-66153.899999999994</v>
          </cell>
          <cell r="K470">
            <v>-49853.77</v>
          </cell>
          <cell r="L470">
            <v>-174470.5</v>
          </cell>
          <cell r="M470">
            <v>-90999.33</v>
          </cell>
          <cell r="N470">
            <v>-100059.21</v>
          </cell>
        </row>
        <row r="471">
          <cell r="A471" t="str">
            <v>ID05</v>
          </cell>
          <cell r="B471" t="str">
            <v>PROYECTOS Y CONSTRUCION SUBESTACIONES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 t="str">
            <v>ID06</v>
          </cell>
          <cell r="B472" t="str">
            <v>SERVICIO DE MANTENIMIENTO DE LUMINARIAS</v>
          </cell>
          <cell r="C472">
            <v>-31147.200000000001</v>
          </cell>
          <cell r="D472">
            <v>-25344.16</v>
          </cell>
          <cell r="E472">
            <v>-33540.519999999997</v>
          </cell>
          <cell r="F472">
            <v>-33540.519999999997</v>
          </cell>
          <cell r="G472">
            <v>-2500</v>
          </cell>
          <cell r="H472">
            <v>-2500</v>
          </cell>
          <cell r="I472">
            <v>-2500</v>
          </cell>
          <cell r="J472">
            <v>-2500</v>
          </cell>
          <cell r="K472">
            <v>-2500</v>
          </cell>
          <cell r="L472">
            <v>-2618.73</v>
          </cell>
          <cell r="M472">
            <v>-2500</v>
          </cell>
          <cell r="N472">
            <v>-2500</v>
          </cell>
        </row>
        <row r="473">
          <cell r="A473" t="str">
            <v>ID07</v>
          </cell>
          <cell r="B473" t="str">
            <v>MANTTO DE SUBESTACIONES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 t="str">
            <v>ID08</v>
          </cell>
          <cell r="B474" t="str">
            <v>MNTTO. SISTEMAS Y EQUIPOS ELECTRICOS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 t="str">
            <v>ID09</v>
          </cell>
          <cell r="B475" t="str">
            <v>PRESUPUESTOS DE OBRAS ELECTRICAS</v>
          </cell>
          <cell r="C475">
            <v>-33733.33</v>
          </cell>
          <cell r="D475">
            <v>-29322.67</v>
          </cell>
          <cell r="E475">
            <v>-26505.260000000002</v>
          </cell>
          <cell r="F475">
            <v>-26505.260000000002</v>
          </cell>
          <cell r="G475">
            <v>-2065.86</v>
          </cell>
          <cell r="H475">
            <v>-2065.86</v>
          </cell>
          <cell r="I475">
            <v>-1606.78</v>
          </cell>
          <cell r="J475">
            <v>-1492.01</v>
          </cell>
          <cell r="K475">
            <v>-2180.63</v>
          </cell>
          <cell r="L475">
            <v>-2410.17</v>
          </cell>
          <cell r="M475">
            <v>-2524.94</v>
          </cell>
          <cell r="N475">
            <v>-1836.32</v>
          </cell>
        </row>
        <row r="476">
          <cell r="A476" t="str">
            <v>ID10</v>
          </cell>
          <cell r="B476" t="str">
            <v>ARRENDAMIENTO DE LINEAS, EQUIPOS Y TRANSFORMADORES</v>
          </cell>
          <cell r="C476">
            <v>-31196.63</v>
          </cell>
          <cell r="D476">
            <v>-25910.09</v>
          </cell>
          <cell r="E476">
            <v>-32240.289999999997</v>
          </cell>
          <cell r="F476">
            <v>-32240.289999999997</v>
          </cell>
          <cell r="G476">
            <v>-2107.69</v>
          </cell>
          <cell r="H476">
            <v>-2107.69</v>
          </cell>
          <cell r="I476">
            <v>-1972.52</v>
          </cell>
          <cell r="J476">
            <v>-1972.52</v>
          </cell>
          <cell r="K476">
            <v>-1972.52</v>
          </cell>
          <cell r="L476">
            <v>-1972.52</v>
          </cell>
          <cell r="M476">
            <v>-1972.52</v>
          </cell>
          <cell r="N476">
            <v>-1972.52</v>
          </cell>
        </row>
        <row r="477">
          <cell r="A477" t="str">
            <v>ID11</v>
          </cell>
          <cell r="B477" t="str">
            <v>SERVICIOS DE INSPECCION DE PROYECTOS</v>
          </cell>
          <cell r="C477">
            <v>-24895.41</v>
          </cell>
          <cell r="D477">
            <v>-20898.95</v>
          </cell>
          <cell r="E477">
            <v>-35532.950000000004</v>
          </cell>
          <cell r="F477">
            <v>-35532.950000000004</v>
          </cell>
          <cell r="G477">
            <v>-8982.41</v>
          </cell>
          <cell r="H477">
            <v>-20979.5</v>
          </cell>
          <cell r="I477">
            <v>-8999.59</v>
          </cell>
          <cell r="J477">
            <v>-2874.46</v>
          </cell>
          <cell r="K477">
            <v>-2566.7600000000002</v>
          </cell>
          <cell r="L477">
            <v>-18184.88</v>
          </cell>
          <cell r="M477">
            <v>-6438.34</v>
          </cell>
          <cell r="N477">
            <v>-2869.92</v>
          </cell>
        </row>
        <row r="478">
          <cell r="A478" t="str">
            <v>ID12</v>
          </cell>
          <cell r="B478" t="str">
            <v>INTERESES POR FINANCIAMIENTO DE OBRAS A TERCEROS</v>
          </cell>
          <cell r="C478">
            <v>-57920.43</v>
          </cell>
          <cell r="D478">
            <v>-48621.78</v>
          </cell>
          <cell r="E478">
            <v>-52649.979999999996</v>
          </cell>
          <cell r="F478">
            <v>-52649.979999999996</v>
          </cell>
          <cell r="G478">
            <v>-3122.07</v>
          </cell>
          <cell r="H478">
            <v>-3076.69</v>
          </cell>
          <cell r="I478">
            <v>-3031.05</v>
          </cell>
          <cell r="J478">
            <v>-2985.15</v>
          </cell>
          <cell r="K478">
            <v>-2938.99</v>
          </cell>
          <cell r="L478">
            <v>-2892.56</v>
          </cell>
          <cell r="M478">
            <v>-2845.85</v>
          </cell>
          <cell r="N478">
            <v>-2798.88</v>
          </cell>
        </row>
        <row r="479">
          <cell r="A479" t="str">
            <v>ID13</v>
          </cell>
          <cell r="B479" t="str">
            <v>VENTA DE MATERIALES</v>
          </cell>
          <cell r="C479">
            <v>-46648.24</v>
          </cell>
          <cell r="D479">
            <v>-43567.44</v>
          </cell>
          <cell r="E479">
            <v>-11307.929999999997</v>
          </cell>
          <cell r="F479">
            <v>-11307.929999999997</v>
          </cell>
          <cell r="G479">
            <v>0</v>
          </cell>
          <cell r="H479">
            <v>-2142.41</v>
          </cell>
          <cell r="I479">
            <v>-168.01</v>
          </cell>
          <cell r="J479">
            <v>-982.62</v>
          </cell>
          <cell r="K479">
            <v>-1123.3499999999999</v>
          </cell>
          <cell r="L479">
            <v>-402.69</v>
          </cell>
          <cell r="M479">
            <v>-216.84</v>
          </cell>
          <cell r="N479">
            <v>-840.02</v>
          </cell>
        </row>
        <row r="480">
          <cell r="A480" t="str">
            <v>ID14</v>
          </cell>
          <cell r="B480" t="str">
            <v>CONEXIONES DE RED ELECTRICA DE MUNICIPALIDADES Y RESIDENCIAL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 t="str">
            <v>ID15</v>
          </cell>
          <cell r="B481" t="str">
            <v>INGRESOS POR SUBVENCIONES</v>
          </cell>
          <cell r="C481">
            <v>-141661.63</v>
          </cell>
          <cell r="D481">
            <v>-117831.22</v>
          </cell>
          <cell r="E481">
            <v>-146985.79999999999</v>
          </cell>
          <cell r="F481">
            <v>-146985.79999999999</v>
          </cell>
          <cell r="G481">
            <v>-12288.43</v>
          </cell>
          <cell r="H481">
            <v>-12299.97</v>
          </cell>
          <cell r="I481">
            <v>-12306.46</v>
          </cell>
          <cell r="J481">
            <v>-12306.46</v>
          </cell>
          <cell r="K481">
            <v>-12310.44</v>
          </cell>
          <cell r="L481">
            <v>-12310.44</v>
          </cell>
          <cell r="M481">
            <v>-12310.44</v>
          </cell>
          <cell r="N481">
            <v>-12310.44</v>
          </cell>
        </row>
        <row r="482">
          <cell r="A482" t="str">
            <v>ID16</v>
          </cell>
          <cell r="B482" t="str">
            <v>CARGO POR LINEA DE INTERCONEXION</v>
          </cell>
          <cell r="C482">
            <v>-85848.73</v>
          </cell>
          <cell r="D482">
            <v>-71552.05</v>
          </cell>
          <cell r="E482">
            <v>-83754.439999999988</v>
          </cell>
          <cell r="F482">
            <v>-83754.439999999988</v>
          </cell>
          <cell r="G482">
            <v>-7052.72</v>
          </cell>
          <cell r="H482">
            <v>-7048.54</v>
          </cell>
          <cell r="I482">
            <v>-7044.26</v>
          </cell>
          <cell r="J482">
            <v>-7039.87</v>
          </cell>
          <cell r="K482">
            <v>-7035.37</v>
          </cell>
          <cell r="L482">
            <v>-4455.8100000000004</v>
          </cell>
          <cell r="M482">
            <v>-7026.02</v>
          </cell>
          <cell r="N482">
            <v>-7021.17</v>
          </cell>
        </row>
        <row r="483">
          <cell r="A483" t="str">
            <v>IE00</v>
          </cell>
          <cell r="B483" t="str">
            <v>VENTA DE ENERGIA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 t="str">
            <v>IE01</v>
          </cell>
          <cell r="B484" t="str">
            <v>VENTA DE ENERGIA-PROPIA</v>
          </cell>
          <cell r="C484">
            <v>-246450964.16999999</v>
          </cell>
          <cell r="D484">
            <v>-207086758.94999999</v>
          </cell>
          <cell r="E484">
            <v>-274155543.57999998</v>
          </cell>
          <cell r="F484">
            <v>-274155543.57999998</v>
          </cell>
          <cell r="G484">
            <v>-19607584.629999999</v>
          </cell>
          <cell r="H484">
            <v>-18390595.75</v>
          </cell>
          <cell r="I484">
            <v>-20789678.48</v>
          </cell>
          <cell r="J484">
            <v>-21504470.039999999</v>
          </cell>
          <cell r="K484">
            <v>-23353954.66</v>
          </cell>
          <cell r="L484">
            <v>-22340737.609999999</v>
          </cell>
          <cell r="M484">
            <v>-24703396.879999999</v>
          </cell>
          <cell r="N484">
            <v>-25109528.940000001</v>
          </cell>
        </row>
        <row r="485">
          <cell r="A485" t="str">
            <v>IE02</v>
          </cell>
          <cell r="B485" t="str">
            <v>VENTA DE ENERGIA-OTRAS REDES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>IE03</v>
          </cell>
          <cell r="B486" t="str">
            <v>VENTA DE ENERGIA-COMERCILIAZADA</v>
          </cell>
          <cell r="C486">
            <v>-284185.3</v>
          </cell>
          <cell r="D486">
            <v>-232842.26</v>
          </cell>
          <cell r="E486">
            <v>-415012.08999999997</v>
          </cell>
          <cell r="F486">
            <v>-415012.08999999997</v>
          </cell>
          <cell r="G486">
            <v>-33750.61</v>
          </cell>
          <cell r="H486">
            <v>-38344.339999999997</v>
          </cell>
          <cell r="I486">
            <v>-47822.879999999997</v>
          </cell>
          <cell r="J486">
            <v>-28933.22</v>
          </cell>
          <cell r="K486">
            <v>-33122.980000000003</v>
          </cell>
          <cell r="L486">
            <v>-34283.279999999999</v>
          </cell>
          <cell r="M486">
            <v>-36884.339999999997</v>
          </cell>
          <cell r="N486">
            <v>-39123.24</v>
          </cell>
        </row>
        <row r="487">
          <cell r="A487" t="str">
            <v>IE04</v>
          </cell>
          <cell r="B487" t="str">
            <v>VENTA DE ENERGIA ENTRE EMPRESAS</v>
          </cell>
          <cell r="C487">
            <v>-3872536.09</v>
          </cell>
          <cell r="D487">
            <v>-3143392.97</v>
          </cell>
          <cell r="E487">
            <v>-4576793.3099999996</v>
          </cell>
          <cell r="F487">
            <v>-4576793.3099999996</v>
          </cell>
          <cell r="G487">
            <v>-243385.54</v>
          </cell>
          <cell r="H487">
            <v>-250648.2</v>
          </cell>
          <cell r="I487">
            <v>-298103.28000000003</v>
          </cell>
          <cell r="J487">
            <v>-303810.44</v>
          </cell>
          <cell r="K487">
            <v>-357061.24</v>
          </cell>
          <cell r="L487">
            <v>-290176.24</v>
          </cell>
          <cell r="M487">
            <v>-368550.96</v>
          </cell>
          <cell r="N487">
            <v>-318341.90000000002</v>
          </cell>
        </row>
        <row r="488">
          <cell r="A488" t="str">
            <v>IE05</v>
          </cell>
          <cell r="B488" t="str">
            <v>ENERGIA NO REGISTRADA</v>
          </cell>
          <cell r="C488">
            <v>-317246.77</v>
          </cell>
          <cell r="D488">
            <v>-210606.9</v>
          </cell>
          <cell r="E488">
            <v>-589557.51</v>
          </cell>
          <cell r="F488">
            <v>-589557.51</v>
          </cell>
          <cell r="G488">
            <v>-7567.47</v>
          </cell>
          <cell r="H488">
            <v>-38383.56</v>
          </cell>
          <cell r="I488">
            <v>-24102.41</v>
          </cell>
          <cell r="J488">
            <v>-71565.7</v>
          </cell>
          <cell r="K488">
            <v>-16648.259999999998</v>
          </cell>
          <cell r="L488">
            <v>-17960.57</v>
          </cell>
          <cell r="M488">
            <v>-46289.85</v>
          </cell>
          <cell r="N488">
            <v>-9653.3799999999992</v>
          </cell>
        </row>
        <row r="489">
          <cell r="A489" t="str">
            <v>IE06</v>
          </cell>
          <cell r="B489" t="str">
            <v>INGRESOS POR TRANSACCIONES EN EL MRS</v>
          </cell>
          <cell r="C489">
            <v>-12062294.119999999</v>
          </cell>
          <cell r="D489">
            <v>-9726087.5500000007</v>
          </cell>
          <cell r="E489">
            <v>-9362124.8699999992</v>
          </cell>
          <cell r="F489">
            <v>-9362124.8699999992</v>
          </cell>
          <cell r="G489">
            <v>-411936.39</v>
          </cell>
          <cell r="H489">
            <v>-373777.05</v>
          </cell>
          <cell r="I489">
            <v>-485687.36</v>
          </cell>
          <cell r="J489">
            <v>-578066.56000000006</v>
          </cell>
          <cell r="K489">
            <v>-679580.83</v>
          </cell>
          <cell r="L489">
            <v>-536400.31000000006</v>
          </cell>
          <cell r="M489">
            <v>-519946.58</v>
          </cell>
          <cell r="N489">
            <v>-485699.67</v>
          </cell>
        </row>
        <row r="490">
          <cell r="A490" t="str">
            <v>IE07</v>
          </cell>
          <cell r="B490" t="str">
            <v>DESCUENTOS A CLIENTES</v>
          </cell>
          <cell r="C490">
            <v>1717450.37</v>
          </cell>
          <cell r="D490">
            <v>1297970.55</v>
          </cell>
          <cell r="E490">
            <v>2494427.5</v>
          </cell>
          <cell r="F490">
            <v>2494427.5</v>
          </cell>
          <cell r="G490">
            <v>207491.59</v>
          </cell>
          <cell r="H490">
            <v>192610.24</v>
          </cell>
          <cell r="I490">
            <v>206272.09</v>
          </cell>
          <cell r="J490">
            <v>242101.49</v>
          </cell>
          <cell r="K490">
            <v>175360.43</v>
          </cell>
          <cell r="L490">
            <v>179750.74</v>
          </cell>
          <cell r="M490">
            <v>178499.32</v>
          </cell>
          <cell r="N490">
            <v>180756.91</v>
          </cell>
        </row>
        <row r="491">
          <cell r="A491" t="str">
            <v>IE08</v>
          </cell>
          <cell r="B491" t="str">
            <v>DESCUENTO POR ENERGIA INYECTADA</v>
          </cell>
          <cell r="K491">
            <v>45616.95</v>
          </cell>
          <cell r="L491">
            <v>43913.36</v>
          </cell>
          <cell r="M491">
            <v>39230.68</v>
          </cell>
          <cell r="N491">
            <v>87020.54</v>
          </cell>
        </row>
        <row r="492">
          <cell r="A492" t="str">
            <v>IF00</v>
          </cell>
          <cell r="B492" t="str">
            <v>INGRESOS FINANCIEROS POR EXCEDENTES DE EFECTIVO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 t="str">
            <v>IF01</v>
          </cell>
          <cell r="B493" t="str">
            <v>INTERESES SOBRE DEPOSITOS DE AHORROS</v>
          </cell>
          <cell r="C493">
            <v>-278001.44</v>
          </cell>
          <cell r="D493">
            <v>-223792.09</v>
          </cell>
          <cell r="E493">
            <v>-196834.62000000002</v>
          </cell>
          <cell r="F493">
            <v>-196834.62000000002</v>
          </cell>
          <cell r="G493">
            <v>-16544.68</v>
          </cell>
          <cell r="H493">
            <v>-13661.55</v>
          </cell>
          <cell r="I493">
            <v>-13389.99</v>
          </cell>
          <cell r="J493">
            <v>-21241.78</v>
          </cell>
          <cell r="K493">
            <v>-18700.599999999999</v>
          </cell>
          <cell r="L493">
            <v>-35976.33</v>
          </cell>
          <cell r="M493">
            <v>-24068.35</v>
          </cell>
          <cell r="N493">
            <v>-28832.54</v>
          </cell>
        </row>
        <row r="494">
          <cell r="A494" t="str">
            <v>IF02</v>
          </cell>
          <cell r="B494" t="str">
            <v>INTERESES SOBRE DEPOSITOS A PLAZOS</v>
          </cell>
          <cell r="C494">
            <v>-222720.85</v>
          </cell>
          <cell r="D494">
            <v>-191487.97</v>
          </cell>
          <cell r="E494">
            <v>-63291.80999999999</v>
          </cell>
          <cell r="F494">
            <v>-63291.80999999999</v>
          </cell>
          <cell r="G494">
            <v>-21657.3</v>
          </cell>
          <cell r="H494">
            <v>-28625.79</v>
          </cell>
          <cell r="I494">
            <v>-30968.22</v>
          </cell>
          <cell r="J494">
            <v>-12697.32</v>
          </cell>
          <cell r="K494">
            <v>-4060.67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IF03</v>
          </cell>
          <cell r="B495" t="str">
            <v>RENDIMIENTO POR INVERSIONES EN VALORES</v>
          </cell>
          <cell r="C495">
            <v>-120522.42</v>
          </cell>
          <cell r="D495">
            <v>-104184.51</v>
          </cell>
          <cell r="E495">
            <v>-66113.399999999994</v>
          </cell>
          <cell r="F495">
            <v>-66113.399999999994</v>
          </cell>
          <cell r="G495">
            <v>-14249.32</v>
          </cell>
          <cell r="H495">
            <v>-13772.37</v>
          </cell>
          <cell r="I495">
            <v>-15369.27</v>
          </cell>
          <cell r="J495">
            <v>-14717.38</v>
          </cell>
          <cell r="K495">
            <v>-15256.64</v>
          </cell>
          <cell r="L495">
            <v>-14751.53</v>
          </cell>
          <cell r="M495">
            <v>-5573.25</v>
          </cell>
          <cell r="N495">
            <v>-3176.59</v>
          </cell>
        </row>
        <row r="496">
          <cell r="A496" t="str">
            <v>IF04</v>
          </cell>
          <cell r="B496" t="str">
            <v>INTERESES POR PRESTAMOS A  COMPAÑIAS</v>
          </cell>
          <cell r="C496">
            <v>-65180.59</v>
          </cell>
          <cell r="D496">
            <v>-54645.54</v>
          </cell>
          <cell r="E496">
            <v>-63432.99</v>
          </cell>
          <cell r="F496">
            <v>-63432.99</v>
          </cell>
          <cell r="G496">
            <v>-2334.1999999999998</v>
          </cell>
          <cell r="H496">
            <v>-2108.31</v>
          </cell>
          <cell r="I496">
            <v>-2334.19</v>
          </cell>
          <cell r="J496">
            <v>-2258.9</v>
          </cell>
          <cell r="K496">
            <v>-2334.1999999999998</v>
          </cell>
          <cell r="L496">
            <v>-2258.89</v>
          </cell>
          <cell r="M496">
            <v>-2334.1999999999998</v>
          </cell>
          <cell r="N496">
            <v>-2334.1999999999998</v>
          </cell>
        </row>
        <row r="497">
          <cell r="A497" t="str">
            <v>IF05</v>
          </cell>
          <cell r="B497" t="str">
            <v>INTERESES POR FINANCIAMIENTO A PROVEEDORES</v>
          </cell>
          <cell r="G497">
            <v>-10364.48</v>
          </cell>
          <cell r="H497">
            <v>-10550.66</v>
          </cell>
          <cell r="I497">
            <v>-10668.82</v>
          </cell>
          <cell r="J497">
            <v>-9532.2800000000007</v>
          </cell>
          <cell r="K497">
            <v>-8733.9699999999993</v>
          </cell>
          <cell r="L497">
            <v>-8224.7199999999993</v>
          </cell>
          <cell r="M497">
            <v>-8199.08</v>
          </cell>
          <cell r="N497">
            <v>-6969.73</v>
          </cell>
        </row>
        <row r="498">
          <cell r="A498" t="str">
            <v>IG00</v>
          </cell>
          <cell r="B498" t="str">
            <v>INGRESOS GENERALES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 t="str">
            <v>IG01</v>
          </cell>
          <cell r="B499" t="str">
            <v>ARRENDAMIENTO DE POSTERIA</v>
          </cell>
          <cell r="C499">
            <v>-1912878.62</v>
          </cell>
          <cell r="D499">
            <v>-1583255.12</v>
          </cell>
          <cell r="E499">
            <v>-2025128.46</v>
          </cell>
          <cell r="F499">
            <v>-2025128.46</v>
          </cell>
          <cell r="G499">
            <v>-207487.04</v>
          </cell>
          <cell r="H499">
            <v>-209572.58</v>
          </cell>
          <cell r="I499">
            <v>-215202.56</v>
          </cell>
          <cell r="J499">
            <v>-214215.74</v>
          </cell>
          <cell r="K499">
            <v>-216486.34</v>
          </cell>
          <cell r="L499">
            <v>-215899.3</v>
          </cell>
          <cell r="M499">
            <v>-217609.56</v>
          </cell>
          <cell r="N499">
            <v>-219269.66</v>
          </cell>
        </row>
        <row r="500">
          <cell r="A500" t="str">
            <v>IG02</v>
          </cell>
          <cell r="B500" t="str">
            <v>CAMBIO TITULAR DE CONTRATO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 t="str">
            <v>IG03</v>
          </cell>
          <cell r="B501" t="str">
            <v>CAMBIOS DE MEDIDOR Y OTROS SIMILARES</v>
          </cell>
          <cell r="C501">
            <v>-29124.82</v>
          </cell>
          <cell r="D501">
            <v>-27175.96</v>
          </cell>
          <cell r="E501">
            <v>-38534.51</v>
          </cell>
          <cell r="F501">
            <v>-38534.51</v>
          </cell>
          <cell r="G501">
            <v>-18702.16</v>
          </cell>
          <cell r="H501">
            <v>-19312.080000000002</v>
          </cell>
          <cell r="I501">
            <v>-20132.150000000001</v>
          </cell>
          <cell r="J501">
            <v>-16612.259999999998</v>
          </cell>
          <cell r="K501">
            <v>-9866.33</v>
          </cell>
          <cell r="L501">
            <v>-12455.75</v>
          </cell>
          <cell r="M501">
            <v>-9798.02</v>
          </cell>
          <cell r="N501">
            <v>-5515.55</v>
          </cell>
        </row>
        <row r="502">
          <cell r="A502" t="str">
            <v>IG04</v>
          </cell>
          <cell r="B502" t="str">
            <v>INTERESES POR MORA ENR</v>
          </cell>
          <cell r="C502">
            <v>-8093.2</v>
          </cell>
          <cell r="D502">
            <v>-4547.79</v>
          </cell>
          <cell r="E502">
            <v>-85422.9</v>
          </cell>
          <cell r="F502">
            <v>-85422.9</v>
          </cell>
          <cell r="G502">
            <v>-407.61</v>
          </cell>
          <cell r="H502">
            <v>-1176.3699999999999</v>
          </cell>
          <cell r="I502">
            <v>-144.99</v>
          </cell>
          <cell r="J502">
            <v>-39.26</v>
          </cell>
          <cell r="K502">
            <v>-446.51</v>
          </cell>
          <cell r="L502">
            <v>-365.87</v>
          </cell>
          <cell r="M502">
            <v>-2991.7</v>
          </cell>
          <cell r="N502">
            <v>-616.38</v>
          </cell>
        </row>
        <row r="503">
          <cell r="A503" t="str">
            <v>IG05</v>
          </cell>
          <cell r="B503" t="str">
            <v>COMISION COBRO IMPTOS MUNICIPALES</v>
          </cell>
          <cell r="C503">
            <v>-559055.79</v>
          </cell>
          <cell r="D503">
            <v>-465561.51</v>
          </cell>
          <cell r="E503">
            <v>-578610.5199999999</v>
          </cell>
          <cell r="F503">
            <v>-578610.5199999999</v>
          </cell>
          <cell r="G503">
            <v>-51732.92</v>
          </cell>
          <cell r="H503">
            <v>-51653.15</v>
          </cell>
          <cell r="I503">
            <v>-51557.37</v>
          </cell>
          <cell r="J503">
            <v>-51609.2</v>
          </cell>
          <cell r="K503">
            <v>-51536.61</v>
          </cell>
          <cell r="L503">
            <v>-51636.03</v>
          </cell>
          <cell r="M503">
            <v>-51771</v>
          </cell>
          <cell r="N503">
            <v>-52878.99</v>
          </cell>
        </row>
        <row r="504">
          <cell r="A504" t="str">
            <v>IG06</v>
          </cell>
          <cell r="B504" t="str">
            <v>INTERESES MORATORIOS</v>
          </cell>
          <cell r="C504">
            <v>-935101.05</v>
          </cell>
          <cell r="D504">
            <v>-754178.76</v>
          </cell>
          <cell r="E504">
            <v>-783630.99</v>
          </cell>
          <cell r="F504">
            <v>-783630.99</v>
          </cell>
          <cell r="G504">
            <v>-105282.28</v>
          </cell>
          <cell r="H504">
            <v>-82948.58</v>
          </cell>
          <cell r="I504">
            <v>-92351.76</v>
          </cell>
          <cell r="J504">
            <v>-68461.070000000007</v>
          </cell>
          <cell r="K504">
            <v>-86643.67</v>
          </cell>
          <cell r="L504">
            <v>-183717.42</v>
          </cell>
          <cell r="M504">
            <v>-103042.4</v>
          </cell>
          <cell r="N504">
            <v>-53120.7</v>
          </cell>
        </row>
        <row r="505">
          <cell r="A505" t="str">
            <v>IG07</v>
          </cell>
          <cell r="B505" t="str">
            <v>INTERESES PACTADOS POR CONVENIO DE PAGO</v>
          </cell>
          <cell r="C505">
            <v>-7091.45</v>
          </cell>
          <cell r="D505">
            <v>-5408.16</v>
          </cell>
          <cell r="E505">
            <v>-20341.330000000002</v>
          </cell>
          <cell r="F505">
            <v>-20341.330000000002</v>
          </cell>
          <cell r="G505">
            <v>-27379.05</v>
          </cell>
          <cell r="H505">
            <v>-24444.75</v>
          </cell>
          <cell r="I505">
            <v>-22703.19</v>
          </cell>
          <cell r="J505">
            <v>-21391.82</v>
          </cell>
          <cell r="K505">
            <v>-18273.88</v>
          </cell>
          <cell r="L505">
            <v>-26899.75</v>
          </cell>
          <cell r="M505">
            <v>-16520.14</v>
          </cell>
          <cell r="N505">
            <v>-15088.54</v>
          </cell>
        </row>
        <row r="506">
          <cell r="A506" t="str">
            <v>IG08</v>
          </cell>
          <cell r="B506" t="str">
            <v>INGRESOS POR POSTES CHOCADOS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 t="str">
            <v>IG09</v>
          </cell>
          <cell r="B507" t="str">
            <v>VENTA DE CHATARRA</v>
          </cell>
          <cell r="C507">
            <v>-41886.68</v>
          </cell>
          <cell r="D507">
            <v>-33803.07</v>
          </cell>
          <cell r="E507">
            <v>-57372</v>
          </cell>
          <cell r="F507">
            <v>-57372</v>
          </cell>
          <cell r="G507">
            <v>0</v>
          </cell>
          <cell r="H507">
            <v>-4915.46</v>
          </cell>
          <cell r="I507">
            <v>-5534.96</v>
          </cell>
          <cell r="J507">
            <v>-1372.14</v>
          </cell>
          <cell r="K507">
            <v>-4313.78</v>
          </cell>
          <cell r="L507">
            <v>-8150.06</v>
          </cell>
          <cell r="M507">
            <v>-6456.49</v>
          </cell>
          <cell r="N507">
            <v>-10917.85</v>
          </cell>
        </row>
        <row r="508">
          <cell r="A508" t="str">
            <v>IG10</v>
          </cell>
          <cell r="B508" t="str">
            <v>INTERESES POR PRESTAMOS A EMPLEADOS</v>
          </cell>
          <cell r="C508">
            <v>-5174.2</v>
          </cell>
          <cell r="D508">
            <v>-2133.14</v>
          </cell>
          <cell r="E508">
            <v>-7476.43</v>
          </cell>
          <cell r="F508">
            <v>-7476.43</v>
          </cell>
          <cell r="G508">
            <v>-209.28</v>
          </cell>
          <cell r="H508">
            <v>-203.98</v>
          </cell>
          <cell r="I508">
            <v>-198.65</v>
          </cell>
          <cell r="J508">
            <v>-193.28</v>
          </cell>
          <cell r="K508">
            <v>-187.87</v>
          </cell>
          <cell r="L508">
            <v>-182.43</v>
          </cell>
          <cell r="M508">
            <v>-176.95</v>
          </cell>
          <cell r="N508">
            <v>-171.43</v>
          </cell>
        </row>
        <row r="509">
          <cell r="A509" t="str">
            <v>IG11</v>
          </cell>
          <cell r="B509" t="str">
            <v>COMISION POR CHEQUES RECHAZADOS</v>
          </cell>
          <cell r="C509">
            <v>-254.42</v>
          </cell>
          <cell r="D509">
            <v>-224.42</v>
          </cell>
          <cell r="E509">
            <v>-305</v>
          </cell>
          <cell r="F509">
            <v>-305</v>
          </cell>
          <cell r="G509">
            <v>-10</v>
          </cell>
          <cell r="H509">
            <v>-5</v>
          </cell>
          <cell r="I509">
            <v>-35</v>
          </cell>
          <cell r="J509">
            <v>-5</v>
          </cell>
          <cell r="K509">
            <v>-10</v>
          </cell>
          <cell r="L509">
            <v>-10</v>
          </cell>
          <cell r="M509">
            <v>-15</v>
          </cell>
          <cell r="N509">
            <v>-35</v>
          </cell>
        </row>
        <row r="510">
          <cell r="A510" t="str">
            <v>IG12</v>
          </cell>
          <cell r="B510" t="str">
            <v>INTS. X FINANC. DE HERRAMIENTAS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 t="str">
            <v>IG13</v>
          </cell>
          <cell r="B511" t="str">
            <v>INGRESOS DE EJERCICIOS ANTERIORES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 t="str">
            <v>IG14</v>
          </cell>
          <cell r="B512" t="str">
            <v>REEMBOLSOS POR CONTRATOS DE SEGURO</v>
          </cell>
          <cell r="C512">
            <v>-40730.06</v>
          </cell>
          <cell r="D512">
            <v>-3546.64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 t="str">
            <v>IG15</v>
          </cell>
          <cell r="B513" t="str">
            <v>INGRESOS MISCELANEOS</v>
          </cell>
          <cell r="C513">
            <v>-211960.65</v>
          </cell>
          <cell r="D513">
            <v>-132278.24</v>
          </cell>
          <cell r="E513">
            <v>-397515.87999999995</v>
          </cell>
          <cell r="F513">
            <v>-397515.87999999995</v>
          </cell>
          <cell r="G513">
            <v>-3553.84</v>
          </cell>
          <cell r="H513">
            <v>-4659.13</v>
          </cell>
          <cell r="I513">
            <v>-7636.39</v>
          </cell>
          <cell r="J513">
            <v>-21221.42</v>
          </cell>
          <cell r="K513">
            <v>1006.37</v>
          </cell>
          <cell r="L513">
            <v>-2501.06</v>
          </cell>
          <cell r="M513">
            <v>-8178.85</v>
          </cell>
          <cell r="N513">
            <v>-14800.7</v>
          </cell>
        </row>
        <row r="514">
          <cell r="A514" t="str">
            <v>IG16</v>
          </cell>
          <cell r="B514" t="str">
            <v>INGRESOS POR VTA. ACTIVOS FIJOS</v>
          </cell>
          <cell r="C514">
            <v>-3111.05</v>
          </cell>
          <cell r="D514">
            <v>-3111.05</v>
          </cell>
          <cell r="E514">
            <v>-113619.46</v>
          </cell>
          <cell r="F514">
            <v>-113619.46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IG17</v>
          </cell>
          <cell r="B515" t="str">
            <v>RECUPERACION DE CUENTAS INCOBRABLES</v>
          </cell>
          <cell r="C515">
            <v>-17841.66</v>
          </cell>
          <cell r="D515">
            <v>-14806.8</v>
          </cell>
          <cell r="E515">
            <v>-21604.560000000001</v>
          </cell>
          <cell r="F515">
            <v>-21604.560000000001</v>
          </cell>
          <cell r="G515">
            <v>-2239.1</v>
          </cell>
          <cell r="H515">
            <v>-1649.04</v>
          </cell>
          <cell r="I515">
            <v>-4448.03</v>
          </cell>
          <cell r="J515">
            <v>-747.22</v>
          </cell>
          <cell r="K515">
            <v>-7977.32</v>
          </cell>
          <cell r="L515">
            <v>-1175.8599999999999</v>
          </cell>
          <cell r="M515">
            <v>-832.34</v>
          </cell>
          <cell r="N515">
            <v>-1369.43</v>
          </cell>
        </row>
        <row r="516">
          <cell r="A516" t="str">
            <v>IG18</v>
          </cell>
          <cell r="B516" t="str">
            <v>INGRESOS POR BIENES Y SERVICIOS A CIAS RELACIONADAS</v>
          </cell>
          <cell r="C516">
            <v>-472977.18</v>
          </cell>
          <cell r="D516">
            <v>-403545.07</v>
          </cell>
          <cell r="E516">
            <v>-427008.76999999996</v>
          </cell>
          <cell r="F516">
            <v>-427008.76999999996</v>
          </cell>
          <cell r="G516">
            <v>-35160.54</v>
          </cell>
          <cell r="H516">
            <v>-32273.21</v>
          </cell>
          <cell r="I516">
            <v>-33740.78</v>
          </cell>
          <cell r="J516">
            <v>-33891.4</v>
          </cell>
          <cell r="K516">
            <v>-32456.93</v>
          </cell>
          <cell r="L516">
            <v>-31794.79</v>
          </cell>
          <cell r="M516">
            <v>-34760.800000000003</v>
          </cell>
          <cell r="N516">
            <v>-33601.919999999998</v>
          </cell>
        </row>
        <row r="517">
          <cell r="A517" t="str">
            <v>IG19</v>
          </cell>
          <cell r="B517" t="str">
            <v>INGRESOS POR PARTICIPACION CIAS SUBSIDIARIAS</v>
          </cell>
          <cell r="C517">
            <v>-162969.26</v>
          </cell>
          <cell r="D517">
            <v>-162969.26</v>
          </cell>
          <cell r="E517">
            <v>-159517.78</v>
          </cell>
          <cell r="F517">
            <v>-159517.78</v>
          </cell>
          <cell r="G517">
            <v>0</v>
          </cell>
          <cell r="H517">
            <v>0</v>
          </cell>
          <cell r="I517">
            <v>-188275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 t="str">
            <v>IG20</v>
          </cell>
          <cell r="B518" t="str">
            <v>DESCUENTOS A CLIENTES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 t="str">
            <v>IN00</v>
          </cell>
          <cell r="B519" t="str">
            <v>INGRESOS POR NUEVOS NEGOCIOS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>IN01</v>
          </cell>
          <cell r="B520" t="str">
            <v>RETAIL AIRE ACONDICIONADO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>IN02</v>
          </cell>
          <cell r="B521" t="str">
            <v>RETAIL GENERAL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IN03</v>
          </cell>
          <cell r="B522" t="str">
            <v>TARJETAS PREPAGO CELULARES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 t="str">
            <v>IN04</v>
          </cell>
          <cell r="B523" t="str">
            <v>COMERCIALIZACION Y VTAS DE SEGUROS</v>
          </cell>
          <cell r="C523">
            <v>-2098.6799999999998</v>
          </cell>
          <cell r="D523">
            <v>-1030.21</v>
          </cell>
          <cell r="E523">
            <v>-2150.91</v>
          </cell>
          <cell r="F523">
            <v>-2150.91</v>
          </cell>
          <cell r="G523">
            <v>-80.739999999999995</v>
          </cell>
          <cell r="H523">
            <v>-72.239999999999995</v>
          </cell>
          <cell r="I523">
            <v>-72.849999999999994</v>
          </cell>
          <cell r="J523">
            <v>-75.28</v>
          </cell>
          <cell r="K523">
            <v>-74.06</v>
          </cell>
          <cell r="L523">
            <v>-72.849999999999994</v>
          </cell>
          <cell r="M523">
            <v>-71.64</v>
          </cell>
          <cell r="N523">
            <v>-75.88</v>
          </cell>
        </row>
        <row r="524">
          <cell r="A524" t="str">
            <v>IN05</v>
          </cell>
          <cell r="B524" t="str">
            <v>INGRESOS POR FINANCIAMIENTO RETAIL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 t="str">
            <v>IN06</v>
          </cell>
          <cell r="B525" t="str">
            <v>COMISION POR SERVICIOS DE COLECTURIA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 t="str">
            <v>IN07</v>
          </cell>
          <cell r="B526" t="str">
            <v>COMISION POR REMESAS FAMILIARES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 t="str">
            <v>IN08</v>
          </cell>
          <cell r="B527" t="str">
            <v>VENTA DE PUBLICIDAD A TRAVES DE FACTURACION</v>
          </cell>
          <cell r="C527">
            <v>-175.9</v>
          </cell>
          <cell r="D527">
            <v>-175.9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>IN09</v>
          </cell>
          <cell r="B528" t="str">
            <v>PUBLICIDAD EN POSTES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F529">
            <v>0</v>
          </cell>
        </row>
        <row r="530">
          <cell r="F530">
            <v>-8715177.759999983</v>
          </cell>
        </row>
        <row r="531">
          <cell r="E531">
            <v>1371077.9600000076</v>
          </cell>
          <cell r="F531">
            <v>2045393.9700000081</v>
          </cell>
        </row>
        <row r="532">
          <cell r="F532">
            <v>0</v>
          </cell>
        </row>
        <row r="533">
          <cell r="A533" t="str">
            <v>ID03</v>
          </cell>
          <cell r="B533" t="str">
            <v>TASA MUNICIPAL POSTES - USO DE RED</v>
          </cell>
          <cell r="F533">
            <v>-4878017.24</v>
          </cell>
        </row>
        <row r="534">
          <cell r="A534" t="str">
            <v>CR09</v>
          </cell>
          <cell r="B534" t="str">
            <v>TASA MUNICIPAL IMPTO. POSTES</v>
          </cell>
          <cell r="F534">
            <v>5049560.8999999994</v>
          </cell>
        </row>
        <row r="535">
          <cell r="F535">
            <v>171543.66000000027</v>
          </cell>
        </row>
        <row r="536">
          <cell r="G536" t="e">
            <v>#DIV/0!</v>
          </cell>
          <cell r="H536" t="e">
            <v>#DIV/0!</v>
          </cell>
          <cell r="I536" t="e">
            <v>#DIV/0!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 t="e">
            <v>#DIV/0!</v>
          </cell>
        </row>
      </sheetData>
      <sheetData sheetId="38">
        <row r="1">
          <cell r="G1" t="str">
            <v>Diciembre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163215587.58000004</v>
          </cell>
          <cell r="V2">
            <v>184494513.35000002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45435581.809999987</v>
          </cell>
          <cell r="V3">
            <v>66973057.969999976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13024711.729999999</v>
          </cell>
          <cell r="V4">
            <v>5226952.6499999985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882108.87999999942</v>
          </cell>
          <cell r="V5">
            <v>1004487.3699999994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426480.59</v>
          </cell>
          <cell r="V6">
            <v>548251.98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329597.46999999997</v>
          </cell>
          <cell r="V9">
            <v>225330.26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0</v>
          </cell>
          <cell r="V10">
            <v>61553.4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8302.1899999999969</v>
          </cell>
          <cell r="V11">
            <v>35719.31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0</v>
          </cell>
          <cell r="V12">
            <v>69788.700000000012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54822.029999999984</v>
          </cell>
          <cell r="V13">
            <v>39247.859999999986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7441.1700000000119</v>
          </cell>
          <cell r="V14">
            <v>36705.530000000013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13797.500000000004</v>
          </cell>
          <cell r="V15">
            <v>28421.060000000005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7476.1200000000008</v>
          </cell>
          <cell r="V16">
            <v>30977.370000000003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-3.637978807091713E-11</v>
          </cell>
          <cell r="V18">
            <v>-3.637978807091713E-11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5044.1100000000006</v>
          </cell>
          <cell r="V19">
            <v>20508.489999999998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20808.939999999999</v>
          </cell>
          <cell r="V20">
            <v>20808.939999999999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2000</v>
          </cell>
          <cell r="V29">
            <v>2000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1075</v>
          </cell>
          <cell r="V30">
            <v>1075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2500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600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500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200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200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300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300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200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200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11950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2000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5000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250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700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2000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800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600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600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420369.35000000009</v>
          </cell>
          <cell r="V72">
            <v>435426.45000000013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105907.32000000004</v>
          </cell>
          <cell r="V73">
            <v>113001.67000000006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92.27000000004773</v>
          </cell>
          <cell r="V74">
            <v>141.85000000004771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45912.330000000045</v>
          </cell>
          <cell r="V77">
            <v>61602.840000000055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85853.740000000165</v>
          </cell>
          <cell r="V78">
            <v>109155.94000000015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148409.5</v>
          </cell>
          <cell r="V79">
            <v>84499.950000000012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3121.0299999999916</v>
          </cell>
          <cell r="V80">
            <v>13782.569999999992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30483.829999999958</v>
          </cell>
          <cell r="V81">
            <v>48623.119999999959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433.87999999988824</v>
          </cell>
          <cell r="V82">
            <v>2708.0599999998876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0</v>
          </cell>
          <cell r="V83">
            <v>0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155.44999999999709</v>
          </cell>
          <cell r="V84">
            <v>1837.4499999999964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0</v>
          </cell>
          <cell r="V89">
            <v>73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6038200.1199999992</v>
          </cell>
          <cell r="V91">
            <v>4053050.6599999988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5828913.0600000005</v>
          </cell>
          <cell r="V92">
            <v>3643513.3799999994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209287.06000000084</v>
          </cell>
          <cell r="V93">
            <v>409537.28000000102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2148866.44</v>
          </cell>
          <cell r="V99">
            <v>169414.62000000049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2000000</v>
          </cell>
          <cell r="V100">
            <v>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148866.43999999997</v>
          </cell>
          <cell r="V104">
            <v>169414.62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3955536.29</v>
          </cell>
          <cell r="V105">
            <v>9.313225537987968E-12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3955536.29</v>
          </cell>
          <cell r="V106">
            <v>9.313225537987968E-12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1102</v>
          </cell>
          <cell r="G107">
            <v>32518873.649999999</v>
          </cell>
          <cell r="H107">
            <v>45268549.530000001</v>
          </cell>
          <cell r="I107">
            <v>30169015.070000015</v>
          </cell>
          <cell r="V107">
            <v>51438561.590000018</v>
          </cell>
        </row>
        <row r="108">
          <cell r="B108" t="str">
            <v>110201</v>
          </cell>
          <cell r="G108">
            <v>0</v>
          </cell>
          <cell r="H108">
            <v>0</v>
          </cell>
          <cell r="I108">
            <v>0</v>
          </cell>
          <cell r="V108">
            <v>0</v>
          </cell>
        </row>
        <row r="109">
          <cell r="B109" t="str">
            <v>110202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110203</v>
          </cell>
          <cell r="G110">
            <v>30380630.649999999</v>
          </cell>
          <cell r="H110">
            <v>31328396.07</v>
          </cell>
          <cell r="I110">
            <v>31774812.739999987</v>
          </cell>
          <cell r="V110">
            <v>42288780.129999995</v>
          </cell>
        </row>
        <row r="111">
          <cell r="B111" t="str">
            <v>11020301</v>
          </cell>
          <cell r="G111">
            <v>18122950.09</v>
          </cell>
          <cell r="H111">
            <v>16750370.23</v>
          </cell>
          <cell r="I111">
            <v>18826875.499999996</v>
          </cell>
          <cell r="V111">
            <v>25487099.569999993</v>
          </cell>
          <cell r="X111" t="str">
            <v>Deudores comerciales y otras cuentas por cobrar</v>
          </cell>
        </row>
        <row r="112">
          <cell r="B112" t="str">
            <v>1102030101</v>
          </cell>
          <cell r="G112">
            <v>18122950.09</v>
          </cell>
          <cell r="H112">
            <v>16750370.23</v>
          </cell>
          <cell r="I112">
            <v>18826875.499999996</v>
          </cell>
          <cell r="V112">
            <v>25487099.569999993</v>
          </cell>
          <cell r="Y112" t="str">
            <v>Consumidores de energía</v>
          </cell>
        </row>
        <row r="113">
          <cell r="B113" t="str">
            <v>1102030102</v>
          </cell>
          <cell r="G113">
            <v>0</v>
          </cell>
          <cell r="H113">
            <v>0</v>
          </cell>
          <cell r="I113">
            <v>0</v>
          </cell>
          <cell r="V113">
            <v>0</v>
          </cell>
          <cell r="Y113" t="str">
            <v>Consumidores de energía</v>
          </cell>
        </row>
        <row r="114">
          <cell r="B114" t="str">
            <v>1102030103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1102030104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1102030105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1102030106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1102030107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1102030108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11020302</v>
          </cell>
          <cell r="G120">
            <v>310890.69</v>
          </cell>
          <cell r="H120">
            <v>19845.409999999953</v>
          </cell>
          <cell r="I120">
            <v>103345.79999999996</v>
          </cell>
          <cell r="V120">
            <v>385461.61999999994</v>
          </cell>
          <cell r="X120" t="str">
            <v>Deudores comerciales y otras cuentas por cobrar</v>
          </cell>
          <cell r="Y120" t="str">
            <v>Cuentas por cobrar - distribuidoras de energía</v>
          </cell>
        </row>
        <row r="121">
          <cell r="B121" t="str">
            <v>11020303</v>
          </cell>
          <cell r="G121">
            <v>783248.92</v>
          </cell>
          <cell r="H121">
            <v>1137016.26</v>
          </cell>
          <cell r="I121">
            <v>1060720.8099999998</v>
          </cell>
          <cell r="V121">
            <v>1124905.6499999999</v>
          </cell>
        </row>
        <row r="122">
          <cell r="B122" t="str">
            <v>1102030301</v>
          </cell>
          <cell r="G122">
            <v>783248.92</v>
          </cell>
          <cell r="H122">
            <v>1137016.26</v>
          </cell>
          <cell r="I122">
            <v>1060720.8099999998</v>
          </cell>
          <cell r="V122">
            <v>1124905.6499999999</v>
          </cell>
          <cell r="X122" t="str">
            <v>Deudores comerciales y otras cuentas por cobrar</v>
          </cell>
          <cell r="Y122" t="str">
            <v>Cuentas por cobrar - subsidios a consumidores</v>
          </cell>
        </row>
        <row r="123">
          <cell r="B123" t="str">
            <v>1102030302</v>
          </cell>
          <cell r="G123">
            <v>0</v>
          </cell>
          <cell r="H123">
            <v>0</v>
          </cell>
          <cell r="I123">
            <v>0</v>
          </cell>
          <cell r="V123">
            <v>0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1102030303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1102030304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</row>
        <row r="127">
          <cell r="B127" t="str">
            <v>1102030401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  <cell r="X127" t="str">
            <v>Deudores comerciales y otras cuentas por cobrar</v>
          </cell>
        </row>
        <row r="128">
          <cell r="B128" t="str">
            <v>110203040101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Y128" t="str">
            <v>Contratos por convenios de pago</v>
          </cell>
        </row>
        <row r="129">
          <cell r="B129" t="str">
            <v>110203040102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110203040103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110203040104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110203040105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110203040106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110203040107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110203040108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1102030402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</row>
        <row r="137">
          <cell r="B137" t="str">
            <v>11020305</v>
          </cell>
          <cell r="G137">
            <v>9082842.6199999992</v>
          </cell>
          <cell r="H137">
            <v>11865301.320000002</v>
          </cell>
          <cell r="I137">
            <v>10028952.260000004</v>
          </cell>
          <cell r="V137">
            <v>13570145.330000002</v>
          </cell>
          <cell r="X137" t="str">
            <v>Deudores comerciales y otras cuentas por cobrar</v>
          </cell>
        </row>
        <row r="138">
          <cell r="B138" t="str">
            <v>1102030501</v>
          </cell>
          <cell r="G138">
            <v>9082842.6199999992</v>
          </cell>
          <cell r="H138">
            <v>11865301.320000002</v>
          </cell>
          <cell r="I138">
            <v>10028952.260000004</v>
          </cell>
          <cell r="V138">
            <v>13570145.330000002</v>
          </cell>
          <cell r="Y138" t="str">
            <v>Energía en medidores no facturada</v>
          </cell>
        </row>
        <row r="139">
          <cell r="B139" t="str">
            <v>11020306</v>
          </cell>
          <cell r="G139">
            <v>722086.36</v>
          </cell>
          <cell r="H139">
            <v>967919.8</v>
          </cell>
          <cell r="I139">
            <v>1257714.72</v>
          </cell>
          <cell r="V139">
            <v>1212287.4200000002</v>
          </cell>
        </row>
        <row r="140">
          <cell r="B140" t="str">
            <v>1102030601</v>
          </cell>
          <cell r="G140">
            <v>243657.61</v>
          </cell>
          <cell r="H140">
            <v>467042.18999999994</v>
          </cell>
          <cell r="I140">
            <v>598079.92999999993</v>
          </cell>
          <cell r="V140">
            <v>518161.25999999995</v>
          </cell>
          <cell r="X140" t="str">
            <v>Deudores comerciales y otras cuentas por cobrar</v>
          </cell>
          <cell r="Y140" t="str">
            <v>Cuentas por cobrar por otros servicios a clientes</v>
          </cell>
        </row>
        <row r="141">
          <cell r="B141" t="str">
            <v>1102030602</v>
          </cell>
          <cell r="G141">
            <v>0</v>
          </cell>
          <cell r="H141">
            <v>0</v>
          </cell>
          <cell r="I141">
            <v>0</v>
          </cell>
          <cell r="V141">
            <v>0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1102030603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venta de electrodomésticos</v>
          </cell>
        </row>
        <row r="143">
          <cell r="B143" t="str">
            <v>1102030604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Otras cuentas por cobrar</v>
          </cell>
        </row>
        <row r="144">
          <cell r="B144" t="str">
            <v>1102030605</v>
          </cell>
          <cell r="G144">
            <v>118304.1</v>
          </cell>
          <cell r="H144">
            <v>103702.89999999997</v>
          </cell>
          <cell r="I144">
            <v>140545.67999999991</v>
          </cell>
          <cell r="V144">
            <v>112227.38999999993</v>
          </cell>
          <cell r="X144" t="str">
            <v>Deudores comerciales y otras cuentas por cobrar</v>
          </cell>
          <cell r="Y144" t="str">
            <v>Cuentas por cobrar por otros servicios a clientes</v>
          </cell>
        </row>
        <row r="145">
          <cell r="B145" t="str">
            <v>1102030606</v>
          </cell>
          <cell r="G145">
            <v>332.75</v>
          </cell>
          <cell r="H145">
            <v>126.97999999999999</v>
          </cell>
          <cell r="I145">
            <v>-2.8421709430404007E-14</v>
          </cell>
          <cell r="V145">
            <v>-2.8421709430404007E-14</v>
          </cell>
          <cell r="X145" t="str">
            <v>Deudores comerciales y otras cuentas por cobrar</v>
          </cell>
          <cell r="Y145" t="str">
            <v>Otras cuentas por cobrar</v>
          </cell>
        </row>
        <row r="146">
          <cell r="B146" t="str">
            <v>1102030697</v>
          </cell>
          <cell r="G146">
            <v>0</v>
          </cell>
          <cell r="H146">
            <v>0</v>
          </cell>
          <cell r="I146">
            <v>0</v>
          </cell>
          <cell r="V146">
            <v>0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1102030698</v>
          </cell>
          <cell r="G147">
            <v>359791.9</v>
          </cell>
          <cell r="H147">
            <v>397047.73000000004</v>
          </cell>
          <cell r="I147">
            <v>519089.10999999993</v>
          </cell>
          <cell r="V147">
            <v>581898.77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1102030699</v>
          </cell>
          <cell r="G148">
            <v>0</v>
          </cell>
          <cell r="H148">
            <v>0</v>
          </cell>
          <cell r="I148">
            <v>0</v>
          </cell>
          <cell r="V148">
            <v>0</v>
          </cell>
          <cell r="X148" t="str">
            <v>Deudores comerciales y otras cuentas por cobrar</v>
          </cell>
          <cell r="Y148" t="str">
            <v>Cuentas por cobrar - partes relacionadas</v>
          </cell>
        </row>
        <row r="149">
          <cell r="B149" t="str">
            <v>11020307</v>
          </cell>
          <cell r="G149">
            <v>65681.33</v>
          </cell>
          <cell r="H149">
            <v>79382.37999999999</v>
          </cell>
          <cell r="I149">
            <v>22770.819999999985</v>
          </cell>
          <cell r="V149">
            <v>20161.439999999984</v>
          </cell>
        </row>
        <row r="150">
          <cell r="B150" t="str">
            <v>1102030701</v>
          </cell>
          <cell r="G150">
            <v>0</v>
          </cell>
          <cell r="H150">
            <v>0</v>
          </cell>
          <cell r="I150">
            <v>0</v>
          </cell>
          <cell r="V150">
            <v>0</v>
          </cell>
          <cell r="X150" t="str">
            <v>Deudores comerciales y otras cuentas por cobrar</v>
          </cell>
          <cell r="Y150" t="str">
            <v>Cuentas por cobrar por otros servicios a clientes</v>
          </cell>
        </row>
        <row r="151">
          <cell r="B151" t="str">
            <v>1102030702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1102030703</v>
          </cell>
          <cell r="G152">
            <v>65681.33</v>
          </cell>
          <cell r="H152">
            <v>79382.37999999999</v>
          </cell>
          <cell r="I152">
            <v>22770.819999999985</v>
          </cell>
          <cell r="V152">
            <v>20161.439999999984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11020308</v>
          </cell>
          <cell r="G153">
            <v>1292930.6399999999</v>
          </cell>
          <cell r="H153">
            <v>508560.66999999969</v>
          </cell>
          <cell r="I153">
            <v>474432.82999999984</v>
          </cell>
          <cell r="V153">
            <v>488719.09999999986</v>
          </cell>
        </row>
        <row r="154">
          <cell r="B154" t="str">
            <v>1102030801</v>
          </cell>
          <cell r="G154">
            <v>1292930.6399999999</v>
          </cell>
          <cell r="H154">
            <v>508560.66999999969</v>
          </cell>
          <cell r="I154">
            <v>474432.82999999984</v>
          </cell>
          <cell r="V154">
            <v>488719.09999999986</v>
          </cell>
          <cell r="X154" t="str">
            <v>Deudores comerciales y otras cuentas por cobrar</v>
          </cell>
          <cell r="Y154" t="str">
            <v>Cuentas por cobrar por otros servicios a clientes</v>
          </cell>
        </row>
        <row r="155">
          <cell r="B155" t="str">
            <v>110204</v>
          </cell>
          <cell r="G155">
            <v>-790764.48</v>
          </cell>
          <cell r="H155">
            <v>-1001339.15</v>
          </cell>
          <cell r="I155">
            <v>-2050680.1099999999</v>
          </cell>
          <cell r="V155">
            <v>-1625510.3199999996</v>
          </cell>
        </row>
        <row r="156">
          <cell r="B156" t="str">
            <v>11020401</v>
          </cell>
          <cell r="G156">
            <v>-751859.48</v>
          </cell>
          <cell r="H156">
            <v>-822475.08</v>
          </cell>
          <cell r="I156">
            <v>-1880980.9599999995</v>
          </cell>
          <cell r="V156">
            <v>-1507087.1999999997</v>
          </cell>
          <cell r="X156" t="str">
            <v>Deudores comerciales y otras cuentas por cobrar</v>
          </cell>
          <cell r="Y156" t="str">
            <v>Estimación para cuentas de cobro dudoso</v>
          </cell>
        </row>
        <row r="157">
          <cell r="B157" t="str">
            <v>11020402</v>
          </cell>
          <cell r="G157">
            <v>0</v>
          </cell>
          <cell r="H157">
            <v>0</v>
          </cell>
          <cell r="I157">
            <v>0</v>
          </cell>
          <cell r="V157">
            <v>0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11020403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11020404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11020405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11020406</v>
          </cell>
          <cell r="G161">
            <v>-38905</v>
          </cell>
          <cell r="H161">
            <v>-178864.07</v>
          </cell>
          <cell r="I161">
            <v>-169699.14999999997</v>
          </cell>
          <cell r="V161">
            <v>-118423.11999999998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11020407</v>
          </cell>
          <cell r="G162">
            <v>0</v>
          </cell>
          <cell r="H162">
            <v>0</v>
          </cell>
          <cell r="I162">
            <v>0</v>
          </cell>
          <cell r="V162">
            <v>0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110205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Y163" t="str">
            <v>Documentos y cuentas por cobrar, neto</v>
          </cell>
        </row>
        <row r="164">
          <cell r="B164" t="str">
            <v>11020501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X164" t="str">
            <v>Deudores comerciales y otras cuentas por cobrar</v>
          </cell>
          <cell r="Y164" t="str">
            <v>Contratos por convenios de pago</v>
          </cell>
        </row>
        <row r="165">
          <cell r="B165" t="str">
            <v>11020502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11020503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Notas de Crédito del Tesoro Público</v>
          </cell>
        </row>
        <row r="167">
          <cell r="B167" t="str">
            <v>110206</v>
          </cell>
          <cell r="G167">
            <v>2857733.38</v>
          </cell>
          <cell r="H167">
            <v>14872429.809999999</v>
          </cell>
          <cell r="I167">
            <v>363081.17000000045</v>
          </cell>
          <cell r="V167">
            <v>10703663.790000001</v>
          </cell>
        </row>
        <row r="168">
          <cell r="B168" t="str">
            <v>11020601</v>
          </cell>
          <cell r="G168">
            <v>0</v>
          </cell>
          <cell r="H168">
            <v>0</v>
          </cell>
          <cell r="I168">
            <v>0</v>
          </cell>
          <cell r="V168">
            <v>0</v>
          </cell>
        </row>
        <row r="169">
          <cell r="B169" t="str">
            <v>11020602</v>
          </cell>
          <cell r="G169">
            <v>0</v>
          </cell>
          <cell r="H169">
            <v>0</v>
          </cell>
          <cell r="I169">
            <v>0</v>
          </cell>
          <cell r="V169">
            <v>0</v>
          </cell>
        </row>
        <row r="170">
          <cell r="B170" t="str">
            <v>11020603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11020604</v>
          </cell>
          <cell r="G171">
            <v>2834289.91</v>
          </cell>
          <cell r="H171">
            <v>14870632.119999999</v>
          </cell>
          <cell r="I171">
            <v>353456.53000000288</v>
          </cell>
          <cell r="V171">
            <v>10352924.370000003</v>
          </cell>
        </row>
        <row r="172">
          <cell r="B172" t="str">
            <v>1102060401</v>
          </cell>
          <cell r="G172">
            <v>2481092.16</v>
          </cell>
          <cell r="H172">
            <v>14449581.76</v>
          </cell>
          <cell r="I172">
            <v>-3.4924596548080444E-9</v>
          </cell>
          <cell r="V172">
            <v>9979245.5099999979</v>
          </cell>
          <cell r="X172" t="str">
            <v>Deudores comerciales y otras cuentas por cobrar</v>
          </cell>
          <cell r="Y172" t="str">
            <v>Cuentas por cobrar - compensación de costos de energía</v>
          </cell>
        </row>
        <row r="173">
          <cell r="B173" t="str">
            <v>1102060402</v>
          </cell>
          <cell r="G173">
            <v>353197.75</v>
          </cell>
          <cell r="H173">
            <v>421050.3600000001</v>
          </cell>
          <cell r="I173">
            <v>353456.52999999997</v>
          </cell>
          <cell r="V173">
            <v>373678.85999999993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11020605</v>
          </cell>
          <cell r="G174">
            <v>23443.47</v>
          </cell>
          <cell r="H174">
            <v>1797.6900000000053</v>
          </cell>
          <cell r="I174">
            <v>9624.6400000000049</v>
          </cell>
          <cell r="V174">
            <v>350739.42</v>
          </cell>
          <cell r="X174" t="str">
            <v>Otros activos</v>
          </cell>
          <cell r="Y174" t="str">
            <v>Pagos realizados por anticipado</v>
          </cell>
        </row>
        <row r="175">
          <cell r="B175" t="str">
            <v>110207</v>
          </cell>
          <cell r="G175">
            <v>6432.77</v>
          </cell>
          <cell r="H175">
            <v>2916.0500000000011</v>
          </cell>
          <cell r="I175">
            <v>31876.290000000005</v>
          </cell>
          <cell r="V175">
            <v>24542.130000000005</v>
          </cell>
        </row>
        <row r="176">
          <cell r="B176" t="str">
            <v>11020701</v>
          </cell>
          <cell r="G176">
            <v>92.35</v>
          </cell>
          <cell r="H176">
            <v>1573.7800000000004</v>
          </cell>
          <cell r="I176">
            <v>717.15999999999985</v>
          </cell>
          <cell r="V176">
            <v>3657.7700000000004</v>
          </cell>
        </row>
        <row r="177">
          <cell r="B177" t="str">
            <v>1102070101</v>
          </cell>
          <cell r="G177">
            <v>92.35</v>
          </cell>
          <cell r="H177">
            <v>1573.7800000000004</v>
          </cell>
          <cell r="I177">
            <v>717.15999999999985</v>
          </cell>
          <cell r="V177">
            <v>3657.7700000000004</v>
          </cell>
          <cell r="X177" t="str">
            <v>Deudores comerciales y otras cuentas por cobrar</v>
          </cell>
          <cell r="Y177" t="str">
            <v>Cuentas por cobrar a otros deudores</v>
          </cell>
        </row>
        <row r="178">
          <cell r="B178" t="str">
            <v>1102070102</v>
          </cell>
          <cell r="G178">
            <v>0</v>
          </cell>
          <cell r="H178">
            <v>0</v>
          </cell>
          <cell r="I178">
            <v>0</v>
          </cell>
          <cell r="V178">
            <v>0</v>
          </cell>
          <cell r="X178" t="str">
            <v>Deudores comerciales y otras cuentas por cobrar</v>
          </cell>
        </row>
        <row r="179">
          <cell r="B179" t="str">
            <v>11020702</v>
          </cell>
          <cell r="G179">
            <v>0</v>
          </cell>
          <cell r="H179">
            <v>0</v>
          </cell>
          <cell r="I179">
            <v>2.0000000000436557E-2</v>
          </cell>
          <cell r="V179">
            <v>-9.9999999995634432E-3</v>
          </cell>
          <cell r="X179" t="str">
            <v>Deudores comerciales y otras cuentas por cobrar</v>
          </cell>
        </row>
        <row r="180">
          <cell r="B180" t="str">
            <v>11020703</v>
          </cell>
          <cell r="G180">
            <v>6340.42</v>
          </cell>
          <cell r="H180">
            <v>1342.2700000000004</v>
          </cell>
          <cell r="I180">
            <v>31159.110000000004</v>
          </cell>
          <cell r="V180">
            <v>20884.370000000003</v>
          </cell>
          <cell r="X180" t="str">
            <v>Deudores comerciales y otras cuentas por cobrar</v>
          </cell>
          <cell r="Y180" t="str">
            <v>Otras cuentas por cobrar</v>
          </cell>
        </row>
        <row r="181">
          <cell r="B181" t="str">
            <v>110208</v>
          </cell>
          <cell r="G181">
            <v>64630.080000000002</v>
          </cell>
          <cell r="H181">
            <v>66096.750000000015</v>
          </cell>
          <cell r="I181">
            <v>49122.979999999996</v>
          </cell>
          <cell r="V181">
            <v>47085.86</v>
          </cell>
          <cell r="Y181" t="str">
            <v>Documentos y cuentas por cobrar, neto</v>
          </cell>
        </row>
        <row r="182">
          <cell r="B182" t="str">
            <v>11020801</v>
          </cell>
          <cell r="G182">
            <v>64630.080000000002</v>
          </cell>
          <cell r="H182">
            <v>66096.750000000015</v>
          </cell>
          <cell r="I182">
            <v>49122.979999999996</v>
          </cell>
          <cell r="V182">
            <v>47085.86</v>
          </cell>
        </row>
        <row r="183">
          <cell r="B183" t="str">
            <v>1102080101</v>
          </cell>
          <cell r="G183">
            <v>6913.97</v>
          </cell>
          <cell r="H183">
            <v>2937.4300000000012</v>
          </cell>
          <cell r="I183">
            <v>2.0747847884194925E-12</v>
          </cell>
          <cell r="V183">
            <v>2.0747847884194925E-12</v>
          </cell>
          <cell r="X183" t="str">
            <v>Deudores comerciales y otras cuentas por cobrar</v>
          </cell>
          <cell r="Y183" t="str">
            <v>Cuentas por cobrar a empleados</v>
          </cell>
        </row>
        <row r="184">
          <cell r="B184" t="str">
            <v>1102080102</v>
          </cell>
          <cell r="G184">
            <v>3175.63</v>
          </cell>
          <cell r="H184">
            <v>8902.3799999999992</v>
          </cell>
          <cell r="I184">
            <v>-2.2737367544323206E-13</v>
          </cell>
          <cell r="V184">
            <v>-2.2737367544323206E-13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1102080103</v>
          </cell>
          <cell r="G185">
            <v>7150.47</v>
          </cell>
          <cell r="H185">
            <v>9589.69</v>
          </cell>
          <cell r="I185">
            <v>9706.7100000000028</v>
          </cell>
          <cell r="V185">
            <v>8728.6600000000035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1102080104</v>
          </cell>
          <cell r="G186">
            <v>389.08</v>
          </cell>
          <cell r="H186">
            <v>-1.4210854715202004E-14</v>
          </cell>
          <cell r="I186">
            <v>-1.4210854715202004E-14</v>
          </cell>
          <cell r="V186">
            <v>-1.4210854715202004E-14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1102080105</v>
          </cell>
          <cell r="G187">
            <v>0</v>
          </cell>
          <cell r="H187">
            <v>0</v>
          </cell>
          <cell r="I187">
            <v>0</v>
          </cell>
          <cell r="V187">
            <v>0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1102080106</v>
          </cell>
          <cell r="G188">
            <v>47000.93</v>
          </cell>
          <cell r="H188">
            <v>44604.12</v>
          </cell>
          <cell r="I188">
            <v>38969.270000000011</v>
          </cell>
          <cell r="V188">
            <v>37133.500000000015</v>
          </cell>
          <cell r="X188" t="str">
            <v>Deudores comerciales y otras cuentas por cobrar.</v>
          </cell>
          <cell r="Y188" t="str">
            <v>Cuentas por cobrar a empleados.</v>
          </cell>
        </row>
        <row r="189">
          <cell r="B189" t="str">
            <v>1102080107</v>
          </cell>
          <cell r="G189">
            <v>0</v>
          </cell>
          <cell r="H189">
            <v>0</v>
          </cell>
          <cell r="I189">
            <v>159.99999999999636</v>
          </cell>
          <cell r="V189">
            <v>1223.6999999999964</v>
          </cell>
          <cell r="X189" t="str">
            <v>Deudores comerciales y otras cuentas por cobrar</v>
          </cell>
          <cell r="Y189" t="str">
            <v>Otras cuentas por cobrar</v>
          </cell>
        </row>
        <row r="190">
          <cell r="B190" t="str">
            <v>1102080108</v>
          </cell>
          <cell r="G190">
            <v>0</v>
          </cell>
          <cell r="H190">
            <v>0</v>
          </cell>
          <cell r="I190">
            <v>0</v>
          </cell>
          <cell r="V190">
            <v>0</v>
          </cell>
          <cell r="X190" t="str">
            <v>Deudores comerciales y otras cuentas por cobrar</v>
          </cell>
          <cell r="Y190" t="str">
            <v>Cuentas por cobrar a empleados</v>
          </cell>
        </row>
        <row r="191">
          <cell r="B191" t="str">
            <v>1102080109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Otras cuentas por cobrar</v>
          </cell>
        </row>
        <row r="192">
          <cell r="B192" t="str">
            <v>1102080110</v>
          </cell>
          <cell r="G192">
            <v>0</v>
          </cell>
          <cell r="H192">
            <v>63.13</v>
          </cell>
          <cell r="I192">
            <v>287</v>
          </cell>
          <cell r="V192">
            <v>0</v>
          </cell>
          <cell r="X192" t="str">
            <v>Deudores comerciales y otras cuentas por cobrar</v>
          </cell>
          <cell r="Y192" t="str">
            <v>Cuentas por cobrar a empleados</v>
          </cell>
        </row>
        <row r="193">
          <cell r="B193" t="str">
            <v>110209</v>
          </cell>
          <cell r="G193">
            <v>0</v>
          </cell>
          <cell r="H193">
            <v>0</v>
          </cell>
          <cell r="I193">
            <v>0</v>
          </cell>
          <cell r="V193">
            <v>0</v>
          </cell>
        </row>
        <row r="194">
          <cell r="B194" t="str">
            <v>110210</v>
          </cell>
          <cell r="G194">
            <v>211.25</v>
          </cell>
          <cell r="H194">
            <v>50</v>
          </cell>
          <cell r="I194">
            <v>802</v>
          </cell>
          <cell r="V194">
            <v>0</v>
          </cell>
        </row>
        <row r="195">
          <cell r="B195" t="str">
            <v>11021001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1102100101</v>
          </cell>
          <cell r="G196">
            <v>211.25</v>
          </cell>
          <cell r="H196">
            <v>50.000000000000028</v>
          </cell>
          <cell r="I196">
            <v>2.8421709430404007E-14</v>
          </cell>
          <cell r="V196">
            <v>0</v>
          </cell>
          <cell r="X196" t="str">
            <v>Deudores comerciales y otras cuentas por cobrar</v>
          </cell>
          <cell r="Y196" t="str">
            <v>Otras cuentas por cobrar</v>
          </cell>
        </row>
        <row r="197">
          <cell r="B197" t="str">
            <v>1102100102</v>
          </cell>
          <cell r="G197">
            <v>0</v>
          </cell>
          <cell r="H197">
            <v>0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1102100103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Cuentas por cobrar - subsidios a consumidores</v>
          </cell>
        </row>
        <row r="199">
          <cell r="B199" t="str">
            <v>1102100104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Otras cuentas por cobrar</v>
          </cell>
        </row>
        <row r="200">
          <cell r="B200" t="str">
            <v>11021002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</row>
        <row r="201">
          <cell r="B201" t="str">
            <v>1102100201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Y201" t="str">
            <v>Otras cuentas por cobrar</v>
          </cell>
        </row>
        <row r="202">
          <cell r="B202" t="str">
            <v>1102100202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1102100203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1102100204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1102100205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1102100206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1102100207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1102100208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1102100209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1102100210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1102100211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1102100212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1102100213</v>
          </cell>
          <cell r="I213">
            <v>0</v>
          </cell>
          <cell r="V213">
            <v>0</v>
          </cell>
        </row>
        <row r="214">
          <cell r="B214" t="str">
            <v>11021003</v>
          </cell>
          <cell r="G214">
            <v>0</v>
          </cell>
          <cell r="H214">
            <v>0</v>
          </cell>
          <cell r="I214">
            <v>0</v>
          </cell>
          <cell r="V214">
            <v>0</v>
          </cell>
          <cell r="Y214" t="str">
            <v>Otras cuentas por cobrar</v>
          </cell>
        </row>
        <row r="215">
          <cell r="B215" t="str">
            <v>1102100307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X215" t="str">
            <v>Deudores comerciales y otras cuentas por cobrar</v>
          </cell>
        </row>
        <row r="216">
          <cell r="B216" t="str">
            <v>11021004</v>
          </cell>
          <cell r="G216">
            <v>0</v>
          </cell>
          <cell r="H216">
            <v>0</v>
          </cell>
          <cell r="I216">
            <v>802</v>
          </cell>
          <cell r="V216">
            <v>0</v>
          </cell>
          <cell r="X216" t="str">
            <v>Deudores comerciales y otras cuentas por cobrar</v>
          </cell>
          <cell r="Y216" t="str">
            <v>Cuentas por cobrar a otros deudores</v>
          </cell>
        </row>
        <row r="217">
          <cell r="B217" t="str">
            <v>11021005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Y217" t="str">
            <v>Otras cuentas por cobrar</v>
          </cell>
        </row>
        <row r="218">
          <cell r="B218" t="str">
            <v>11021006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1103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</row>
        <row r="220">
          <cell r="B220" t="str">
            <v>110301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1104</v>
          </cell>
          <cell r="G221">
            <v>177879.27</v>
          </cell>
          <cell r="H221">
            <v>548403.93000000005</v>
          </cell>
          <cell r="I221">
            <v>11502.390000000047</v>
          </cell>
          <cell r="V221">
            <v>374452.47000000003</v>
          </cell>
          <cell r="X221" t="str">
            <v>Otros activos</v>
          </cell>
          <cell r="Y221" t="str">
            <v>Remamente de crédito fiscal IVA</v>
          </cell>
        </row>
        <row r="222">
          <cell r="B222" t="str">
            <v>110401</v>
          </cell>
          <cell r="G222">
            <v>0</v>
          </cell>
          <cell r="H222">
            <v>0</v>
          </cell>
          <cell r="I222">
            <v>0</v>
          </cell>
          <cell r="V222">
            <v>0</v>
          </cell>
          <cell r="Y222" t="str">
            <v>IVA crédito fiscal</v>
          </cell>
        </row>
        <row r="223">
          <cell r="B223" t="str">
            <v>110402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110403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110404</v>
          </cell>
          <cell r="G225">
            <v>154076.17000000001</v>
          </cell>
          <cell r="H225">
            <v>461800.37</v>
          </cell>
          <cell r="I225">
            <v>-1.6370904631912708E-11</v>
          </cell>
          <cell r="V225">
            <v>352943.71</v>
          </cell>
          <cell r="Y225" t="str">
            <v>IVA crédito fiscal</v>
          </cell>
        </row>
        <row r="226">
          <cell r="B226" t="str">
            <v>110405</v>
          </cell>
          <cell r="G226">
            <v>0</v>
          </cell>
          <cell r="H226">
            <v>7086.6500000000233</v>
          </cell>
          <cell r="I226">
            <v>11502.390000000018</v>
          </cell>
          <cell r="V226">
            <v>21508.760000000017</v>
          </cell>
          <cell r="Y226" t="str">
            <v>IVA crédito fiscal</v>
          </cell>
        </row>
        <row r="227">
          <cell r="B227" t="str">
            <v>110406</v>
          </cell>
          <cell r="G227">
            <v>14280.8</v>
          </cell>
          <cell r="H227">
            <v>69194.880000000005</v>
          </cell>
          <cell r="I227">
            <v>1.4551915228366852E-11</v>
          </cell>
          <cell r="V227">
            <v>1.4551915228366852E-11</v>
          </cell>
          <cell r="Y227" t="str">
            <v>IVA crédito fiscal</v>
          </cell>
        </row>
        <row r="228">
          <cell r="B228" t="str">
            <v>110407</v>
          </cell>
          <cell r="G228">
            <v>9522.2999999999993</v>
          </cell>
          <cell r="H228">
            <v>10322.029999999995</v>
          </cell>
          <cell r="I228">
            <v>-5.4569682106375694E-12</v>
          </cell>
          <cell r="V228">
            <v>-5.4569682106375694E-12</v>
          </cell>
          <cell r="Y228" t="str">
            <v>IVA crédito fiscal</v>
          </cell>
        </row>
        <row r="229">
          <cell r="B229" t="str">
            <v>1105</v>
          </cell>
          <cell r="G229">
            <v>0</v>
          </cell>
          <cell r="H229">
            <v>0</v>
          </cell>
          <cell r="I229">
            <v>0</v>
          </cell>
          <cell r="V229">
            <v>0</v>
          </cell>
        </row>
        <row r="230">
          <cell r="B230" t="str">
            <v>110501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110502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11050201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1106</v>
          </cell>
          <cell r="G234">
            <v>423791.85</v>
          </cell>
          <cell r="H234">
            <v>518960.3899999999</v>
          </cell>
          <cell r="I234">
            <v>178276.5</v>
          </cell>
          <cell r="V234">
            <v>365409.63</v>
          </cell>
          <cell r="X234" t="str">
            <v>Deudores comerciales y otras cuentas por cobrar</v>
          </cell>
          <cell r="Y234" t="str">
            <v>Cuentas por cobrar - partes relacionadas</v>
          </cell>
        </row>
        <row r="235">
          <cell r="B235" t="str">
            <v>110601</v>
          </cell>
          <cell r="G235">
            <v>0</v>
          </cell>
          <cell r="H235">
            <v>0</v>
          </cell>
          <cell r="I235">
            <v>0</v>
          </cell>
          <cell r="V235">
            <v>0</v>
          </cell>
        </row>
        <row r="236">
          <cell r="B236" t="str">
            <v>110602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110603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110604</v>
          </cell>
          <cell r="G238">
            <v>423791.85</v>
          </cell>
          <cell r="H238">
            <v>518960.3899999999</v>
          </cell>
          <cell r="I238">
            <v>178276.5</v>
          </cell>
          <cell r="V238">
            <v>365409.63</v>
          </cell>
        </row>
        <row r="239">
          <cell r="B239" t="str">
            <v>11060401</v>
          </cell>
          <cell r="G239">
            <v>423791.85</v>
          </cell>
          <cell r="H239">
            <v>518960.3899999999</v>
          </cell>
          <cell r="I239">
            <v>178276.5</v>
          </cell>
          <cell r="V239">
            <v>365409.63</v>
          </cell>
        </row>
        <row r="240">
          <cell r="B240" t="str">
            <v>11060402</v>
          </cell>
        </row>
        <row r="241">
          <cell r="B241" t="str">
            <v>110605</v>
          </cell>
          <cell r="G241">
            <v>0</v>
          </cell>
          <cell r="H241">
            <v>0</v>
          </cell>
          <cell r="I241">
            <v>0</v>
          </cell>
          <cell r="V241">
            <v>0</v>
          </cell>
        </row>
        <row r="242">
          <cell r="B242" t="str">
            <v>11060501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11060502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11060503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1107</v>
          </cell>
          <cell r="G245">
            <v>1123238.79</v>
          </cell>
          <cell r="H245">
            <v>1293928.02</v>
          </cell>
          <cell r="I245">
            <v>1115871.2899999986</v>
          </cell>
          <cell r="V245">
            <v>5103356.7099999981</v>
          </cell>
          <cell r="Y245" t="str">
            <v xml:space="preserve">Inventario de materiales y electrodomésticos </v>
          </cell>
        </row>
        <row r="246">
          <cell r="B246" t="str">
            <v>110701</v>
          </cell>
          <cell r="G246">
            <v>885444.62</v>
          </cell>
          <cell r="H246">
            <v>1240521.5700000012</v>
          </cell>
          <cell r="I246">
            <v>870545.66000000061</v>
          </cell>
          <cell r="V246">
            <v>4921978.5699999994</v>
          </cell>
        </row>
        <row r="247">
          <cell r="B247" t="str">
            <v>11070101</v>
          </cell>
          <cell r="G247">
            <v>470133.54</v>
          </cell>
          <cell r="H247">
            <v>748612.98999999976</v>
          </cell>
          <cell r="I247">
            <v>388335.99999999953</v>
          </cell>
          <cell r="V247">
            <v>4381985.919999999</v>
          </cell>
          <cell r="X247" t="str">
            <v>Inventarios</v>
          </cell>
        </row>
        <row r="248">
          <cell r="B248" t="str">
            <v>11070102</v>
          </cell>
          <cell r="G248">
            <v>186971.9</v>
          </cell>
          <cell r="H248">
            <v>217022.16</v>
          </cell>
          <cell r="I248">
            <v>167658.40999999992</v>
          </cell>
          <cell r="V248">
            <v>182804.6399999999</v>
          </cell>
          <cell r="X248" t="str">
            <v>Inventarios</v>
          </cell>
        </row>
        <row r="249">
          <cell r="B249" t="str">
            <v>11070103</v>
          </cell>
          <cell r="G249">
            <v>228339.18</v>
          </cell>
          <cell r="H249">
            <v>274886.42</v>
          </cell>
          <cell r="I249">
            <v>314551.24999999994</v>
          </cell>
          <cell r="V249">
            <v>357188.00999999989</v>
          </cell>
          <cell r="X249" t="str">
            <v>Inventarios</v>
          </cell>
        </row>
        <row r="250">
          <cell r="B250" t="str">
            <v>11070104</v>
          </cell>
          <cell r="G250">
            <v>0</v>
          </cell>
          <cell r="H250">
            <v>0</v>
          </cell>
          <cell r="I250">
            <v>0</v>
          </cell>
          <cell r="V250">
            <v>0</v>
          </cell>
          <cell r="X250" t="str">
            <v>Inventarios</v>
          </cell>
        </row>
        <row r="251">
          <cell r="B251" t="str">
            <v>110702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110703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110704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</row>
        <row r="254">
          <cell r="B254" t="str">
            <v>11070401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  <cell r="X254" t="str">
            <v>Inventarios</v>
          </cell>
        </row>
        <row r="255">
          <cell r="B255" t="str">
            <v>110705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110706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110707</v>
          </cell>
          <cell r="G257">
            <v>237794.17</v>
          </cell>
          <cell r="H257">
            <v>100237.07999999999</v>
          </cell>
          <cell r="I257">
            <v>257084.9800000001</v>
          </cell>
          <cell r="V257">
            <v>193137.49000000011</v>
          </cell>
          <cell r="X257" t="str">
            <v>Inventarios</v>
          </cell>
        </row>
        <row r="258">
          <cell r="B258" t="str">
            <v>11070701</v>
          </cell>
          <cell r="G258">
            <v>0</v>
          </cell>
          <cell r="H258">
            <v>74396.259999999995</v>
          </cell>
          <cell r="I258">
            <v>0</v>
          </cell>
          <cell r="V258">
            <v>0</v>
          </cell>
        </row>
        <row r="259">
          <cell r="B259" t="str">
            <v>11070702</v>
          </cell>
          <cell r="G259">
            <v>237794.17</v>
          </cell>
          <cell r="H259">
            <v>25840.819999999982</v>
          </cell>
          <cell r="I259">
            <v>257084.98000000007</v>
          </cell>
          <cell r="V259">
            <v>193137.49000000005</v>
          </cell>
        </row>
        <row r="260">
          <cell r="B260" t="str">
            <v>110708</v>
          </cell>
          <cell r="G260">
            <v>0</v>
          </cell>
          <cell r="H260">
            <v>0</v>
          </cell>
          <cell r="I260">
            <v>0</v>
          </cell>
          <cell r="V260">
            <v>0</v>
          </cell>
        </row>
        <row r="261">
          <cell r="B261" t="str">
            <v>11070801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110710</v>
          </cell>
          <cell r="G262">
            <v>0</v>
          </cell>
          <cell r="H262">
            <v>-46830.63</v>
          </cell>
          <cell r="I262">
            <v>-11759.35</v>
          </cell>
          <cell r="V262">
            <v>-11759.35</v>
          </cell>
          <cell r="X262" t="str">
            <v>Inventarios</v>
          </cell>
        </row>
        <row r="263">
          <cell r="B263" t="str">
            <v>11071001</v>
          </cell>
          <cell r="G263">
            <v>0</v>
          </cell>
          <cell r="H263">
            <v>-46830.63</v>
          </cell>
          <cell r="I263">
            <v>-11759.35</v>
          </cell>
          <cell r="V263">
            <v>-11759.35</v>
          </cell>
        </row>
        <row r="264">
          <cell r="B264" t="str">
            <v>11071002</v>
          </cell>
          <cell r="G264">
            <v>0</v>
          </cell>
          <cell r="H264">
            <v>0</v>
          </cell>
          <cell r="I264">
            <v>0</v>
          </cell>
          <cell r="V264">
            <v>0</v>
          </cell>
        </row>
        <row r="265">
          <cell r="B265" t="str">
            <v>11071003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  <cell r="X265" t="str">
            <v>Inventarios</v>
          </cell>
        </row>
        <row r="266">
          <cell r="B266" t="str">
            <v>11071004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11071005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1108</v>
          </cell>
          <cell r="G268">
            <v>2771498.77</v>
          </cell>
          <cell r="H268">
            <v>5265179.33</v>
          </cell>
          <cell r="I268">
            <v>936204.82999999821</v>
          </cell>
          <cell r="V268">
            <v>4464324.9199999981</v>
          </cell>
        </row>
        <row r="269">
          <cell r="B269" t="str">
            <v>110801</v>
          </cell>
          <cell r="G269">
            <v>25054.19</v>
          </cell>
          <cell r="H269">
            <v>24738.819999999992</v>
          </cell>
          <cell r="I269">
            <v>22420.559999999994</v>
          </cell>
          <cell r="V269">
            <v>47327.029999999992</v>
          </cell>
          <cell r="X269" t="str">
            <v>Otros activos</v>
          </cell>
          <cell r="Y269" t="str">
            <v>Otros activos</v>
          </cell>
        </row>
        <row r="270">
          <cell r="B270" t="str">
            <v>110802</v>
          </cell>
          <cell r="G270">
            <v>0</v>
          </cell>
          <cell r="H270">
            <v>0</v>
          </cell>
          <cell r="I270">
            <v>0</v>
          </cell>
          <cell r="V270">
            <v>0</v>
          </cell>
        </row>
        <row r="271">
          <cell r="B271" t="str">
            <v>110803</v>
          </cell>
          <cell r="G271">
            <v>171171.52</v>
          </cell>
          <cell r="H271">
            <v>162447.97</v>
          </cell>
          <cell r="I271">
            <v>186122.58999999994</v>
          </cell>
          <cell r="V271">
            <v>369337.23999999993</v>
          </cell>
        </row>
        <row r="272">
          <cell r="B272" t="str">
            <v>11080301</v>
          </cell>
          <cell r="G272">
            <v>95561.83</v>
          </cell>
          <cell r="H272">
            <v>90584.049999999988</v>
          </cell>
          <cell r="I272">
            <v>112296.73999999998</v>
          </cell>
          <cell r="V272">
            <v>206650.34999999998</v>
          </cell>
          <cell r="X272" t="str">
            <v>Otros activos</v>
          </cell>
          <cell r="Y272" t="str">
            <v>Seguros pagados por anticipado</v>
          </cell>
        </row>
        <row r="273">
          <cell r="B273" t="str">
            <v>11080302</v>
          </cell>
          <cell r="G273">
            <v>26269.72</v>
          </cell>
          <cell r="H273">
            <v>26167.84</v>
          </cell>
          <cell r="I273">
            <v>23123.43</v>
          </cell>
          <cell r="V273">
            <v>37523.629999999997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11080303</v>
          </cell>
          <cell r="G274">
            <v>4044.64</v>
          </cell>
          <cell r="H274">
            <v>4044.64</v>
          </cell>
          <cell r="I274">
            <v>2008.3599999999981</v>
          </cell>
          <cell r="V274">
            <v>3362.0599999999977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11080304</v>
          </cell>
          <cell r="G275">
            <v>43428.57</v>
          </cell>
          <cell r="H275">
            <v>39784.68</v>
          </cell>
          <cell r="I275">
            <v>48024.609999999986</v>
          </cell>
          <cell r="V275">
            <v>119559.84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11080305</v>
          </cell>
          <cell r="G276">
            <v>1866.76</v>
          </cell>
          <cell r="H276">
            <v>1866.76</v>
          </cell>
          <cell r="I276">
            <v>669.45000000000039</v>
          </cell>
          <cell r="V276">
            <v>2241.36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110804</v>
          </cell>
          <cell r="G277">
            <v>0</v>
          </cell>
          <cell r="H277">
            <v>0</v>
          </cell>
          <cell r="I277">
            <v>0</v>
          </cell>
          <cell r="V277">
            <v>0</v>
          </cell>
        </row>
        <row r="278">
          <cell r="B278" t="str">
            <v>110805</v>
          </cell>
          <cell r="G278">
            <v>460014.33</v>
          </cell>
          <cell r="H278">
            <v>457598.58</v>
          </cell>
          <cell r="I278">
            <v>513163.91000000003</v>
          </cell>
          <cell r="V278">
            <v>749610.71</v>
          </cell>
          <cell r="Y278" t="str">
            <v>Documentos y cuentas por cobrar, neto</v>
          </cell>
        </row>
        <row r="279">
          <cell r="B279" t="str">
            <v>11080501</v>
          </cell>
          <cell r="G279">
            <v>20929.259999999998</v>
          </cell>
          <cell r="H279">
            <v>18997.410000000003</v>
          </cell>
          <cell r="I279">
            <v>9461.1799999999967</v>
          </cell>
          <cell r="V279">
            <v>6940.1799999999985</v>
          </cell>
          <cell r="X279" t="str">
            <v>Otros activos</v>
          </cell>
          <cell r="Y279" t="str">
            <v>Pagos realizados por anticipado</v>
          </cell>
        </row>
        <row r="280">
          <cell r="B280" t="str">
            <v>11080502</v>
          </cell>
          <cell r="G280">
            <v>439085.07</v>
          </cell>
          <cell r="H280">
            <v>438601.17000000016</v>
          </cell>
          <cell r="I280">
            <v>503702.7300000001</v>
          </cell>
          <cell r="V280">
            <v>742670.53000000014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110806</v>
          </cell>
          <cell r="G281">
            <v>11977.82</v>
          </cell>
          <cell r="H281">
            <v>3199.12</v>
          </cell>
          <cell r="I281">
            <v>-4.0000000001327862E-2</v>
          </cell>
          <cell r="V281">
            <v>3039.75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110807</v>
          </cell>
          <cell r="G282">
            <v>0</v>
          </cell>
          <cell r="H282">
            <v>0</v>
          </cell>
          <cell r="I282">
            <v>0</v>
          </cell>
          <cell r="V282">
            <v>0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110808</v>
          </cell>
          <cell r="G283">
            <v>197925.71</v>
          </cell>
          <cell r="H283">
            <v>234031.02999999997</v>
          </cell>
          <cell r="I283">
            <v>203300.15000000011</v>
          </cell>
          <cell r="V283">
            <v>342443.53</v>
          </cell>
        </row>
        <row r="284">
          <cell r="B284" t="str">
            <v>11080801</v>
          </cell>
          <cell r="G284">
            <v>4000.98</v>
          </cell>
          <cell r="H284">
            <v>3075.1399999999985</v>
          </cell>
          <cell r="I284">
            <v>-2.2737367544323206E-12</v>
          </cell>
          <cell r="V284">
            <v>-2.2737367544323206E-12</v>
          </cell>
          <cell r="X284" t="str">
            <v>Deudores comerciales y otras cuentas por cobrar</v>
          </cell>
          <cell r="Y284" t="str">
            <v>Otras cuentas por cobrar</v>
          </cell>
        </row>
        <row r="285">
          <cell r="B285" t="str">
            <v>11080802</v>
          </cell>
          <cell r="G285">
            <v>0</v>
          </cell>
          <cell r="H285">
            <v>0</v>
          </cell>
          <cell r="I285">
            <v>0</v>
          </cell>
          <cell r="V285">
            <v>0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11080803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Cuentas por cobrar a empleados</v>
          </cell>
        </row>
        <row r="287">
          <cell r="B287" t="str">
            <v>11080804</v>
          </cell>
          <cell r="G287">
            <v>15988.22</v>
          </cell>
          <cell r="H287">
            <v>10692.979999999998</v>
          </cell>
          <cell r="I287">
            <v>12247.009999999991</v>
          </cell>
          <cell r="V287">
            <v>11482.069999999991</v>
          </cell>
          <cell r="X287" t="str">
            <v>Deudores comerciales y otras cuentas por cobrar</v>
          </cell>
          <cell r="Y287" t="str">
            <v>Otras cuentas por cobrar</v>
          </cell>
        </row>
        <row r="288">
          <cell r="B288" t="str">
            <v>11080805</v>
          </cell>
          <cell r="G288">
            <v>36420.46</v>
          </cell>
          <cell r="H288">
            <v>28927.180000000011</v>
          </cell>
          <cell r="I288">
            <v>25099.710000000028</v>
          </cell>
          <cell r="V288">
            <v>53455.980000000025</v>
          </cell>
          <cell r="X288" t="str">
            <v>Otros activos</v>
          </cell>
          <cell r="Y288" t="str">
            <v>Seguros pagados por anticipado</v>
          </cell>
        </row>
        <row r="289">
          <cell r="B289" t="str">
            <v>11080806</v>
          </cell>
          <cell r="G289">
            <v>133153.26</v>
          </cell>
          <cell r="H289">
            <v>126338.33000000002</v>
          </cell>
          <cell r="I289">
            <v>159464.28999999998</v>
          </cell>
          <cell r="V289">
            <v>274252.82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11080807</v>
          </cell>
          <cell r="G290">
            <v>0</v>
          </cell>
          <cell r="H290">
            <v>0</v>
          </cell>
          <cell r="I290">
            <v>0</v>
          </cell>
          <cell r="V290">
            <v>0</v>
          </cell>
          <cell r="X290" t="str">
            <v>Deudores comerciales y otras cuentas por cobrar</v>
          </cell>
          <cell r="Y290" t="str">
            <v>Cuentas por cobrar a empleados</v>
          </cell>
        </row>
        <row r="291">
          <cell r="B291" t="str">
            <v>11080808</v>
          </cell>
          <cell r="G291">
            <v>8362.7900000000009</v>
          </cell>
          <cell r="H291">
            <v>7052.64</v>
          </cell>
          <cell r="I291">
            <v>6489.1400000000012</v>
          </cell>
          <cell r="V291">
            <v>3252.6600000000003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11080809</v>
          </cell>
          <cell r="G292">
            <v>0</v>
          </cell>
          <cell r="H292">
            <v>57944.760000000009</v>
          </cell>
          <cell r="I292">
            <v>1.4551915228366852E-11</v>
          </cell>
          <cell r="V292">
            <v>0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11080810</v>
          </cell>
          <cell r="G293">
            <v>0</v>
          </cell>
          <cell r="H293">
            <v>0</v>
          </cell>
          <cell r="I293">
            <v>0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110809</v>
          </cell>
          <cell r="G294">
            <v>1883933.91</v>
          </cell>
          <cell r="H294">
            <v>4366583.82</v>
          </cell>
          <cell r="I294">
            <v>0</v>
          </cell>
          <cell r="V294">
            <v>2920034.86</v>
          </cell>
        </row>
        <row r="295">
          <cell r="B295" t="str">
            <v>11080901</v>
          </cell>
          <cell r="G295">
            <v>0</v>
          </cell>
          <cell r="H295">
            <v>0</v>
          </cell>
          <cell r="I295">
            <v>0</v>
          </cell>
          <cell r="V295">
            <v>2890184.0199999996</v>
          </cell>
          <cell r="X295" t="str">
            <v>Deudores comerciales y otras cuentas por cobrar</v>
          </cell>
          <cell r="Y295" t="str">
            <v>Impuesto sobre la renta-Pago anticipado</v>
          </cell>
        </row>
        <row r="296">
          <cell r="B296" t="str">
            <v>11080902</v>
          </cell>
          <cell r="G296">
            <v>1883933.91</v>
          </cell>
          <cell r="H296">
            <v>4366583.82</v>
          </cell>
          <cell r="I296">
            <v>-3.7834979593753815E-10</v>
          </cell>
          <cell r="V296">
            <v>-3.7834979593753815E-10</v>
          </cell>
          <cell r="X296" t="str">
            <v xml:space="preserve">Remanente de impuesto sobre la renta </v>
          </cell>
          <cell r="Y296" t="str">
            <v>Activo por impuesto sobre la renta corriente</v>
          </cell>
        </row>
        <row r="297">
          <cell r="B297" t="str">
            <v>11080903</v>
          </cell>
          <cell r="G297">
            <v>0</v>
          </cell>
          <cell r="H297">
            <v>0</v>
          </cell>
          <cell r="I297">
            <v>0</v>
          </cell>
          <cell r="V297">
            <v>29850.840000000004</v>
          </cell>
          <cell r="X297" t="str">
            <v>Deudores comerciales y otras cuentas por cobrar</v>
          </cell>
          <cell r="Y297" t="str">
            <v>Impuesto sobre la renta-Pago anticipado</v>
          </cell>
        </row>
        <row r="298">
          <cell r="B298" t="str">
            <v>110810</v>
          </cell>
          <cell r="G298">
            <v>21421.29</v>
          </cell>
          <cell r="H298">
            <v>16579.989999999991</v>
          </cell>
          <cell r="I298">
            <v>11197.660000000033</v>
          </cell>
          <cell r="V298">
            <v>32531.800000000028</v>
          </cell>
        </row>
        <row r="299">
          <cell r="B299" t="str">
            <v>11081001</v>
          </cell>
          <cell r="G299">
            <v>0</v>
          </cell>
          <cell r="H299">
            <v>0</v>
          </cell>
          <cell r="I299">
            <v>0</v>
          </cell>
          <cell r="V299">
            <v>0</v>
          </cell>
          <cell r="X299" t="str">
            <v>Deudores comerciales y otras cuentas por cobrar</v>
          </cell>
          <cell r="Y299" t="str">
            <v>Otras cuentas por cobrar</v>
          </cell>
        </row>
        <row r="300">
          <cell r="B300" t="str">
            <v>11081002</v>
          </cell>
          <cell r="G300">
            <v>21421.29</v>
          </cell>
          <cell r="H300">
            <v>16579.990000000005</v>
          </cell>
          <cell r="I300">
            <v>11197.660000000003</v>
          </cell>
          <cell r="V300">
            <v>10217.690000000002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11081003</v>
          </cell>
          <cell r="G301">
            <v>0</v>
          </cell>
          <cell r="H301">
            <v>0</v>
          </cell>
          <cell r="I301">
            <v>0</v>
          </cell>
          <cell r="V301">
            <v>22314.109999999993</v>
          </cell>
          <cell r="X301" t="str">
            <v>Otros activos</v>
          </cell>
          <cell r="Y301" t="str">
            <v>Pagos realizados por anticipado</v>
          </cell>
        </row>
        <row r="302">
          <cell r="B302" t="str">
            <v>1108100301</v>
          </cell>
          <cell r="G302">
            <v>0</v>
          </cell>
          <cell r="H302">
            <v>0</v>
          </cell>
          <cell r="I302">
            <v>0</v>
          </cell>
          <cell r="V302">
            <v>1679.8700000000003</v>
          </cell>
        </row>
        <row r="303">
          <cell r="B303" t="str">
            <v>1108100302</v>
          </cell>
          <cell r="G303">
            <v>0</v>
          </cell>
          <cell r="H303">
            <v>0</v>
          </cell>
          <cell r="I303">
            <v>0</v>
          </cell>
          <cell r="V303">
            <v>20267.849999999991</v>
          </cell>
        </row>
        <row r="304">
          <cell r="B304" t="str">
            <v>1108100303</v>
          </cell>
          <cell r="G304">
            <v>0</v>
          </cell>
          <cell r="H304">
            <v>0</v>
          </cell>
          <cell r="I304">
            <v>0</v>
          </cell>
          <cell r="V304">
            <v>366.3900000000001</v>
          </cell>
        </row>
        <row r="305">
          <cell r="B305" t="str">
            <v>12</v>
          </cell>
          <cell r="G305">
            <v>122836886.43000001</v>
          </cell>
          <cell r="H305">
            <v>138516849.46000001</v>
          </cell>
          <cell r="I305">
            <v>117780005.77000004</v>
          </cell>
          <cell r="V305">
            <v>117521455.38000003</v>
          </cell>
        </row>
        <row r="306">
          <cell r="B306" t="str">
            <v>1201</v>
          </cell>
          <cell r="G306">
            <v>113490723.06999999</v>
          </cell>
          <cell r="H306">
            <v>128556467.43999998</v>
          </cell>
          <cell r="I306">
            <v>109975903.03999998</v>
          </cell>
          <cell r="V306">
            <v>106873302.60999998</v>
          </cell>
        </row>
        <row r="307">
          <cell r="B307" t="str">
            <v>120101</v>
          </cell>
          <cell r="G307">
            <v>139575251.34</v>
          </cell>
          <cell r="H307">
            <v>145859372.46999997</v>
          </cell>
          <cell r="I307">
            <v>154727459.15999991</v>
          </cell>
          <cell r="V307">
            <v>156616670.70999992</v>
          </cell>
          <cell r="Y307" t="str">
            <v>Propiedades, planta y equipo, neto</v>
          </cell>
        </row>
        <row r="308">
          <cell r="B308" t="str">
            <v>12010101</v>
          </cell>
          <cell r="G308">
            <v>113355686.59999999</v>
          </cell>
          <cell r="H308">
            <v>118115397.94999997</v>
          </cell>
          <cell r="I308">
            <v>124675980.08999999</v>
          </cell>
          <cell r="V308">
            <v>126850698.64999999</v>
          </cell>
        </row>
        <row r="309">
          <cell r="B309" t="str">
            <v>1201010101</v>
          </cell>
          <cell r="G309">
            <v>0</v>
          </cell>
          <cell r="H309">
            <v>0</v>
          </cell>
          <cell r="I309">
            <v>0</v>
          </cell>
          <cell r="V309">
            <v>0</v>
          </cell>
        </row>
        <row r="310">
          <cell r="B310" t="str">
            <v>1201010102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1201010103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1201010104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1201010105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1201010106</v>
          </cell>
          <cell r="G314">
            <v>113355686.59999999</v>
          </cell>
          <cell r="H314">
            <v>118115397.94999997</v>
          </cell>
          <cell r="I314">
            <v>124675980.08999999</v>
          </cell>
          <cell r="V314">
            <v>126850698.64999999</v>
          </cell>
        </row>
        <row r="315">
          <cell r="B315" t="str">
            <v>120101010601</v>
          </cell>
          <cell r="G315">
            <v>3452160.72</v>
          </cell>
          <cell r="H315">
            <v>3452160.72</v>
          </cell>
          <cell r="I315">
            <v>3459232.2</v>
          </cell>
          <cell r="V315">
            <v>3459232.2</v>
          </cell>
          <cell r="X315" t="str">
            <v>Propiedades, planta y equipo, neto</v>
          </cell>
        </row>
        <row r="316">
          <cell r="B316" t="str">
            <v>120101010602</v>
          </cell>
          <cell r="G316">
            <v>15489628.17</v>
          </cell>
          <cell r="H316">
            <v>15504350.119999999</v>
          </cell>
          <cell r="I316">
            <v>15568871.489999998</v>
          </cell>
          <cell r="V316">
            <v>15576926.079999998</v>
          </cell>
          <cell r="X316" t="str">
            <v>Propiedades, planta y equipo, neto</v>
          </cell>
        </row>
        <row r="317">
          <cell r="B317" t="str">
            <v>120101010603</v>
          </cell>
          <cell r="G317">
            <v>43159489.609999999</v>
          </cell>
          <cell r="H317">
            <v>45956251.960000001</v>
          </cell>
          <cell r="I317">
            <v>49336030.350000009</v>
          </cell>
          <cell r="V317">
            <v>50355102.399999999</v>
          </cell>
          <cell r="X317" t="str">
            <v>Propiedades, planta y equipo, neto</v>
          </cell>
        </row>
        <row r="318">
          <cell r="B318" t="str">
            <v>120101010604</v>
          </cell>
          <cell r="G318">
            <v>27676840.629999999</v>
          </cell>
          <cell r="H318">
            <v>28713914.489999998</v>
          </cell>
          <cell r="I318">
            <v>30455685.780000001</v>
          </cell>
          <cell r="V318">
            <v>30939170.48</v>
          </cell>
          <cell r="X318" t="str">
            <v>Propiedades, planta y equipo, neto</v>
          </cell>
        </row>
        <row r="319">
          <cell r="B319" t="str">
            <v>120101010605</v>
          </cell>
          <cell r="G319">
            <v>0</v>
          </cell>
          <cell r="H319">
            <v>0</v>
          </cell>
          <cell r="I319">
            <v>0</v>
          </cell>
          <cell r="V319">
            <v>0</v>
          </cell>
          <cell r="X319" t="str">
            <v>Propiedades, planta y equipo, neto</v>
          </cell>
        </row>
        <row r="320">
          <cell r="B320" t="str">
            <v>120101010606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120101010607</v>
          </cell>
          <cell r="G321">
            <v>12402028.970000001</v>
          </cell>
          <cell r="H321">
            <v>12804633.289999999</v>
          </cell>
          <cell r="I321">
            <v>13469030.609999999</v>
          </cell>
          <cell r="V321">
            <v>13795167.870000001</v>
          </cell>
          <cell r="X321" t="str">
            <v>Propiedades, planta y equipo, neto</v>
          </cell>
        </row>
        <row r="322">
          <cell r="B322" t="str">
            <v>120101010608</v>
          </cell>
          <cell r="G322">
            <v>0</v>
          </cell>
          <cell r="H322">
            <v>0</v>
          </cell>
          <cell r="I322">
            <v>0</v>
          </cell>
          <cell r="V322">
            <v>0</v>
          </cell>
          <cell r="X322" t="str">
            <v>Propiedades, planta y equipo, neto</v>
          </cell>
        </row>
        <row r="323">
          <cell r="B323" t="str">
            <v>120101010609</v>
          </cell>
          <cell r="G323">
            <v>5618094.7800000003</v>
          </cell>
          <cell r="H323">
            <v>5632325.6100000003</v>
          </cell>
          <cell r="I323">
            <v>5959793.1100000003</v>
          </cell>
          <cell r="V323">
            <v>5959866.6299999999</v>
          </cell>
          <cell r="X323" t="str">
            <v>Propiedades, planta y equipo, neto</v>
          </cell>
        </row>
        <row r="324">
          <cell r="B324" t="str">
            <v>120101010610</v>
          </cell>
          <cell r="G324">
            <v>0</v>
          </cell>
          <cell r="H324">
            <v>0</v>
          </cell>
          <cell r="I324">
            <v>0</v>
          </cell>
          <cell r="V324">
            <v>0</v>
          </cell>
          <cell r="X324" t="str">
            <v>Propiedades, planta y equipo, neto</v>
          </cell>
        </row>
        <row r="325">
          <cell r="B325" t="str">
            <v>120101010611</v>
          </cell>
          <cell r="G325">
            <v>5683.67</v>
          </cell>
          <cell r="H325">
            <v>5683.67</v>
          </cell>
          <cell r="I325">
            <v>11699.75</v>
          </cell>
          <cell r="V325">
            <v>11699.75</v>
          </cell>
          <cell r="X325" t="str">
            <v>Propiedades, planta y equipo, neto</v>
          </cell>
        </row>
        <row r="326">
          <cell r="B326" t="str">
            <v>120101010612</v>
          </cell>
          <cell r="G326">
            <v>109139.39</v>
          </cell>
          <cell r="H326">
            <v>117352.43</v>
          </cell>
          <cell r="I326">
            <v>117352.43</v>
          </cell>
          <cell r="V326">
            <v>117352.43</v>
          </cell>
          <cell r="X326" t="str">
            <v>Propiedades, planta y equipo, neto</v>
          </cell>
        </row>
        <row r="327">
          <cell r="B327" t="str">
            <v>120101010613</v>
          </cell>
          <cell r="G327">
            <v>863824.36</v>
          </cell>
          <cell r="H327">
            <v>881824.42</v>
          </cell>
          <cell r="I327">
            <v>917966.53</v>
          </cell>
          <cell r="V327">
            <v>917966.53</v>
          </cell>
          <cell r="X327" t="str">
            <v>Propiedades, planta y equipo, neto</v>
          </cell>
        </row>
        <row r="328">
          <cell r="B328" t="str">
            <v>120101010614</v>
          </cell>
          <cell r="G328">
            <v>2585180.91</v>
          </cell>
          <cell r="H328">
            <v>2619854.3800000004</v>
          </cell>
          <cell r="I328">
            <v>2775525.4499999997</v>
          </cell>
          <cell r="V328">
            <v>2803124.0999999996</v>
          </cell>
          <cell r="X328" t="str">
            <v>Propiedades, planta y equipo, neto</v>
          </cell>
        </row>
        <row r="329">
          <cell r="B329" t="str">
            <v>120101010615</v>
          </cell>
          <cell r="G329">
            <v>1104462.99</v>
          </cell>
          <cell r="H329">
            <v>1243593.3600000003</v>
          </cell>
          <cell r="I329">
            <v>1425576.85</v>
          </cell>
          <cell r="V329">
            <v>1492785.04</v>
          </cell>
          <cell r="X329" t="str">
            <v>Propiedades, planta y equipo, neto</v>
          </cell>
        </row>
        <row r="330">
          <cell r="B330" t="str">
            <v>120101010616</v>
          </cell>
          <cell r="G330">
            <v>889152.4</v>
          </cell>
          <cell r="H330">
            <v>1183453.4999999998</v>
          </cell>
          <cell r="I330">
            <v>1177728.0399999998</v>
          </cell>
          <cell r="V330">
            <v>1420817.64</v>
          </cell>
          <cell r="X330" t="str">
            <v>Propiedades, planta y equipo, neto</v>
          </cell>
        </row>
        <row r="331">
          <cell r="B331" t="str">
            <v>120101010617</v>
          </cell>
          <cell r="G331">
            <v>0</v>
          </cell>
          <cell r="H331">
            <v>0</v>
          </cell>
          <cell r="I331">
            <v>0</v>
          </cell>
          <cell r="V331">
            <v>0</v>
          </cell>
          <cell r="X331" t="str">
            <v>Propiedades, planta y equipo, neto</v>
          </cell>
        </row>
        <row r="332">
          <cell r="B332" t="str">
            <v>120101010618</v>
          </cell>
          <cell r="I332">
            <v>1487.5</v>
          </cell>
          <cell r="V332">
            <v>1487.5</v>
          </cell>
          <cell r="X332" t="str">
            <v>Propiedades, planta y equipo, neto</v>
          </cell>
        </row>
        <row r="333">
          <cell r="B333" t="str">
            <v>12010102</v>
          </cell>
          <cell r="G333">
            <v>26219564.739999998</v>
          </cell>
          <cell r="H333">
            <v>27743974.519999996</v>
          </cell>
          <cell r="I333">
            <v>30051479.069999997</v>
          </cell>
          <cell r="V333">
            <v>29765972.060000002</v>
          </cell>
        </row>
        <row r="334">
          <cell r="B334" t="str">
            <v>1201010201</v>
          </cell>
          <cell r="G334">
            <v>0</v>
          </cell>
          <cell r="H334">
            <v>0</v>
          </cell>
          <cell r="I334">
            <v>0</v>
          </cell>
          <cell r="V334">
            <v>0</v>
          </cell>
        </row>
        <row r="335">
          <cell r="B335" t="str">
            <v>1201010202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1201010203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1201010204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1201010205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1201010206</v>
          </cell>
          <cell r="G339">
            <v>26219564.739999998</v>
          </cell>
          <cell r="H339">
            <v>27743974.519999996</v>
          </cell>
          <cell r="I339">
            <v>30051479.069999997</v>
          </cell>
          <cell r="V339">
            <v>29765972.060000002</v>
          </cell>
        </row>
        <row r="340">
          <cell r="B340" t="str">
            <v>120101020601</v>
          </cell>
          <cell r="G340">
            <v>5570855.5999999996</v>
          </cell>
          <cell r="H340">
            <v>5652959.0500000007</v>
          </cell>
          <cell r="I340">
            <v>5942823.5300000003</v>
          </cell>
          <cell r="V340">
            <v>5960031.6300000008</v>
          </cell>
          <cell r="X340" t="str">
            <v>Propiedades, planta y equipo, neto</v>
          </cell>
        </row>
        <row r="341">
          <cell r="B341" t="str">
            <v>120101020602</v>
          </cell>
          <cell r="G341">
            <v>1520160.79</v>
          </cell>
          <cell r="H341">
            <v>1503231.1500000004</v>
          </cell>
          <cell r="I341">
            <v>1749094.17</v>
          </cell>
          <cell r="V341">
            <v>1804824.44</v>
          </cell>
          <cell r="X341" t="str">
            <v>Propiedades, planta y equipo, neto</v>
          </cell>
        </row>
        <row r="342">
          <cell r="B342" t="str">
            <v>120101020603</v>
          </cell>
          <cell r="G342">
            <v>4558150.03</v>
          </cell>
          <cell r="H342">
            <v>4285106.9500000011</v>
          </cell>
          <cell r="I342">
            <v>4454205.1400000015</v>
          </cell>
          <cell r="V342">
            <v>4582792.9800000014</v>
          </cell>
          <cell r="X342" t="str">
            <v>Propiedades, planta y equipo, neto</v>
          </cell>
        </row>
        <row r="343">
          <cell r="B343" t="str">
            <v>120101020604</v>
          </cell>
          <cell r="G343">
            <v>22857.14</v>
          </cell>
          <cell r="H343">
            <v>22857.14</v>
          </cell>
          <cell r="I343">
            <v>22857.14</v>
          </cell>
          <cell r="V343">
            <v>22857.14</v>
          </cell>
          <cell r="X343" t="str">
            <v>Propiedades, planta y equipo, neto</v>
          </cell>
        </row>
        <row r="344">
          <cell r="B344" t="str">
            <v>120101020605</v>
          </cell>
          <cell r="G344">
            <v>1378889.35</v>
          </cell>
          <cell r="H344">
            <v>1582305.46</v>
          </cell>
          <cell r="I344">
            <v>1800687.4700000004</v>
          </cell>
          <cell r="V344">
            <v>1814928.1800000004</v>
          </cell>
          <cell r="X344" t="str">
            <v>Propiedades, planta y equipo, neto</v>
          </cell>
        </row>
        <row r="345">
          <cell r="B345" t="str">
            <v>120101020606</v>
          </cell>
          <cell r="G345">
            <v>157977.65</v>
          </cell>
          <cell r="H345">
            <v>169452.65</v>
          </cell>
          <cell r="I345">
            <v>162415.67999999999</v>
          </cell>
          <cell r="V345">
            <v>145939.57</v>
          </cell>
          <cell r="X345" t="str">
            <v>Propiedades, planta y equipo, neto</v>
          </cell>
        </row>
        <row r="346">
          <cell r="B346" t="str">
            <v>120101020607</v>
          </cell>
          <cell r="G346">
            <v>239245.29</v>
          </cell>
          <cell r="H346">
            <v>238803.31</v>
          </cell>
          <cell r="I346">
            <v>233913.54</v>
          </cell>
          <cell r="V346">
            <v>221641.41</v>
          </cell>
          <cell r="X346" t="str">
            <v>Propiedades, planta y equipo, neto</v>
          </cell>
        </row>
        <row r="347">
          <cell r="B347" t="str">
            <v>120101020608</v>
          </cell>
          <cell r="G347">
            <v>3031665.92</v>
          </cell>
          <cell r="H347">
            <v>3164233.77</v>
          </cell>
          <cell r="I347">
            <v>3594219.4100000015</v>
          </cell>
          <cell r="V347">
            <v>3618931.9200000018</v>
          </cell>
          <cell r="X347" t="str">
            <v>Propiedades, planta y equipo, neto</v>
          </cell>
        </row>
        <row r="348">
          <cell r="B348" t="str">
            <v>120101020609</v>
          </cell>
          <cell r="G348">
            <v>4603745.2699999996</v>
          </cell>
          <cell r="H348">
            <v>5393332.8799999999</v>
          </cell>
          <cell r="I348">
            <v>5307928.71</v>
          </cell>
          <cell r="V348">
            <v>4785022.6000000006</v>
          </cell>
          <cell r="X348" t="str">
            <v>Propiedades, planta y equipo, neto</v>
          </cell>
        </row>
        <row r="349">
          <cell r="B349" t="str">
            <v>120101020610</v>
          </cell>
          <cell r="G349">
            <v>5136017.7</v>
          </cell>
          <cell r="H349">
            <v>5731692.1600000011</v>
          </cell>
          <cell r="I349">
            <v>6783334.2800000021</v>
          </cell>
          <cell r="V349">
            <v>6809002.1900000032</v>
          </cell>
          <cell r="X349" t="str">
            <v>Propiedades, planta y equipo, neto</v>
          </cell>
        </row>
        <row r="350">
          <cell r="B350" t="str">
            <v>12010103</v>
          </cell>
          <cell r="G350">
            <v>0</v>
          </cell>
          <cell r="H350">
            <v>0</v>
          </cell>
          <cell r="I350">
            <v>0</v>
          </cell>
          <cell r="V350">
            <v>0</v>
          </cell>
        </row>
        <row r="351">
          <cell r="B351" t="str">
            <v>1201010301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1201010302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1201010303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1201010304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1201010305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1201010306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12010104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1201010401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1201010402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1201010403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1201010404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1201010405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1201010406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120102</v>
          </cell>
          <cell r="G364">
            <v>-51535766.439999998</v>
          </cell>
          <cell r="H364">
            <v>-55923076.109999999</v>
          </cell>
          <cell r="I364">
            <v>-65851567.530000001</v>
          </cell>
          <cell r="V364">
            <v>-68408234.150000006</v>
          </cell>
          <cell r="Y364" t="str">
            <v>Propiedades, planta y equipo, neto</v>
          </cell>
        </row>
        <row r="365">
          <cell r="B365" t="str">
            <v>12010201</v>
          </cell>
          <cell r="G365">
            <v>-35830947.789999999</v>
          </cell>
          <cell r="H365">
            <v>-39173923.260000005</v>
          </cell>
          <cell r="I365">
            <v>-45980127.430000007</v>
          </cell>
          <cell r="V365">
            <v>-48431037.480000004</v>
          </cell>
        </row>
        <row r="366">
          <cell r="B366" t="str">
            <v>1201020101</v>
          </cell>
          <cell r="G366">
            <v>0</v>
          </cell>
          <cell r="H366">
            <v>0</v>
          </cell>
          <cell r="I366">
            <v>0</v>
          </cell>
          <cell r="V366">
            <v>0</v>
          </cell>
        </row>
        <row r="367">
          <cell r="B367" t="str">
            <v>1201020102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1201020103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1201020104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1201020105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1201020106</v>
          </cell>
          <cell r="G371">
            <v>-35830947.789999999</v>
          </cell>
          <cell r="H371">
            <v>-39173923.260000005</v>
          </cell>
          <cell r="I371">
            <v>-45980127.430000007</v>
          </cell>
          <cell r="V371">
            <v>-48431037.480000004</v>
          </cell>
        </row>
        <row r="372">
          <cell r="B372" t="str">
            <v>120102010601</v>
          </cell>
          <cell r="G372">
            <v>-1091163.71</v>
          </cell>
          <cell r="H372">
            <v>-1187099.689999999</v>
          </cell>
          <cell r="I372">
            <v>-1378185.3999999978</v>
          </cell>
          <cell r="V372">
            <v>-1442274.6299999971</v>
          </cell>
          <cell r="X372" t="str">
            <v>Propiedades, planta y equipo, neto</v>
          </cell>
        </row>
        <row r="373">
          <cell r="B373" t="str">
            <v>120102010602</v>
          </cell>
          <cell r="G373">
            <v>-5437470.6100000003</v>
          </cell>
          <cell r="H373">
            <v>-5855981.5200000005</v>
          </cell>
          <cell r="I373">
            <v>-6657225.5700000012</v>
          </cell>
          <cell r="V373">
            <v>-6945449.8400000017</v>
          </cell>
          <cell r="X373" t="str">
            <v>Propiedades, planta y equipo, neto</v>
          </cell>
        </row>
        <row r="374">
          <cell r="B374" t="str">
            <v>120102010603</v>
          </cell>
          <cell r="G374">
            <v>-11872340.109999999</v>
          </cell>
          <cell r="H374">
            <v>-13038700.129999999</v>
          </cell>
          <cell r="I374">
            <v>-15496408.24</v>
          </cell>
          <cell r="V374">
            <v>-16385621.870000001</v>
          </cell>
          <cell r="X374" t="str">
            <v>Propiedades, planta y equipo, neto</v>
          </cell>
        </row>
        <row r="375">
          <cell r="B375" t="str">
            <v>120102010604</v>
          </cell>
          <cell r="G375">
            <v>-9891382.4100000001</v>
          </cell>
          <cell r="H375">
            <v>-10635893.820000002</v>
          </cell>
          <cell r="I375">
            <v>-12052456.949999997</v>
          </cell>
          <cell r="V375">
            <v>-12576629.909999996</v>
          </cell>
          <cell r="X375" t="str">
            <v>Propiedades, planta y equipo, neto</v>
          </cell>
        </row>
        <row r="376">
          <cell r="B376" t="str">
            <v>120102010605</v>
          </cell>
          <cell r="G376">
            <v>0</v>
          </cell>
          <cell r="H376">
            <v>0</v>
          </cell>
          <cell r="I376">
            <v>0</v>
          </cell>
          <cell r="V376">
            <v>0</v>
          </cell>
          <cell r="X376" t="str">
            <v>Propiedades, planta y equipo, neto</v>
          </cell>
        </row>
        <row r="377">
          <cell r="B377" t="str">
            <v>120102010606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120102010607</v>
          </cell>
          <cell r="G378">
            <v>-3306827.9</v>
          </cell>
          <cell r="H378">
            <v>-3628224.9599999995</v>
          </cell>
          <cell r="I378">
            <v>-4303969.1599999992</v>
          </cell>
          <cell r="V378">
            <v>-4546568.8199999994</v>
          </cell>
          <cell r="X378" t="str">
            <v>Propiedades, planta y equipo, neto</v>
          </cell>
        </row>
        <row r="379">
          <cell r="B379" t="str">
            <v>120102010608</v>
          </cell>
          <cell r="G379">
            <v>0</v>
          </cell>
          <cell r="H379">
            <v>0</v>
          </cell>
          <cell r="I379">
            <v>0</v>
          </cell>
          <cell r="V379">
            <v>0</v>
          </cell>
          <cell r="X379" t="str">
            <v>Propiedades, planta y equipo, neto</v>
          </cell>
        </row>
        <row r="380">
          <cell r="B380" t="str">
            <v>120102010609</v>
          </cell>
          <cell r="G380">
            <v>-2862722.12</v>
          </cell>
          <cell r="H380">
            <v>-3018952.81</v>
          </cell>
          <cell r="I380">
            <v>-3343637.5400000005</v>
          </cell>
          <cell r="V380">
            <v>-3453957.4300000006</v>
          </cell>
          <cell r="X380" t="str">
            <v>Propiedades, planta y equipo, neto</v>
          </cell>
        </row>
        <row r="381">
          <cell r="B381" t="str">
            <v>120102010610</v>
          </cell>
          <cell r="G381">
            <v>0</v>
          </cell>
          <cell r="H381">
            <v>0</v>
          </cell>
          <cell r="I381">
            <v>0</v>
          </cell>
          <cell r="V381">
            <v>0</v>
          </cell>
          <cell r="X381" t="str">
            <v>Propiedades, planta y equipo, neto</v>
          </cell>
        </row>
        <row r="382">
          <cell r="B382" t="str">
            <v>120102010611</v>
          </cell>
          <cell r="G382">
            <v>-859.24</v>
          </cell>
          <cell r="H382">
            <v>-1017.2799999999995</v>
          </cell>
          <cell r="I382">
            <v>-1558.3599999999983</v>
          </cell>
          <cell r="V382">
            <v>-1775.3199999999974</v>
          </cell>
          <cell r="X382" t="str">
            <v>Propiedades, planta y equipo, neto</v>
          </cell>
        </row>
        <row r="383">
          <cell r="B383" t="str">
            <v>120102010612</v>
          </cell>
          <cell r="G383">
            <v>-18748.060000000001</v>
          </cell>
          <cell r="H383">
            <v>-41212.289999999994</v>
          </cell>
          <cell r="I383">
            <v>-87597.69</v>
          </cell>
          <cell r="V383">
            <v>-101080.34000000003</v>
          </cell>
          <cell r="X383" t="str">
            <v>Propiedades, planta y equipo, neto</v>
          </cell>
        </row>
        <row r="384">
          <cell r="B384" t="str">
            <v>120102010613</v>
          </cell>
          <cell r="G384">
            <v>-229234.04</v>
          </cell>
          <cell r="H384">
            <v>-295479.21000000002</v>
          </cell>
          <cell r="I384">
            <v>-370700.53000000009</v>
          </cell>
          <cell r="V384">
            <v>-384553.24000000017</v>
          </cell>
          <cell r="X384" t="str">
            <v>Propiedades, planta y equipo, neto</v>
          </cell>
        </row>
        <row r="385">
          <cell r="B385" t="str">
            <v>120102010614</v>
          </cell>
          <cell r="G385">
            <v>-635421.02</v>
          </cell>
          <cell r="H385">
            <v>-801355</v>
          </cell>
          <cell r="I385">
            <v>-1200562.68</v>
          </cell>
          <cell r="V385">
            <v>-1348191.7</v>
          </cell>
          <cell r="X385" t="str">
            <v>Propiedades, planta y equipo, neto</v>
          </cell>
        </row>
        <row r="386">
          <cell r="B386" t="str">
            <v>120102010615</v>
          </cell>
          <cell r="G386">
            <v>-370323.23</v>
          </cell>
          <cell r="H386">
            <v>-395885.61000000004</v>
          </cell>
          <cell r="I386">
            <v>-459080.34</v>
          </cell>
          <cell r="V386">
            <v>-486258.24000000005</v>
          </cell>
          <cell r="X386" t="str">
            <v>Propiedades, planta y equipo, neto</v>
          </cell>
        </row>
        <row r="387">
          <cell r="B387" t="str">
            <v>120102010616</v>
          </cell>
          <cell r="G387">
            <v>-114455.34</v>
          </cell>
          <cell r="H387">
            <v>-274120.94</v>
          </cell>
          <cell r="I387">
            <v>-627774.18999999983</v>
          </cell>
          <cell r="V387">
            <v>-757188.6399999999</v>
          </cell>
          <cell r="X387" t="str">
            <v>Propiedades, planta y equipo, neto</v>
          </cell>
        </row>
        <row r="388">
          <cell r="B388" t="str">
            <v>120102010617</v>
          </cell>
          <cell r="G388">
            <v>0</v>
          </cell>
          <cell r="H388">
            <v>0</v>
          </cell>
          <cell r="I388">
            <v>0</v>
          </cell>
          <cell r="V388">
            <v>0</v>
          </cell>
          <cell r="X388" t="str">
            <v>Propiedades, planta y equipo, neto</v>
          </cell>
        </row>
        <row r="389">
          <cell r="B389" t="str">
            <v>120102010618</v>
          </cell>
          <cell r="I389">
            <v>-970.7800000000002</v>
          </cell>
          <cell r="V389">
            <v>-1487.4999999999995</v>
          </cell>
          <cell r="X389" t="str">
            <v>Propiedades, planta y equipo, neto</v>
          </cell>
        </row>
        <row r="390">
          <cell r="B390" t="str">
            <v>12010202</v>
          </cell>
          <cell r="G390">
            <v>-15704818.65</v>
          </cell>
          <cell r="H390">
            <v>-16749152.849999994</v>
          </cell>
          <cell r="I390">
            <v>-19871440.099999994</v>
          </cell>
          <cell r="V390">
            <v>-19977196.669999998</v>
          </cell>
        </row>
        <row r="391">
          <cell r="B391" t="str">
            <v>1201020201</v>
          </cell>
          <cell r="G391">
            <v>0</v>
          </cell>
          <cell r="H391">
            <v>0</v>
          </cell>
          <cell r="I391">
            <v>0</v>
          </cell>
          <cell r="V391">
            <v>0</v>
          </cell>
        </row>
        <row r="392">
          <cell r="B392" t="str">
            <v>1201020202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1201020203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1201020204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1201020205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1201020206</v>
          </cell>
          <cell r="G396">
            <v>-15704818.65</v>
          </cell>
          <cell r="H396">
            <v>-16749152.849999994</v>
          </cell>
          <cell r="I396">
            <v>-19871440.099999994</v>
          </cell>
          <cell r="V396">
            <v>-19977196.669999998</v>
          </cell>
        </row>
        <row r="397">
          <cell r="B397" t="str">
            <v>120102020601</v>
          </cell>
          <cell r="G397">
            <v>-1889831.98</v>
          </cell>
          <cell r="H397">
            <v>-2037802.5499999998</v>
          </cell>
          <cell r="I397">
            <v>-2451335.4899999984</v>
          </cell>
          <cell r="V397">
            <v>-2578969.8599999985</v>
          </cell>
          <cell r="X397" t="str">
            <v>Propiedades, planta y equipo, neto</v>
          </cell>
        </row>
        <row r="398">
          <cell r="B398" t="str">
            <v>120102020602</v>
          </cell>
          <cell r="G398">
            <v>-1104058.05</v>
          </cell>
          <cell r="H398">
            <v>-1122528.81</v>
          </cell>
          <cell r="I398">
            <v>-1353305.6699999997</v>
          </cell>
          <cell r="V398">
            <v>-1422628.67</v>
          </cell>
          <cell r="X398" t="str">
            <v>Propiedades, planta y equipo, neto</v>
          </cell>
        </row>
        <row r="399">
          <cell r="B399" t="str">
            <v>120102020603</v>
          </cell>
          <cell r="G399">
            <v>-3585247.71</v>
          </cell>
          <cell r="H399">
            <v>-3549247.6599999992</v>
          </cell>
          <cell r="I399">
            <v>-3989762.04</v>
          </cell>
          <cell r="V399">
            <v>-4099620.8099999996</v>
          </cell>
          <cell r="X399" t="str">
            <v>Propiedades, planta y equipo, neto</v>
          </cell>
        </row>
        <row r="400">
          <cell r="B400" t="str">
            <v>120102020604</v>
          </cell>
          <cell r="G400">
            <v>-22857.14</v>
          </cell>
          <cell r="H400">
            <v>-22857.14</v>
          </cell>
          <cell r="I400">
            <v>-22857.14</v>
          </cell>
          <cell r="V400">
            <v>-22857.14</v>
          </cell>
          <cell r="X400" t="str">
            <v>Propiedades, planta y equipo, neto</v>
          </cell>
        </row>
        <row r="401">
          <cell r="B401" t="str">
            <v>120102020605</v>
          </cell>
          <cell r="G401">
            <v>-1066470.25</v>
          </cell>
          <cell r="H401">
            <v>-1176610.45</v>
          </cell>
          <cell r="I401">
            <v>-1411835.1800000004</v>
          </cell>
          <cell r="V401">
            <v>-1498169.7200000004</v>
          </cell>
          <cell r="X401" t="str">
            <v>Propiedades, planta y equipo, neto</v>
          </cell>
        </row>
        <row r="402">
          <cell r="B402" t="str">
            <v>120102020606</v>
          </cell>
          <cell r="G402">
            <v>-154302.65</v>
          </cell>
          <cell r="H402">
            <v>-155662.12000000002</v>
          </cell>
          <cell r="I402">
            <v>-153288.83000000016</v>
          </cell>
          <cell r="V402">
            <v>-138667.2800000002</v>
          </cell>
          <cell r="X402" t="str">
            <v>Propiedades, planta y equipo, neto</v>
          </cell>
        </row>
        <row r="403">
          <cell r="B403" t="str">
            <v>120102020607</v>
          </cell>
          <cell r="G403">
            <v>-237651.54</v>
          </cell>
          <cell r="H403">
            <v>-237439.96000000014</v>
          </cell>
          <cell r="I403">
            <v>-233010.9900000004</v>
          </cell>
          <cell r="V403">
            <v>-220892.46000000049</v>
          </cell>
          <cell r="X403" t="str">
            <v>Propiedades, planta y equipo, neto</v>
          </cell>
        </row>
        <row r="404">
          <cell r="B404" t="str">
            <v>120102020608</v>
          </cell>
          <cell r="G404">
            <v>-1280598.8400000001</v>
          </cell>
          <cell r="H404">
            <v>-1560090.33</v>
          </cell>
          <cell r="I404">
            <v>-2129887.2399999998</v>
          </cell>
          <cell r="V404">
            <v>-2254575.6800000002</v>
          </cell>
          <cell r="X404" t="str">
            <v>Propiedades, planta y equipo, neto</v>
          </cell>
        </row>
        <row r="405">
          <cell r="B405" t="str">
            <v>120102020609</v>
          </cell>
          <cell r="G405">
            <v>-3507867.82</v>
          </cell>
          <cell r="H405">
            <v>-3856418.7099999995</v>
          </cell>
          <cell r="I405">
            <v>-4269711.6099999994</v>
          </cell>
          <cell r="V405">
            <v>-3669917.5000000009</v>
          </cell>
          <cell r="X405" t="str">
            <v>Propiedades, planta y equipo, neto</v>
          </cell>
        </row>
        <row r="406">
          <cell r="B406" t="str">
            <v>120102020610</v>
          </cell>
          <cell r="G406">
            <v>-2855932.67</v>
          </cell>
          <cell r="H406">
            <v>-3030495.12</v>
          </cell>
          <cell r="I406">
            <v>-3856445.9100000006</v>
          </cell>
          <cell r="V406">
            <v>-4070897.5500000007</v>
          </cell>
          <cell r="X406" t="str">
            <v>Propiedades, planta y equipo, neto</v>
          </cell>
        </row>
        <row r="407">
          <cell r="B407" t="str">
            <v>12010203</v>
          </cell>
          <cell r="G407">
            <v>0</v>
          </cell>
          <cell r="H407">
            <v>0</v>
          </cell>
          <cell r="I407">
            <v>0</v>
          </cell>
          <cell r="V407">
            <v>0</v>
          </cell>
        </row>
        <row r="408">
          <cell r="B408" t="str">
            <v>1201020301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1201020302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1201020303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1201020304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1201020305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1201020306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12010204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1201020401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1201020402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1201020403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1201020404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1201020405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1201020406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120103</v>
          </cell>
          <cell r="G421">
            <v>12482647.77</v>
          </cell>
          <cell r="H421">
            <v>27658323.709999997</v>
          </cell>
          <cell r="I421">
            <v>0</v>
          </cell>
          <cell r="V421">
            <v>0</v>
          </cell>
          <cell r="Y421" t="str">
            <v>Propiedades, planta y equipo, neto</v>
          </cell>
        </row>
        <row r="422">
          <cell r="B422" t="str">
            <v>12010301</v>
          </cell>
          <cell r="G422">
            <v>8186530.5899999999</v>
          </cell>
          <cell r="H422">
            <v>16648177.940000001</v>
          </cell>
          <cell r="I422">
            <v>0</v>
          </cell>
          <cell r="V422">
            <v>0</v>
          </cell>
        </row>
        <row r="423">
          <cell r="B423" t="str">
            <v>1201030101</v>
          </cell>
          <cell r="G423">
            <v>0</v>
          </cell>
          <cell r="H423">
            <v>0</v>
          </cell>
          <cell r="I423">
            <v>0</v>
          </cell>
          <cell r="V423">
            <v>0</v>
          </cell>
        </row>
        <row r="424">
          <cell r="B424" t="str">
            <v>1201030102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1201030103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1201030104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1201030105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1201030106</v>
          </cell>
          <cell r="G428">
            <v>8186530.5899999999</v>
          </cell>
          <cell r="H428">
            <v>16648177.940000001</v>
          </cell>
          <cell r="I428">
            <v>0</v>
          </cell>
          <cell r="V428">
            <v>0</v>
          </cell>
        </row>
        <row r="429">
          <cell r="B429" t="str">
            <v>120103010601</v>
          </cell>
          <cell r="G429">
            <v>871998.02</v>
          </cell>
          <cell r="H429">
            <v>1730988.38</v>
          </cell>
          <cell r="I429">
            <v>0</v>
          </cell>
          <cell r="V429">
            <v>0</v>
          </cell>
          <cell r="X429" t="str">
            <v>Propiedades, planta y equipo, neto</v>
          </cell>
        </row>
        <row r="430">
          <cell r="B430" t="str">
            <v>120103010602</v>
          </cell>
          <cell r="G430">
            <v>1259219.69</v>
          </cell>
          <cell r="H430">
            <v>2371791.69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120103010603</v>
          </cell>
          <cell r="G431">
            <v>2871810.67</v>
          </cell>
          <cell r="H431">
            <v>4910015.25</v>
          </cell>
          <cell r="I431">
            <v>-9.3132257461547852E-10</v>
          </cell>
          <cell r="V431">
            <v>-9.3132257461547852E-10</v>
          </cell>
          <cell r="X431" t="str">
            <v>Propiedades, planta y equipo, neto</v>
          </cell>
        </row>
        <row r="432">
          <cell r="B432" t="str">
            <v>120103010604</v>
          </cell>
          <cell r="G432">
            <v>2302240.87</v>
          </cell>
          <cell r="H432">
            <v>5608502.1400000006</v>
          </cell>
          <cell r="I432">
            <v>9.3132257461547852E-10</v>
          </cell>
          <cell r="V432">
            <v>9.3132257461547852E-10</v>
          </cell>
          <cell r="X432" t="str">
            <v>Propiedades, planta y equipo, neto</v>
          </cell>
        </row>
        <row r="433">
          <cell r="B433" t="str">
            <v>120103010605</v>
          </cell>
          <cell r="G433">
            <v>0</v>
          </cell>
          <cell r="H433">
            <v>0</v>
          </cell>
          <cell r="I433">
            <v>0</v>
          </cell>
          <cell r="V433">
            <v>0</v>
          </cell>
          <cell r="X433" t="str">
            <v>Propiedades, planta y equipo, neto</v>
          </cell>
        </row>
        <row r="434">
          <cell r="B434" t="str">
            <v>120103010606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120103010607</v>
          </cell>
          <cell r="G435">
            <v>687961.1</v>
          </cell>
          <cell r="H435">
            <v>1221390.28</v>
          </cell>
          <cell r="I435">
            <v>4.6566128730773926E-10</v>
          </cell>
          <cell r="V435">
            <v>4.6566128730773926E-10</v>
          </cell>
          <cell r="X435" t="str">
            <v>Propiedades, planta y equipo, neto</v>
          </cell>
        </row>
        <row r="436">
          <cell r="B436" t="str">
            <v>120103010608</v>
          </cell>
          <cell r="G436">
            <v>0</v>
          </cell>
          <cell r="H436">
            <v>0</v>
          </cell>
          <cell r="I436">
            <v>0</v>
          </cell>
          <cell r="V436">
            <v>0</v>
          </cell>
          <cell r="X436" t="str">
            <v>Propiedades, planta y equipo, neto</v>
          </cell>
        </row>
        <row r="437">
          <cell r="B437" t="str">
            <v>120103010609</v>
          </cell>
          <cell r="G437">
            <v>999.82</v>
          </cell>
          <cell r="H437">
            <v>999.82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120103010610</v>
          </cell>
          <cell r="G438">
            <v>0</v>
          </cell>
          <cell r="H438">
            <v>0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120103010611</v>
          </cell>
          <cell r="G439">
            <v>105.38</v>
          </cell>
          <cell r="H439">
            <v>191.57</v>
          </cell>
          <cell r="I439">
            <v>-2.8421709430404007E-14</v>
          </cell>
          <cell r="V439">
            <v>-2.8421709430404007E-14</v>
          </cell>
          <cell r="X439" t="str">
            <v>Propiedades, planta y equipo, neto</v>
          </cell>
        </row>
        <row r="440">
          <cell r="B440" t="str">
            <v>120103010612</v>
          </cell>
          <cell r="G440">
            <v>0</v>
          </cell>
          <cell r="H440">
            <v>31050.19</v>
          </cell>
          <cell r="I440">
            <v>-3.637978807091713E-12</v>
          </cell>
          <cell r="V440">
            <v>-3.637978807091713E-12</v>
          </cell>
          <cell r="X440" t="str">
            <v>Propiedades, planta y equipo, neto</v>
          </cell>
        </row>
        <row r="441">
          <cell r="B441" t="str">
            <v>120103010613</v>
          </cell>
          <cell r="G441">
            <v>8864.08</v>
          </cell>
          <cell r="H441">
            <v>131498.97999999998</v>
          </cell>
          <cell r="I441">
            <v>-2.9103830456733704E-11</v>
          </cell>
          <cell r="V441">
            <v>-2.9103830456733704E-11</v>
          </cell>
          <cell r="X441" t="str">
            <v>Propiedades, planta y equipo, neto</v>
          </cell>
        </row>
        <row r="442">
          <cell r="B442" t="str">
            <v>120103010614</v>
          </cell>
          <cell r="G442">
            <v>116604.95</v>
          </cell>
          <cell r="H442">
            <v>355347.75</v>
          </cell>
          <cell r="I442">
            <v>-5.8207660913467407E-11</v>
          </cell>
          <cell r="V442">
            <v>-5.8207660913467407E-11</v>
          </cell>
          <cell r="X442" t="str">
            <v>Propiedades, planta y equipo, neto</v>
          </cell>
        </row>
        <row r="443">
          <cell r="B443" t="str">
            <v>120103010615</v>
          </cell>
          <cell r="G443">
            <v>66726.009999999995</v>
          </cell>
          <cell r="H443">
            <v>93809.97</v>
          </cell>
          <cell r="I443">
            <v>0</v>
          </cell>
          <cell r="V443">
            <v>0</v>
          </cell>
          <cell r="X443" t="str">
            <v>Propiedades, planta y equipo, neto</v>
          </cell>
        </row>
        <row r="444">
          <cell r="B444" t="str">
            <v>120103010616</v>
          </cell>
          <cell r="G444">
            <v>0</v>
          </cell>
          <cell r="H444">
            <v>192591.92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120103010617</v>
          </cell>
          <cell r="G445">
            <v>0</v>
          </cell>
          <cell r="H445">
            <v>0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12010302</v>
          </cell>
          <cell r="G446">
            <v>4296117.18</v>
          </cell>
          <cell r="H446">
            <v>11010145.77</v>
          </cell>
          <cell r="I446">
            <v>0</v>
          </cell>
          <cell r="V446">
            <v>0</v>
          </cell>
        </row>
        <row r="447">
          <cell r="B447" t="str">
            <v>1201030201</v>
          </cell>
          <cell r="G447">
            <v>0</v>
          </cell>
          <cell r="H447">
            <v>0</v>
          </cell>
          <cell r="I447">
            <v>0</v>
          </cell>
          <cell r="V447">
            <v>0</v>
          </cell>
        </row>
        <row r="448">
          <cell r="B448" t="str">
            <v>1201030202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1201030203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1201030204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1201030205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1201030206</v>
          </cell>
          <cell r="G452">
            <v>4296117.18</v>
          </cell>
          <cell r="H452">
            <v>11010145.77</v>
          </cell>
          <cell r="I452">
            <v>0</v>
          </cell>
          <cell r="V452">
            <v>0</v>
          </cell>
        </row>
        <row r="453">
          <cell r="B453" t="str">
            <v>120103020601</v>
          </cell>
          <cell r="G453">
            <v>1163014.1399999999</v>
          </cell>
          <cell r="H453">
            <v>3012113.83</v>
          </cell>
          <cell r="I453">
            <v>0</v>
          </cell>
          <cell r="V453">
            <v>0</v>
          </cell>
          <cell r="X453" t="str">
            <v>Propiedades, planta y equipo, neto</v>
          </cell>
        </row>
        <row r="454">
          <cell r="B454" t="str">
            <v>120103020602</v>
          </cell>
          <cell r="G454">
            <v>639333.88</v>
          </cell>
          <cell r="H454">
            <v>793319.21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120103020603</v>
          </cell>
          <cell r="G455">
            <v>1189229.4099999999</v>
          </cell>
          <cell r="H455">
            <v>2624381.46</v>
          </cell>
          <cell r="I455">
            <v>-4.6566128730773926E-10</v>
          </cell>
          <cell r="V455">
            <v>-4.6566128730773926E-10</v>
          </cell>
          <cell r="X455" t="str">
            <v>Propiedades, planta y equipo, neto</v>
          </cell>
        </row>
        <row r="456">
          <cell r="B456" t="str">
            <v>120103020604</v>
          </cell>
          <cell r="G456">
            <v>0</v>
          </cell>
          <cell r="H456">
            <v>6789.46</v>
          </cell>
          <cell r="I456">
            <v>0</v>
          </cell>
          <cell r="V456">
            <v>0</v>
          </cell>
          <cell r="X456" t="str">
            <v>Propiedades, planta y equipo, neto</v>
          </cell>
        </row>
        <row r="457">
          <cell r="B457" t="str">
            <v>120103020605</v>
          </cell>
          <cell r="G457">
            <v>105298.63</v>
          </cell>
          <cell r="H457">
            <v>544637.16999999993</v>
          </cell>
          <cell r="I457">
            <v>-2.3283064365386963E-10</v>
          </cell>
          <cell r="V457">
            <v>-2.3283064365386963E-10</v>
          </cell>
          <cell r="X457" t="str">
            <v>Propiedades, planta y equipo, neto</v>
          </cell>
        </row>
        <row r="458">
          <cell r="B458" t="str">
            <v>120103020606</v>
          </cell>
          <cell r="G458">
            <v>3326.19</v>
          </cell>
          <cell r="H458">
            <v>41677.360000000001</v>
          </cell>
          <cell r="I458">
            <v>0</v>
          </cell>
          <cell r="V458">
            <v>0</v>
          </cell>
          <cell r="X458" t="str">
            <v>Propiedades, planta y equipo, neto</v>
          </cell>
        </row>
        <row r="459">
          <cell r="B459" t="str">
            <v>120103020607</v>
          </cell>
          <cell r="G459">
            <v>175485.55</v>
          </cell>
          <cell r="H459">
            <v>224848.84</v>
          </cell>
          <cell r="I459">
            <v>-2.9103830456733704E-11</v>
          </cell>
          <cell r="V459">
            <v>-2.9103830456733704E-11</v>
          </cell>
          <cell r="X459" t="str">
            <v>Propiedades, planta y equipo, neto</v>
          </cell>
        </row>
        <row r="460">
          <cell r="B460" t="str">
            <v>120103020608</v>
          </cell>
          <cell r="G460">
            <v>149914.94</v>
          </cell>
          <cell r="H460">
            <v>878406.67999999993</v>
          </cell>
          <cell r="I460">
            <v>-2.3283064365386963E-10</v>
          </cell>
          <cell r="V460">
            <v>-2.3283064365386963E-10</v>
          </cell>
          <cell r="X460" t="str">
            <v>Propiedades, planta y equipo, neto</v>
          </cell>
        </row>
        <row r="461">
          <cell r="B461" t="str">
            <v>120103020609</v>
          </cell>
          <cell r="G461">
            <v>282502.15000000002</v>
          </cell>
          <cell r="H461">
            <v>1227759.1800000002</v>
          </cell>
          <cell r="I461">
            <v>0</v>
          </cell>
          <cell r="V461">
            <v>0</v>
          </cell>
          <cell r="X461" t="str">
            <v>Propiedades, planta y equipo, neto</v>
          </cell>
        </row>
        <row r="462">
          <cell r="B462" t="str">
            <v>120103020610</v>
          </cell>
          <cell r="G462">
            <v>588012.29</v>
          </cell>
          <cell r="H462">
            <v>1656212.58</v>
          </cell>
          <cell r="I462">
            <v>2.3283064365386963E-10</v>
          </cell>
          <cell r="V462">
            <v>2.3283064365386963E-10</v>
          </cell>
          <cell r="X462" t="str">
            <v>Propiedades, planta y equipo, neto</v>
          </cell>
        </row>
        <row r="463">
          <cell r="B463" t="str">
            <v>12010303</v>
          </cell>
          <cell r="G463">
            <v>0</v>
          </cell>
          <cell r="H463">
            <v>0</v>
          </cell>
          <cell r="I463">
            <v>0</v>
          </cell>
          <cell r="V463">
            <v>0</v>
          </cell>
        </row>
        <row r="464">
          <cell r="B464" t="str">
            <v>1201030301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1201030302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1201030303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1201030304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1201030305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1201030306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12010304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1201030401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1201030402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1201030403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1201030404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1201030405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1201030406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120104</v>
          </cell>
          <cell r="G477">
            <v>-4614109.7</v>
          </cell>
          <cell r="H477">
            <v>-4740788.8400000008</v>
          </cell>
          <cell r="I477">
            <v>-9.3132257461547852E-10</v>
          </cell>
          <cell r="V477">
            <v>-9.3132257461547852E-10</v>
          </cell>
          <cell r="Y477" t="str">
            <v>Propiedades, planta y equipo, neto</v>
          </cell>
        </row>
        <row r="478">
          <cell r="B478" t="str">
            <v>12010401</v>
          </cell>
          <cell r="G478">
            <v>-1345012.7</v>
          </cell>
          <cell r="H478">
            <v>-1608713.5699999998</v>
          </cell>
          <cell r="I478">
            <v>4.6566128730773926E-10</v>
          </cell>
          <cell r="V478">
            <v>4.6566128730773926E-10</v>
          </cell>
        </row>
        <row r="479">
          <cell r="B479" t="str">
            <v>1201040101</v>
          </cell>
          <cell r="G479">
            <v>0</v>
          </cell>
          <cell r="H479">
            <v>0</v>
          </cell>
          <cell r="I479">
            <v>0</v>
          </cell>
          <cell r="V479">
            <v>0</v>
          </cell>
        </row>
        <row r="480">
          <cell r="B480" t="str">
            <v>1201040102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1201040103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1201040104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1201040105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1201040106</v>
          </cell>
          <cell r="G484">
            <v>-1345012.7</v>
          </cell>
          <cell r="H484">
            <v>-1608713.5699999998</v>
          </cell>
          <cell r="I484">
            <v>4.6566128730773926E-10</v>
          </cell>
          <cell r="V484">
            <v>4.6566128730773926E-10</v>
          </cell>
        </row>
        <row r="485">
          <cell r="B485" t="str">
            <v>120104010601</v>
          </cell>
          <cell r="G485">
            <v>-133813.9</v>
          </cell>
          <cell r="H485">
            <v>-161260.10000000009</v>
          </cell>
          <cell r="I485">
            <v>0</v>
          </cell>
          <cell r="V485">
            <v>0</v>
          </cell>
          <cell r="X485" t="str">
            <v>Propiedades, planta y equipo, neto</v>
          </cell>
        </row>
        <row r="486">
          <cell r="B486" t="str">
            <v>120104010602</v>
          </cell>
          <cell r="G486">
            <v>-207306.38</v>
          </cell>
          <cell r="H486">
            <v>-245857.55999999997</v>
          </cell>
          <cell r="I486">
            <v>-5.8207660913467407E-11</v>
          </cell>
          <cell r="V486">
            <v>-5.8207660913467407E-11</v>
          </cell>
          <cell r="X486" t="str">
            <v>Propiedades, planta y equipo, neto</v>
          </cell>
        </row>
        <row r="487">
          <cell r="B487" t="str">
            <v>120104010603</v>
          </cell>
          <cell r="G487">
            <v>-472979.15</v>
          </cell>
          <cell r="H487">
            <v>-564351.08000000019</v>
          </cell>
          <cell r="I487">
            <v>-2.3283064365386963E-10</v>
          </cell>
          <cell r="V487">
            <v>-2.3283064365386963E-10</v>
          </cell>
          <cell r="X487" t="str">
            <v>Propiedades, planta y equipo, neto</v>
          </cell>
        </row>
        <row r="488">
          <cell r="B488" t="str">
            <v>120104010604</v>
          </cell>
          <cell r="G488">
            <v>-402778.88</v>
          </cell>
          <cell r="H488">
            <v>-482852.73</v>
          </cell>
          <cell r="I488">
            <v>1.1641532182693481E-10</v>
          </cell>
          <cell r="V488">
            <v>1.1641532182693481E-10</v>
          </cell>
          <cell r="X488" t="str">
            <v>Propiedades, planta y equipo, neto</v>
          </cell>
        </row>
        <row r="489">
          <cell r="B489" t="str">
            <v>120104010605</v>
          </cell>
          <cell r="G489">
            <v>0</v>
          </cell>
          <cell r="H489">
            <v>0</v>
          </cell>
          <cell r="I489">
            <v>0</v>
          </cell>
          <cell r="V489">
            <v>0</v>
          </cell>
          <cell r="X489" t="str">
            <v>Propiedades, planta y equipo, neto</v>
          </cell>
        </row>
        <row r="490">
          <cell r="B490" t="str">
            <v>120104010606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120104010607</v>
          </cell>
          <cell r="G491">
            <v>-95311.82</v>
          </cell>
          <cell r="H491">
            <v>-116638.48000000004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120104010608</v>
          </cell>
          <cell r="G492">
            <v>0</v>
          </cell>
          <cell r="H492">
            <v>0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120104010609</v>
          </cell>
          <cell r="G493">
            <v>-251.69</v>
          </cell>
          <cell r="H493">
            <v>-279.17000000000019</v>
          </cell>
          <cell r="I493">
            <v>-3.979039320256561E-13</v>
          </cell>
          <cell r="V493">
            <v>-3.979039320256561E-13</v>
          </cell>
          <cell r="X493" t="str">
            <v>Propiedades, planta y equipo, neto</v>
          </cell>
        </row>
        <row r="494">
          <cell r="B494" t="str">
            <v>120104010610</v>
          </cell>
          <cell r="G494">
            <v>0</v>
          </cell>
          <cell r="H494">
            <v>0</v>
          </cell>
          <cell r="I494">
            <v>0</v>
          </cell>
          <cell r="V494">
            <v>0</v>
          </cell>
          <cell r="X494" t="str">
            <v>Propiedades, planta y equipo, neto</v>
          </cell>
        </row>
        <row r="495">
          <cell r="B495" t="str">
            <v>120104010611</v>
          </cell>
          <cell r="G495">
            <v>-13.72</v>
          </cell>
          <cell r="H495">
            <v>-17.079999999999998</v>
          </cell>
          <cell r="I495">
            <v>1.0658141036401503E-14</v>
          </cell>
          <cell r="V495">
            <v>1.0658141036401503E-14</v>
          </cell>
          <cell r="X495" t="str">
            <v>Propiedades, planta y equipo, neto</v>
          </cell>
        </row>
        <row r="496">
          <cell r="B496" t="str">
            <v>120104010612</v>
          </cell>
          <cell r="G496">
            <v>0</v>
          </cell>
          <cell r="H496">
            <v>0</v>
          </cell>
          <cell r="I496">
            <v>0</v>
          </cell>
          <cell r="V496">
            <v>0</v>
          </cell>
          <cell r="X496" t="str">
            <v>Propiedades, planta y equipo, neto</v>
          </cell>
        </row>
        <row r="497">
          <cell r="B497" t="str">
            <v>120104010613</v>
          </cell>
          <cell r="G497">
            <v>-1712.74</v>
          </cell>
          <cell r="H497">
            <v>-1969.8900000000008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120104010614</v>
          </cell>
          <cell r="G498">
            <v>-19519.37</v>
          </cell>
          <cell r="H498">
            <v>-22405.269999999986</v>
          </cell>
          <cell r="I498">
            <v>1.4551915228366852E-11</v>
          </cell>
          <cell r="V498">
            <v>1.4551915228366852E-11</v>
          </cell>
          <cell r="X498" t="str">
            <v>Propiedades, planta y equipo, neto</v>
          </cell>
        </row>
        <row r="499">
          <cell r="B499" t="str">
            <v>120104010615</v>
          </cell>
          <cell r="G499">
            <v>-11325.05</v>
          </cell>
          <cell r="H499">
            <v>-13082.210000000003</v>
          </cell>
          <cell r="I499">
            <v>0</v>
          </cell>
          <cell r="V499">
            <v>0</v>
          </cell>
          <cell r="X499" t="str">
            <v>Propiedades, planta y equipo, neto</v>
          </cell>
        </row>
        <row r="500">
          <cell r="B500" t="str">
            <v>120104010616</v>
          </cell>
          <cell r="G500">
            <v>0</v>
          </cell>
          <cell r="H500">
            <v>0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120104010617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12010402</v>
          </cell>
          <cell r="G502">
            <v>-3269097</v>
          </cell>
          <cell r="H502">
            <v>-3132075.2700000009</v>
          </cell>
          <cell r="I502">
            <v>-1.862645149230957E-9</v>
          </cell>
          <cell r="V502">
            <v>-1.862645149230957E-9</v>
          </cell>
        </row>
        <row r="503">
          <cell r="B503" t="str">
            <v>1201040201</v>
          </cell>
          <cell r="G503">
            <v>0</v>
          </cell>
          <cell r="H503">
            <v>0</v>
          </cell>
          <cell r="I503">
            <v>0</v>
          </cell>
          <cell r="V503">
            <v>0</v>
          </cell>
        </row>
        <row r="504">
          <cell r="B504" t="str">
            <v>1201040202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1201040203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1201040204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1201040205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1201040206</v>
          </cell>
          <cell r="G508">
            <v>-3269097</v>
          </cell>
          <cell r="H508">
            <v>-3132075.2700000009</v>
          </cell>
          <cell r="I508">
            <v>-1.862645149230957E-9</v>
          </cell>
          <cell r="V508">
            <v>-1.862645149230957E-9</v>
          </cell>
        </row>
        <row r="509">
          <cell r="B509" t="str">
            <v>120104020601</v>
          </cell>
          <cell r="G509">
            <v>-318655.88</v>
          </cell>
          <cell r="H509">
            <v>-349379.96999999986</v>
          </cell>
          <cell r="I509">
            <v>1.1641532182693481E-10</v>
          </cell>
          <cell r="V509">
            <v>1.1641532182693481E-10</v>
          </cell>
          <cell r="X509" t="str">
            <v>Propiedades, planta y equipo, neto</v>
          </cell>
        </row>
        <row r="510">
          <cell r="B510" t="str">
            <v>120104020602</v>
          </cell>
          <cell r="G510">
            <v>-636309.34</v>
          </cell>
          <cell r="H510">
            <v>-550171.32000000007</v>
          </cell>
          <cell r="I510">
            <v>-1.1641532182693481E-10</v>
          </cell>
          <cell r="V510">
            <v>-1.1641532182693481E-10</v>
          </cell>
          <cell r="X510" t="str">
            <v>Propiedades, planta y equipo, neto</v>
          </cell>
        </row>
        <row r="511">
          <cell r="B511" t="str">
            <v>120104020603</v>
          </cell>
          <cell r="G511">
            <v>-1188293.3799999999</v>
          </cell>
          <cell r="H511">
            <v>-1012624.0200000001</v>
          </cell>
          <cell r="I511">
            <v>-2.3283064365386963E-10</v>
          </cell>
          <cell r="V511">
            <v>-2.3283064365386963E-10</v>
          </cell>
          <cell r="X511" t="str">
            <v>Propiedades, planta y equipo, neto</v>
          </cell>
        </row>
        <row r="512">
          <cell r="B512" t="str">
            <v>120104020604</v>
          </cell>
          <cell r="G512">
            <v>0</v>
          </cell>
          <cell r="H512">
            <v>0</v>
          </cell>
          <cell r="I512">
            <v>0</v>
          </cell>
          <cell r="V512">
            <v>0</v>
          </cell>
          <cell r="X512" t="str">
            <v>Propiedades, planta y equipo, neto</v>
          </cell>
        </row>
        <row r="513">
          <cell r="B513" t="str">
            <v>120104020605</v>
          </cell>
          <cell r="G513">
            <v>-95819.64</v>
          </cell>
          <cell r="H513">
            <v>-104408.79000000001</v>
          </cell>
          <cell r="I513">
            <v>-2.9103830456733704E-11</v>
          </cell>
          <cell r="V513">
            <v>-2.9103830456733704E-11</v>
          </cell>
          <cell r="X513" t="str">
            <v>Propiedades, planta y equipo, neto</v>
          </cell>
        </row>
        <row r="514">
          <cell r="B514" t="str">
            <v>120104020606</v>
          </cell>
          <cell r="G514">
            <v>-3326.19</v>
          </cell>
          <cell r="H514">
            <v>-3326.19</v>
          </cell>
          <cell r="I514">
            <v>0</v>
          </cell>
          <cell r="V514">
            <v>0</v>
          </cell>
          <cell r="X514" t="str">
            <v>Propiedades, planta y equipo, neto</v>
          </cell>
        </row>
        <row r="515">
          <cell r="B515" t="str">
            <v>120104020607</v>
          </cell>
          <cell r="G515">
            <v>-175485.55</v>
          </cell>
          <cell r="H515">
            <v>-175382.36</v>
          </cell>
          <cell r="I515">
            <v>1.1641532182693481E-10</v>
          </cell>
          <cell r="V515">
            <v>1.1641532182693481E-10</v>
          </cell>
          <cell r="X515" t="str">
            <v>Propiedades, planta y equipo, neto</v>
          </cell>
        </row>
        <row r="516">
          <cell r="B516" t="str">
            <v>120104020608</v>
          </cell>
          <cell r="G516">
            <v>-111019.34</v>
          </cell>
          <cell r="H516">
            <v>-133211.03999999998</v>
          </cell>
          <cell r="I516">
            <v>5.8207660913467407E-11</v>
          </cell>
          <cell r="V516">
            <v>5.8207660913467407E-11</v>
          </cell>
          <cell r="X516" t="str">
            <v>Propiedades, planta y equipo, neto</v>
          </cell>
        </row>
        <row r="517">
          <cell r="B517" t="str">
            <v>120104020609</v>
          </cell>
          <cell r="G517">
            <v>-257546.19</v>
          </cell>
          <cell r="H517">
            <v>-270755.27</v>
          </cell>
          <cell r="I517">
            <v>-5.8207660913467407E-11</v>
          </cell>
          <cell r="V517">
            <v>-5.8207660913467407E-11</v>
          </cell>
          <cell r="X517" t="str">
            <v>Propiedades, planta y equipo, neto</v>
          </cell>
        </row>
        <row r="518">
          <cell r="B518" t="str">
            <v>120104020610</v>
          </cell>
          <cell r="G518">
            <v>-482641.49</v>
          </cell>
          <cell r="H518">
            <v>-532816.30999999994</v>
          </cell>
          <cell r="I518">
            <v>-1.1641532182693481E-10</v>
          </cell>
          <cell r="V518">
            <v>-1.1641532182693481E-10</v>
          </cell>
          <cell r="X518" t="str">
            <v>Propiedades, planta y equipo, neto</v>
          </cell>
        </row>
        <row r="519">
          <cell r="B519" t="str">
            <v>12010403</v>
          </cell>
          <cell r="G519">
            <v>0</v>
          </cell>
          <cell r="H519">
            <v>0</v>
          </cell>
          <cell r="I519">
            <v>0</v>
          </cell>
          <cell r="V519">
            <v>0</v>
          </cell>
        </row>
        <row r="520">
          <cell r="B520" t="str">
            <v>1201040301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1201040302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1201040303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1201040304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1201040305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1201040306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12010404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1201040401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1201040402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1201040403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1201040404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1201040405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1201040406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120105</v>
          </cell>
          <cell r="G533">
            <v>0</v>
          </cell>
          <cell r="H533">
            <v>0</v>
          </cell>
          <cell r="I533">
            <v>10139828.529999997</v>
          </cell>
          <cell r="V533">
            <v>10112123.849999996</v>
          </cell>
          <cell r="X533" t="str">
            <v>Activos por derecho de uso, neto</v>
          </cell>
        </row>
        <row r="534">
          <cell r="B534" t="str">
            <v>12010501</v>
          </cell>
          <cell r="G534">
            <v>0</v>
          </cell>
          <cell r="H534">
            <v>0</v>
          </cell>
          <cell r="I534">
            <v>8183618.21</v>
          </cell>
          <cell r="V534">
            <v>8183887.5199999996</v>
          </cell>
        </row>
        <row r="535">
          <cell r="B535" t="str">
            <v>1201050101</v>
          </cell>
          <cell r="G535">
            <v>0</v>
          </cell>
          <cell r="H535">
            <v>0</v>
          </cell>
          <cell r="I535">
            <v>0</v>
          </cell>
          <cell r="V535">
            <v>0</v>
          </cell>
        </row>
        <row r="536">
          <cell r="B536" t="str">
            <v>1201050102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1201050103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1201050104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1201050105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1201050106</v>
          </cell>
          <cell r="G540">
            <v>0</v>
          </cell>
          <cell r="H540">
            <v>0</v>
          </cell>
          <cell r="I540">
            <v>8183618.21</v>
          </cell>
          <cell r="V540">
            <v>8183887.5199999996</v>
          </cell>
        </row>
        <row r="541">
          <cell r="B541" t="str">
            <v>120105010601</v>
          </cell>
          <cell r="G541">
            <v>0</v>
          </cell>
        </row>
        <row r="542">
          <cell r="B542" t="str">
            <v>120105010602</v>
          </cell>
          <cell r="G542">
            <v>0</v>
          </cell>
          <cell r="I542">
            <v>8183618.21</v>
          </cell>
          <cell r="V542">
            <v>8183887.5199999996</v>
          </cell>
        </row>
        <row r="543">
          <cell r="B543" t="str">
            <v>120105010603</v>
          </cell>
          <cell r="G543">
            <v>0</v>
          </cell>
        </row>
        <row r="544">
          <cell r="B544" t="str">
            <v>120105010604</v>
          </cell>
          <cell r="G544">
            <v>0</v>
          </cell>
        </row>
        <row r="545">
          <cell r="B545" t="str">
            <v>120105010605</v>
          </cell>
          <cell r="G545">
            <v>0</v>
          </cell>
        </row>
        <row r="546">
          <cell r="B546" t="str">
            <v>120105010606</v>
          </cell>
          <cell r="G546">
            <v>0</v>
          </cell>
        </row>
        <row r="547">
          <cell r="B547" t="str">
            <v>120105010607</v>
          </cell>
          <cell r="G547">
            <v>0</v>
          </cell>
        </row>
        <row r="548">
          <cell r="B548" t="str">
            <v>120105010608</v>
          </cell>
          <cell r="G548">
            <v>0</v>
          </cell>
        </row>
        <row r="549">
          <cell r="B549" t="str">
            <v>120105010609</v>
          </cell>
          <cell r="G549">
            <v>0</v>
          </cell>
        </row>
        <row r="550">
          <cell r="B550" t="str">
            <v>120105010610</v>
          </cell>
          <cell r="G550">
            <v>0</v>
          </cell>
        </row>
        <row r="551">
          <cell r="B551" t="str">
            <v>120105010611</v>
          </cell>
          <cell r="G551">
            <v>0</v>
          </cell>
        </row>
        <row r="552">
          <cell r="B552" t="str">
            <v>120105010612</v>
          </cell>
          <cell r="G552">
            <v>0</v>
          </cell>
        </row>
        <row r="553">
          <cell r="B553" t="str">
            <v>120105010613</v>
          </cell>
          <cell r="G553">
            <v>0</v>
          </cell>
        </row>
        <row r="554">
          <cell r="B554" t="str">
            <v>120105010614</v>
          </cell>
          <cell r="G554">
            <v>0</v>
          </cell>
        </row>
        <row r="555">
          <cell r="B555" t="str">
            <v>120105010615</v>
          </cell>
          <cell r="G555">
            <v>0</v>
          </cell>
        </row>
        <row r="556">
          <cell r="B556" t="str">
            <v>120105010616</v>
          </cell>
          <cell r="G556">
            <v>0</v>
          </cell>
        </row>
        <row r="557">
          <cell r="B557" t="str">
            <v>120105010617</v>
          </cell>
          <cell r="G557">
            <v>0</v>
          </cell>
        </row>
        <row r="558">
          <cell r="B558" t="str">
            <v>12010502</v>
          </cell>
          <cell r="G558">
            <v>0</v>
          </cell>
          <cell r="H558">
            <v>0</v>
          </cell>
          <cell r="I558">
            <v>1956210.3199999998</v>
          </cell>
          <cell r="V558">
            <v>1928236.3299999998</v>
          </cell>
        </row>
        <row r="559">
          <cell r="B559" t="str">
            <v>1201050201</v>
          </cell>
          <cell r="G559">
            <v>0</v>
          </cell>
          <cell r="H559">
            <v>0</v>
          </cell>
          <cell r="I559">
            <v>0</v>
          </cell>
          <cell r="V559">
            <v>0</v>
          </cell>
        </row>
        <row r="560">
          <cell r="B560" t="str">
            <v>1201050202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1201050203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1201050204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1201050205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1201050206</v>
          </cell>
          <cell r="G564">
            <v>0</v>
          </cell>
          <cell r="H564">
            <v>0</v>
          </cell>
          <cell r="I564">
            <v>1956210.3199999998</v>
          </cell>
          <cell r="V564">
            <v>1928236.3299999998</v>
          </cell>
        </row>
        <row r="565">
          <cell r="B565" t="str">
            <v>120105020601</v>
          </cell>
          <cell r="G565">
            <v>0</v>
          </cell>
          <cell r="I565">
            <v>1186215.5</v>
          </cell>
          <cell r="V565">
            <v>1143890.28</v>
          </cell>
        </row>
        <row r="566">
          <cell r="B566" t="str">
            <v>120105020602</v>
          </cell>
          <cell r="G566">
            <v>0</v>
          </cell>
          <cell r="I566">
            <v>127901.81</v>
          </cell>
          <cell r="V566">
            <v>137003.29999999999</v>
          </cell>
        </row>
        <row r="567">
          <cell r="B567" t="str">
            <v>120105020603</v>
          </cell>
          <cell r="G567">
            <v>0</v>
          </cell>
        </row>
        <row r="568">
          <cell r="B568" t="str">
            <v>120105020604</v>
          </cell>
          <cell r="G568">
            <v>0</v>
          </cell>
        </row>
        <row r="569">
          <cell r="B569" t="str">
            <v>120105020605</v>
          </cell>
          <cell r="G569">
            <v>0</v>
          </cell>
        </row>
        <row r="570">
          <cell r="B570" t="str">
            <v>120105020606</v>
          </cell>
          <cell r="G570">
            <v>0</v>
          </cell>
        </row>
        <row r="571">
          <cell r="B571" t="str">
            <v>120105020607</v>
          </cell>
          <cell r="G571">
            <v>0</v>
          </cell>
        </row>
        <row r="572">
          <cell r="B572" t="str">
            <v>120105020608</v>
          </cell>
          <cell r="G572">
            <v>0</v>
          </cell>
          <cell r="I572">
            <v>642093.01</v>
          </cell>
          <cell r="V572">
            <v>647342.75</v>
          </cell>
        </row>
        <row r="573">
          <cell r="B573" t="str">
            <v>120105020609</v>
          </cell>
          <cell r="G573">
            <v>0</v>
          </cell>
        </row>
        <row r="574">
          <cell r="B574" t="str">
            <v>120105020610</v>
          </cell>
          <cell r="G574">
            <v>0</v>
          </cell>
        </row>
        <row r="575">
          <cell r="B575" t="str">
            <v>120106</v>
          </cell>
          <cell r="G575">
            <v>0</v>
          </cell>
          <cell r="H575">
            <v>0</v>
          </cell>
          <cell r="I575">
            <v>-1854483.7500000007</v>
          </cell>
          <cell r="V575">
            <v>-2459490.4100000011</v>
          </cell>
          <cell r="X575" t="str">
            <v>Activos por derecho de uso, neto</v>
          </cell>
        </row>
        <row r="576">
          <cell r="B576" t="str">
            <v>12010601</v>
          </cell>
          <cell r="G576">
            <v>0</v>
          </cell>
          <cell r="H576">
            <v>0</v>
          </cell>
          <cell r="I576">
            <v>-1085333.4099999999</v>
          </cell>
          <cell r="V576">
            <v>-1449356.37</v>
          </cell>
        </row>
        <row r="577">
          <cell r="B577" t="str">
            <v>1201060101</v>
          </cell>
          <cell r="G577">
            <v>0</v>
          </cell>
          <cell r="H577">
            <v>0</v>
          </cell>
          <cell r="I577">
            <v>0</v>
          </cell>
          <cell r="V577">
            <v>0</v>
          </cell>
        </row>
        <row r="578">
          <cell r="B578" t="str">
            <v>1201060102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1201060103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1201060104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1201060105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1201060106</v>
          </cell>
          <cell r="G582">
            <v>0</v>
          </cell>
          <cell r="H582">
            <v>0</v>
          </cell>
          <cell r="I582">
            <v>-1085333.4099999999</v>
          </cell>
          <cell r="V582">
            <v>-1449356.37</v>
          </cell>
        </row>
        <row r="583">
          <cell r="B583" t="str">
            <v>120106010601</v>
          </cell>
          <cell r="G583">
            <v>0</v>
          </cell>
        </row>
        <row r="584">
          <cell r="B584" t="str">
            <v>120106010602</v>
          </cell>
          <cell r="G584">
            <v>0</v>
          </cell>
          <cell r="I584">
            <v>-1085333.4099999999</v>
          </cell>
          <cell r="V584">
            <v>-1449356.37</v>
          </cell>
        </row>
        <row r="585">
          <cell r="B585" t="str">
            <v>120106010603</v>
          </cell>
          <cell r="G585">
            <v>0</v>
          </cell>
          <cell r="V585">
            <v>0</v>
          </cell>
        </row>
        <row r="586">
          <cell r="B586" t="str">
            <v>120106010604</v>
          </cell>
          <cell r="G586">
            <v>0</v>
          </cell>
          <cell r="V586">
            <v>0</v>
          </cell>
        </row>
        <row r="587">
          <cell r="B587" t="str">
            <v>120106010605</v>
          </cell>
          <cell r="G587">
            <v>0</v>
          </cell>
          <cell r="V587">
            <v>0</v>
          </cell>
        </row>
        <row r="588">
          <cell r="B588" t="str">
            <v>120106010606</v>
          </cell>
          <cell r="G588">
            <v>0</v>
          </cell>
          <cell r="V588">
            <v>0</v>
          </cell>
        </row>
        <row r="589">
          <cell r="B589" t="str">
            <v>120106010607</v>
          </cell>
          <cell r="G589">
            <v>0</v>
          </cell>
          <cell r="V589">
            <v>0</v>
          </cell>
        </row>
        <row r="590">
          <cell r="B590" t="str">
            <v>120106010608</v>
          </cell>
          <cell r="G590">
            <v>0</v>
          </cell>
          <cell r="V590">
            <v>0</v>
          </cell>
        </row>
        <row r="591">
          <cell r="B591" t="str">
            <v>120106010609</v>
          </cell>
          <cell r="G591">
            <v>0</v>
          </cell>
          <cell r="V591">
            <v>0</v>
          </cell>
        </row>
        <row r="592">
          <cell r="B592" t="str">
            <v>120106010610</v>
          </cell>
          <cell r="G592">
            <v>0</v>
          </cell>
          <cell r="V592">
            <v>0</v>
          </cell>
        </row>
        <row r="593">
          <cell r="B593" t="str">
            <v>120106010611</v>
          </cell>
          <cell r="G593">
            <v>0</v>
          </cell>
          <cell r="V593">
            <v>0</v>
          </cell>
        </row>
        <row r="594">
          <cell r="B594" t="str">
            <v>120106010612</v>
          </cell>
          <cell r="G594">
            <v>0</v>
          </cell>
          <cell r="V594">
            <v>0</v>
          </cell>
        </row>
        <row r="595">
          <cell r="B595" t="str">
            <v>120106010613</v>
          </cell>
          <cell r="G595">
            <v>0</v>
          </cell>
          <cell r="V595">
            <v>0</v>
          </cell>
        </row>
        <row r="596">
          <cell r="B596" t="str">
            <v>120106010614</v>
          </cell>
          <cell r="G596">
            <v>0</v>
          </cell>
          <cell r="V596">
            <v>0</v>
          </cell>
        </row>
        <row r="597">
          <cell r="B597" t="str">
            <v>120106010615</v>
          </cell>
          <cell r="G597">
            <v>0</v>
          </cell>
          <cell r="V597">
            <v>0</v>
          </cell>
        </row>
        <row r="598">
          <cell r="B598" t="str">
            <v>120106010616</v>
          </cell>
          <cell r="G598">
            <v>0</v>
          </cell>
          <cell r="V598">
            <v>0</v>
          </cell>
        </row>
        <row r="599">
          <cell r="B599" t="str">
            <v>120106010617</v>
          </cell>
          <cell r="G599">
            <v>0</v>
          </cell>
          <cell r="V599">
            <v>0</v>
          </cell>
        </row>
        <row r="600">
          <cell r="B600" t="str">
            <v>12010602</v>
          </cell>
          <cell r="G600">
            <v>0</v>
          </cell>
          <cell r="H600">
            <v>0</v>
          </cell>
          <cell r="I600">
            <v>-769150.33999999973</v>
          </cell>
          <cell r="V600">
            <v>-1010134.0399999995</v>
          </cell>
        </row>
        <row r="601">
          <cell r="B601" t="str">
            <v>1201060201</v>
          </cell>
          <cell r="G601">
            <v>0</v>
          </cell>
          <cell r="H601">
            <v>0</v>
          </cell>
          <cell r="I601">
            <v>0</v>
          </cell>
          <cell r="V601">
            <v>0</v>
          </cell>
        </row>
        <row r="602">
          <cell r="B602" t="str">
            <v>1201060202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1201060203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1201060204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1201060205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1201060206</v>
          </cell>
          <cell r="G606">
            <v>0</v>
          </cell>
          <cell r="H606">
            <v>0</v>
          </cell>
          <cell r="I606">
            <v>-769150.33999999973</v>
          </cell>
          <cell r="V606">
            <v>-1010134.0399999995</v>
          </cell>
        </row>
        <row r="607">
          <cell r="B607" t="str">
            <v>120106020601</v>
          </cell>
          <cell r="G607">
            <v>0</v>
          </cell>
          <cell r="I607">
            <v>-463779.50000000017</v>
          </cell>
          <cell r="V607">
            <v>-599335.44000000018</v>
          </cell>
        </row>
        <row r="608">
          <cell r="B608" t="str">
            <v>120106020602</v>
          </cell>
          <cell r="G608">
            <v>0</v>
          </cell>
          <cell r="I608">
            <v>-48748.609999999986</v>
          </cell>
          <cell r="V608">
            <v>-67717.209999999977</v>
          </cell>
        </row>
        <row r="609">
          <cell r="B609" t="str">
            <v>120106020603</v>
          </cell>
          <cell r="G609">
            <v>0</v>
          </cell>
        </row>
        <row r="610">
          <cell r="B610" t="str">
            <v>120106020604</v>
          </cell>
          <cell r="G610">
            <v>0</v>
          </cell>
        </row>
        <row r="611">
          <cell r="B611" t="str">
            <v>120106020605</v>
          </cell>
          <cell r="G611">
            <v>0</v>
          </cell>
        </row>
        <row r="612">
          <cell r="B612" t="str">
            <v>120106020606</v>
          </cell>
          <cell r="G612">
            <v>0</v>
          </cell>
        </row>
        <row r="613">
          <cell r="B613" t="str">
            <v>120106020607</v>
          </cell>
          <cell r="G613">
            <v>0</v>
          </cell>
        </row>
        <row r="614">
          <cell r="B614" t="str">
            <v>120106020608</v>
          </cell>
          <cell r="G614">
            <v>0</v>
          </cell>
          <cell r="I614">
            <v>-256622.22999999998</v>
          </cell>
          <cell r="V614">
            <v>-343081.39000000007</v>
          </cell>
        </row>
        <row r="615">
          <cell r="B615" t="str">
            <v>120106020609</v>
          </cell>
          <cell r="G615">
            <v>0</v>
          </cell>
        </row>
        <row r="616">
          <cell r="B616" t="str">
            <v>120106020610</v>
          </cell>
          <cell r="G616">
            <v>0</v>
          </cell>
        </row>
        <row r="617">
          <cell r="B617" t="str">
            <v>120107</v>
          </cell>
          <cell r="G617">
            <v>4547418.2</v>
          </cell>
          <cell r="H617">
            <v>4547418.2</v>
          </cell>
          <cell r="I617">
            <v>4547218.9300000006</v>
          </cell>
          <cell r="V617">
            <v>4581736.620000001</v>
          </cell>
          <cell r="Y617" t="str">
            <v>Propiedades, planta y equipo, neto</v>
          </cell>
        </row>
        <row r="618">
          <cell r="B618" t="str">
            <v>12010701</v>
          </cell>
          <cell r="G618">
            <v>0</v>
          </cell>
          <cell r="H618">
            <v>0</v>
          </cell>
          <cell r="I618">
            <v>0</v>
          </cell>
          <cell r="V618">
            <v>0</v>
          </cell>
        </row>
        <row r="619">
          <cell r="B619" t="str">
            <v>1201070101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1201070102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1201070103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1201070104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1201070105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1201070106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12010702</v>
          </cell>
          <cell r="G625">
            <v>4547418.2</v>
          </cell>
          <cell r="H625">
            <v>4547418.2</v>
          </cell>
          <cell r="I625">
            <v>4547218.9300000006</v>
          </cell>
          <cell r="V625">
            <v>4581736.620000001</v>
          </cell>
        </row>
        <row r="626">
          <cell r="B626" t="str">
            <v>1201070201</v>
          </cell>
          <cell r="G626">
            <v>0</v>
          </cell>
          <cell r="H626">
            <v>0</v>
          </cell>
          <cell r="I626">
            <v>0</v>
          </cell>
          <cell r="V626">
            <v>0</v>
          </cell>
        </row>
        <row r="627">
          <cell r="B627" t="str">
            <v>1201070202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1201070203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1201070204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1201070205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1201070206</v>
          </cell>
          <cell r="G631">
            <v>4547418.2</v>
          </cell>
          <cell r="H631">
            <v>4547418.2</v>
          </cell>
          <cell r="I631">
            <v>4547218.9300000006</v>
          </cell>
          <cell r="V631">
            <v>4581736.620000001</v>
          </cell>
          <cell r="X631" t="str">
            <v>Propiedades, planta y equipo, neto</v>
          </cell>
        </row>
        <row r="632">
          <cell r="B632" t="str">
            <v>12010703</v>
          </cell>
          <cell r="G632">
            <v>0</v>
          </cell>
          <cell r="H632">
            <v>0</v>
          </cell>
          <cell r="I632">
            <v>0</v>
          </cell>
          <cell r="V632">
            <v>0</v>
          </cell>
        </row>
        <row r="633">
          <cell r="B633" t="str">
            <v>1201070301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1201070302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1201070303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1201070304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1201070305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1201070306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12010704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1201070401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1201070402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1201070403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1201070404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1201070405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1201070406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120108</v>
          </cell>
          <cell r="G646">
            <v>3786124.76</v>
          </cell>
          <cell r="H646">
            <v>4401790.87</v>
          </cell>
          <cell r="I646">
            <v>0</v>
          </cell>
          <cell r="V646">
            <v>0</v>
          </cell>
          <cell r="Y646" t="str">
            <v>Propiedades, planta y equipo, neto</v>
          </cell>
        </row>
        <row r="647">
          <cell r="B647" t="str">
            <v>12010801</v>
          </cell>
          <cell r="G647">
            <v>0</v>
          </cell>
          <cell r="H647">
            <v>0</v>
          </cell>
          <cell r="I647">
            <v>0</v>
          </cell>
          <cell r="V647">
            <v>0</v>
          </cell>
        </row>
        <row r="648">
          <cell r="B648" t="str">
            <v>1201080101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1201080102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1201080103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1201080104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1201080105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1201080106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12010802</v>
          </cell>
          <cell r="G654">
            <v>3786124.76</v>
          </cell>
          <cell r="H654">
            <v>4401790.87</v>
          </cell>
          <cell r="I654">
            <v>0</v>
          </cell>
          <cell r="V654">
            <v>0</v>
          </cell>
        </row>
        <row r="655">
          <cell r="B655" t="str">
            <v>1201080201</v>
          </cell>
          <cell r="G655">
            <v>0</v>
          </cell>
          <cell r="H655">
            <v>0</v>
          </cell>
          <cell r="I655">
            <v>0</v>
          </cell>
          <cell r="V655">
            <v>0</v>
          </cell>
        </row>
        <row r="656">
          <cell r="B656" t="str">
            <v>1201080202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1201080203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1201080204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1201080205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1201080206</v>
          </cell>
          <cell r="G660">
            <v>3786124.76</v>
          </cell>
          <cell r="H660">
            <v>4401790.87</v>
          </cell>
          <cell r="I660">
            <v>0</v>
          </cell>
          <cell r="V660">
            <v>0</v>
          </cell>
          <cell r="X660" t="str">
            <v>Propiedades, planta y equipo, neto</v>
          </cell>
        </row>
        <row r="661">
          <cell r="B661" t="str">
            <v>12010803</v>
          </cell>
          <cell r="G661">
            <v>0</v>
          </cell>
          <cell r="H661">
            <v>0</v>
          </cell>
          <cell r="I661">
            <v>0</v>
          </cell>
          <cell r="V661">
            <v>0</v>
          </cell>
        </row>
        <row r="662">
          <cell r="B662" t="str">
            <v>1201080301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1201080302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1201080303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1201080304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1201080305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1201080306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12010804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1201080401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1201080402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1201080403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1201080404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1201080405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1201080406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120109</v>
          </cell>
          <cell r="G675">
            <v>6221699.5899999999</v>
          </cell>
          <cell r="H675">
            <v>3841756.4099999997</v>
          </cell>
          <cell r="I675">
            <v>5552476.8399999999</v>
          </cell>
          <cell r="V675">
            <v>6430495.9900000002</v>
          </cell>
        </row>
        <row r="676">
          <cell r="B676" t="str">
            <v>12010901</v>
          </cell>
          <cell r="G676">
            <v>3863962.68</v>
          </cell>
          <cell r="H676">
            <v>3242684.0000000009</v>
          </cell>
          <cell r="I676">
            <v>4684269.09</v>
          </cell>
          <cell r="V676">
            <v>5529453.7000000002</v>
          </cell>
        </row>
        <row r="677">
          <cell r="B677" t="str">
            <v>1201090101</v>
          </cell>
          <cell r="G677">
            <v>3085537.93</v>
          </cell>
          <cell r="H677">
            <v>2533423.4300000006</v>
          </cell>
          <cell r="I677">
            <v>3368251.9600000004</v>
          </cell>
          <cell r="V677">
            <v>4324031.8500000006</v>
          </cell>
          <cell r="X677" t="str">
            <v>Propiedades, planta y equipo, neto</v>
          </cell>
        </row>
        <row r="678">
          <cell r="B678" t="str">
            <v>1201090102</v>
          </cell>
          <cell r="G678">
            <v>600333.25</v>
          </cell>
          <cell r="H678">
            <v>430214.44000000012</v>
          </cell>
          <cell r="I678">
            <v>772740.82000000007</v>
          </cell>
          <cell r="V678">
            <v>728639.82000000007</v>
          </cell>
          <cell r="X678" t="str">
            <v>Deudores comerciales y otras cuentas por cobrar</v>
          </cell>
          <cell r="Y678" t="str">
            <v>Cuentas por cobrar a otros deudores</v>
          </cell>
        </row>
        <row r="679">
          <cell r="B679" t="str">
            <v>1201090103</v>
          </cell>
          <cell r="G679">
            <v>29549.74</v>
          </cell>
          <cell r="H679">
            <v>99138.929999999978</v>
          </cell>
          <cell r="I679">
            <v>356565.18000000005</v>
          </cell>
          <cell r="V679">
            <v>371640.93</v>
          </cell>
          <cell r="X679" t="str">
            <v>Propiedades, planta y equipo, neto</v>
          </cell>
        </row>
        <row r="680">
          <cell r="B680" t="str">
            <v>1201090104</v>
          </cell>
          <cell r="G680">
            <v>148541.76000000001</v>
          </cell>
          <cell r="H680">
            <v>179907.20000000004</v>
          </cell>
          <cell r="I680">
            <v>186711.13000000006</v>
          </cell>
          <cell r="V680">
            <v>105141.10000000009</v>
          </cell>
          <cell r="X680" t="str">
            <v>Propiedades, planta y equipo, neto</v>
          </cell>
        </row>
        <row r="681">
          <cell r="B681" t="str">
            <v>12010902</v>
          </cell>
          <cell r="G681">
            <v>0</v>
          </cell>
          <cell r="H681">
            <v>0</v>
          </cell>
          <cell r="I681">
            <v>0</v>
          </cell>
          <cell r="V681">
            <v>0</v>
          </cell>
          <cell r="X681" t="str">
            <v>Propiedades, planta y equipo, neto</v>
          </cell>
        </row>
        <row r="682">
          <cell r="B682" t="str">
            <v>12010903</v>
          </cell>
          <cell r="G682">
            <v>2357736.91</v>
          </cell>
          <cell r="H682">
            <v>599072.41000000015</v>
          </cell>
          <cell r="I682">
            <v>868207.75000000023</v>
          </cell>
          <cell r="V682">
            <v>901042.29000000015</v>
          </cell>
          <cell r="X682" t="str">
            <v>Propiedades, planta y equipo, neto</v>
          </cell>
        </row>
        <row r="683">
          <cell r="B683" t="str">
            <v>120110</v>
          </cell>
          <cell r="G683">
            <v>3027457.55</v>
          </cell>
          <cell r="H683">
            <v>2911670.73</v>
          </cell>
          <cell r="I683">
            <v>2714970.86</v>
          </cell>
          <cell r="V683">
            <v>0</v>
          </cell>
          <cell r="Y683" t="str">
            <v>Propiedades, planta y equipo, neto</v>
          </cell>
        </row>
        <row r="684">
          <cell r="B684" t="str">
            <v>12011001</v>
          </cell>
          <cell r="G684">
            <v>3027457.55</v>
          </cell>
          <cell r="H684">
            <v>2911670.73</v>
          </cell>
          <cell r="I684">
            <v>2714970.86</v>
          </cell>
          <cell r="V684">
            <v>0</v>
          </cell>
          <cell r="X684" t="str">
            <v>Propiedades, planta y equipo, neto</v>
          </cell>
        </row>
        <row r="685">
          <cell r="B685" t="str">
            <v>1202</v>
          </cell>
          <cell r="G685">
            <v>1428557.28</v>
          </cell>
          <cell r="H685">
            <v>903510.40000000014</v>
          </cell>
          <cell r="I685">
            <v>859973.88000000024</v>
          </cell>
          <cell r="V685">
            <v>888004.8400000002</v>
          </cell>
        </row>
        <row r="686">
          <cell r="B686" t="str">
            <v>120201</v>
          </cell>
          <cell r="G686">
            <v>359999</v>
          </cell>
          <cell r="H686">
            <v>359999</v>
          </cell>
          <cell r="I686">
            <v>359999</v>
          </cell>
          <cell r="V686">
            <v>359999</v>
          </cell>
          <cell r="Y686" t="str">
            <v>Inversiones en acciones cías. subsidiarias</v>
          </cell>
        </row>
        <row r="687">
          <cell r="B687" t="str">
            <v>12020101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X687" t="str">
            <v>Inversiones en subsidiarias</v>
          </cell>
        </row>
        <row r="688">
          <cell r="B688" t="str">
            <v>120202</v>
          </cell>
          <cell r="G688">
            <v>0</v>
          </cell>
          <cell r="H688">
            <v>0</v>
          </cell>
          <cell r="I688">
            <v>0</v>
          </cell>
          <cell r="V688">
            <v>0</v>
          </cell>
          <cell r="X688" t="str">
            <v>Inversiones en subsidiarias</v>
          </cell>
        </row>
        <row r="689">
          <cell r="B689" t="str">
            <v>120203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120204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Y690" t="str">
            <v>Reserva por servicio de deuda</v>
          </cell>
        </row>
        <row r="691">
          <cell r="B691" t="str">
            <v>12020401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X691" t="str">
            <v>Reserva por servicio de deuda</v>
          </cell>
        </row>
        <row r="692">
          <cell r="B692" t="str">
            <v>120205</v>
          </cell>
          <cell r="G692">
            <v>1068558.28</v>
          </cell>
          <cell r="H692">
            <v>543511.40000000014</v>
          </cell>
          <cell r="I692">
            <v>499974.88000000035</v>
          </cell>
          <cell r="V692">
            <v>528005.84000000032</v>
          </cell>
          <cell r="Y692" t="str">
            <v xml:space="preserve"> Inversiones en acciones al costo</v>
          </cell>
        </row>
        <row r="693">
          <cell r="B693" t="str">
            <v>12020501</v>
          </cell>
          <cell r="G693">
            <v>151992</v>
          </cell>
          <cell r="H693">
            <v>151992</v>
          </cell>
          <cell r="I693">
            <v>151992</v>
          </cell>
          <cell r="V693">
            <v>151992</v>
          </cell>
        </row>
        <row r="694">
          <cell r="B694" t="str">
            <v>1202050101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  <cell r="X694" t="str">
            <v>Otros activos financieros.</v>
          </cell>
          <cell r="Y694" t="str">
            <v>Inversiones en instrumentos de patrimonio</v>
          </cell>
        </row>
        <row r="695">
          <cell r="B695" t="str">
            <v>12020502</v>
          </cell>
          <cell r="G695">
            <v>916566.28</v>
          </cell>
          <cell r="H695">
            <v>391519.40000000014</v>
          </cell>
          <cell r="I695">
            <v>347982.88000000018</v>
          </cell>
          <cell r="V695">
            <v>376013.8400000002</v>
          </cell>
        </row>
        <row r="696">
          <cell r="B696" t="str">
            <v>1202050201</v>
          </cell>
          <cell r="G696">
            <v>916566.28</v>
          </cell>
          <cell r="H696">
            <v>391519.40000000014</v>
          </cell>
          <cell r="I696">
            <v>347982.88000000018</v>
          </cell>
          <cell r="V696">
            <v>376013.8400000002</v>
          </cell>
          <cell r="X696" t="str">
            <v>Otros activos financieros.</v>
          </cell>
          <cell r="Y696" t="str">
            <v>Inversiones en instrumentos de deuda</v>
          </cell>
        </row>
        <row r="697">
          <cell r="B697" t="str">
            <v>1203</v>
          </cell>
          <cell r="G697">
            <v>0</v>
          </cell>
          <cell r="H697">
            <v>0</v>
          </cell>
          <cell r="I697">
            <v>0</v>
          </cell>
          <cell r="V697">
            <v>0</v>
          </cell>
        </row>
        <row r="698">
          <cell r="B698" t="str">
            <v>120301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12030102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12030103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120302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1204</v>
          </cell>
          <cell r="G703">
            <v>6509961.6100000003</v>
          </cell>
          <cell r="H703">
            <v>7947643.5299999993</v>
          </cell>
          <cell r="I703">
            <v>5367887.7500000009</v>
          </cell>
          <cell r="V703">
            <v>4491691.330000001</v>
          </cell>
        </row>
        <row r="704">
          <cell r="B704" t="str">
            <v>120401</v>
          </cell>
          <cell r="G704">
            <v>0</v>
          </cell>
          <cell r="H704">
            <v>0</v>
          </cell>
          <cell r="I704">
            <v>0</v>
          </cell>
          <cell r="V704">
            <v>0</v>
          </cell>
        </row>
        <row r="705">
          <cell r="B705" t="str">
            <v>12040101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12040102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120402</v>
          </cell>
          <cell r="G707">
            <v>1574739.85</v>
          </cell>
          <cell r="H707">
            <v>1911294.88</v>
          </cell>
          <cell r="I707">
            <v>1326292.1900000002</v>
          </cell>
          <cell r="V707">
            <v>1094367.8099999998</v>
          </cell>
          <cell r="Y707" t="str">
            <v>Activos intangibles, netos</v>
          </cell>
        </row>
        <row r="708">
          <cell r="B708" t="str">
            <v>12040201</v>
          </cell>
          <cell r="G708">
            <v>5534344.96</v>
          </cell>
          <cell r="H708">
            <v>6212335.0300000003</v>
          </cell>
          <cell r="I708">
            <v>6451904.71</v>
          </cell>
          <cell r="V708">
            <v>6362580.379999999</v>
          </cell>
          <cell r="X708" t="str">
            <v>Activos intangibles, netos</v>
          </cell>
        </row>
        <row r="709">
          <cell r="B709" t="str">
            <v>12040202</v>
          </cell>
          <cell r="G709">
            <v>-3959605.11</v>
          </cell>
          <cell r="H709">
            <v>-4301040.1500000004</v>
          </cell>
          <cell r="I709">
            <v>-5125612.5200000023</v>
          </cell>
          <cell r="V709">
            <v>-5268212.5700000022</v>
          </cell>
          <cell r="X709" t="str">
            <v>Activos intangibles, netos</v>
          </cell>
        </row>
        <row r="710">
          <cell r="B710" t="str">
            <v>12040203</v>
          </cell>
          <cell r="G710">
            <v>0</v>
          </cell>
          <cell r="H710">
            <v>0</v>
          </cell>
          <cell r="I710">
            <v>0</v>
          </cell>
          <cell r="V710">
            <v>0</v>
          </cell>
          <cell r="X710" t="str">
            <v>Activos intangibles, netos</v>
          </cell>
        </row>
        <row r="711">
          <cell r="B711" t="str">
            <v>12040204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120403</v>
          </cell>
          <cell r="G712">
            <v>4935221.76</v>
          </cell>
          <cell r="H712">
            <v>6036348.6499999985</v>
          </cell>
          <cell r="I712">
            <v>4041595.5599999977</v>
          </cell>
          <cell r="V712">
            <v>3397323.5199999977</v>
          </cell>
          <cell r="Y712" t="str">
            <v>Activos intangibles, netos</v>
          </cell>
        </row>
        <row r="713">
          <cell r="B713" t="str">
            <v>12040301</v>
          </cell>
          <cell r="G713">
            <v>8088924.6600000001</v>
          </cell>
          <cell r="H713">
            <v>10003029.129999999</v>
          </cell>
          <cell r="I713">
            <v>10064638.529999999</v>
          </cell>
          <cell r="V713">
            <v>10015440.529999999</v>
          </cell>
          <cell r="X713" t="str">
            <v>Activos intangibles, netos</v>
          </cell>
        </row>
        <row r="714">
          <cell r="B714" t="str">
            <v>12040302</v>
          </cell>
          <cell r="G714">
            <v>-3153702.9</v>
          </cell>
          <cell r="H714">
            <v>-3966680.4800000009</v>
          </cell>
          <cell r="I714">
            <v>-6023042.9700000025</v>
          </cell>
          <cell r="V714">
            <v>-6618117.0100000035</v>
          </cell>
          <cell r="X714" t="str">
            <v>Activos intangibles, netos</v>
          </cell>
        </row>
        <row r="715">
          <cell r="B715" t="str">
            <v>12040303</v>
          </cell>
          <cell r="G715">
            <v>0</v>
          </cell>
          <cell r="H715">
            <v>0</v>
          </cell>
          <cell r="I715">
            <v>0</v>
          </cell>
          <cell r="V715">
            <v>0</v>
          </cell>
          <cell r="X715" t="str">
            <v>Activos intangibles, netos</v>
          </cell>
        </row>
        <row r="716">
          <cell r="B716" t="str">
            <v>12040304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</row>
        <row r="718">
          <cell r="B718" t="str">
            <v>120409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1205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120501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12050102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1206</v>
          </cell>
          <cell r="G723">
            <v>746887.62</v>
          </cell>
          <cell r="H723">
            <v>643442.51</v>
          </cell>
          <cell r="I723">
            <v>1191165.57</v>
          </cell>
          <cell r="V723">
            <v>430871.57000000007</v>
          </cell>
        </row>
        <row r="724">
          <cell r="B724" t="str">
            <v>120601</v>
          </cell>
          <cell r="G724">
            <v>746887.62</v>
          </cell>
          <cell r="H724">
            <v>643442.51</v>
          </cell>
          <cell r="I724">
            <v>1191165.57</v>
          </cell>
          <cell r="V724">
            <v>430871.57000000007</v>
          </cell>
        </row>
        <row r="725">
          <cell r="B725" t="str">
            <v>12060101</v>
          </cell>
          <cell r="G725">
            <v>746887.62</v>
          </cell>
          <cell r="H725">
            <v>643442.51</v>
          </cell>
          <cell r="I725">
            <v>1191165.57</v>
          </cell>
          <cell r="V725">
            <v>430871.57000000007</v>
          </cell>
          <cell r="X725" t="str">
            <v>Deudores comerciales y otras cuentas por cobrar.</v>
          </cell>
          <cell r="Y725" t="str">
            <v>Cuentas por cobrar a clientes.</v>
          </cell>
        </row>
        <row r="726">
          <cell r="B726" t="str">
            <v>120602</v>
          </cell>
          <cell r="G726">
            <v>0</v>
          </cell>
          <cell r="H726">
            <v>0</v>
          </cell>
          <cell r="I726">
            <v>0</v>
          </cell>
          <cell r="V726">
            <v>0</v>
          </cell>
        </row>
        <row r="727">
          <cell r="B727" t="str">
            <v>120603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1207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120701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1208</v>
          </cell>
          <cell r="G730">
            <v>17114.11</v>
          </cell>
          <cell r="H730">
            <v>18814.11</v>
          </cell>
          <cell r="I730">
            <v>40914.11</v>
          </cell>
          <cell r="V730">
            <v>40414.110000000059</v>
          </cell>
          <cell r="Y730" t="str">
            <v>Documentos y cuentas por cobrar, neto</v>
          </cell>
        </row>
        <row r="731">
          <cell r="B731" t="str">
            <v>120801</v>
          </cell>
          <cell r="G731">
            <v>0</v>
          </cell>
          <cell r="H731">
            <v>0</v>
          </cell>
          <cell r="I731">
            <v>0</v>
          </cell>
          <cell r="V731">
            <v>0</v>
          </cell>
        </row>
        <row r="732">
          <cell r="B732" t="str">
            <v>120802</v>
          </cell>
          <cell r="G732">
            <v>16119.71</v>
          </cell>
          <cell r="H732">
            <v>17819.71</v>
          </cell>
          <cell r="I732">
            <v>22419.71</v>
          </cell>
          <cell r="V732">
            <v>22419.71</v>
          </cell>
        </row>
        <row r="733">
          <cell r="B733" t="str">
            <v>12080201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22419.71</v>
          </cell>
          <cell r="X733" t="str">
            <v>Deudores comerciales y otras cuentas por cobrar</v>
          </cell>
          <cell r="Y733" t="str">
            <v>Cuentas por cobrar a otros deudores</v>
          </cell>
        </row>
        <row r="734">
          <cell r="B734" t="str">
            <v>120803</v>
          </cell>
          <cell r="G734">
            <v>0</v>
          </cell>
          <cell r="H734">
            <v>0</v>
          </cell>
          <cell r="I734">
            <v>0</v>
          </cell>
          <cell r="V734">
            <v>0</v>
          </cell>
        </row>
        <row r="735">
          <cell r="B735" t="str">
            <v>120804</v>
          </cell>
          <cell r="G735">
            <v>994.4</v>
          </cell>
          <cell r="H735">
            <v>994.39999999999964</v>
          </cell>
          <cell r="I735">
            <v>18494.400000000001</v>
          </cell>
          <cell r="V735">
            <v>17994.400000000092</v>
          </cell>
        </row>
        <row r="736">
          <cell r="B736" t="str">
            <v>12080401</v>
          </cell>
          <cell r="G736">
            <v>994.4</v>
          </cell>
          <cell r="H736">
            <v>994.39999999999964</v>
          </cell>
          <cell r="I736">
            <v>18494.400000000001</v>
          </cell>
          <cell r="V736">
            <v>17994.400000000092</v>
          </cell>
          <cell r="X736" t="str">
            <v>Deudores comerciales y otras cuentas por cobrar</v>
          </cell>
          <cell r="Y736" t="str">
            <v>Cuentas por cobrar a otros deudores</v>
          </cell>
        </row>
        <row r="737">
          <cell r="B737" t="str">
            <v>1209</v>
          </cell>
          <cell r="G737">
            <v>0</v>
          </cell>
          <cell r="H737">
            <v>0</v>
          </cell>
          <cell r="I737">
            <v>0</v>
          </cell>
          <cell r="V737">
            <v>0</v>
          </cell>
        </row>
        <row r="738">
          <cell r="B738" t="str">
            <v>120901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1210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121001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121002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1211</v>
          </cell>
          <cell r="G742">
            <v>643642.74</v>
          </cell>
          <cell r="H742">
            <v>446971.47000000003</v>
          </cell>
          <cell r="I742">
            <v>344161.42000000004</v>
          </cell>
          <cell r="V742">
            <v>338558.44000000006</v>
          </cell>
        </row>
        <row r="743">
          <cell r="B743" t="str">
            <v>121101</v>
          </cell>
          <cell r="G743">
            <v>0</v>
          </cell>
          <cell r="H743">
            <v>0</v>
          </cell>
          <cell r="I743">
            <v>0</v>
          </cell>
          <cell r="V743">
            <v>0</v>
          </cell>
        </row>
        <row r="744">
          <cell r="B744" t="str">
            <v>121102</v>
          </cell>
          <cell r="G744">
            <v>21665.439999999999</v>
          </cell>
          <cell r="H744">
            <v>24994.17</v>
          </cell>
          <cell r="I744">
            <v>22184.120000000003</v>
          </cell>
          <cell r="V744">
            <v>16581.140000000003</v>
          </cell>
          <cell r="Y744" t="str">
            <v>Cuentas por cobrar a largo plazo</v>
          </cell>
        </row>
        <row r="745">
          <cell r="B745" t="str">
            <v>12110201</v>
          </cell>
          <cell r="G745">
            <v>4144.1400000000003</v>
          </cell>
          <cell r="H745">
            <v>2120.71</v>
          </cell>
          <cell r="I745">
            <v>0</v>
          </cell>
          <cell r="V745">
            <v>0</v>
          </cell>
          <cell r="X745" t="str">
            <v>Deudores comerciales y otras cuentas por cobrar.</v>
          </cell>
          <cell r="Y745" t="str">
            <v>Cuentas por cobrar a empleados.</v>
          </cell>
        </row>
        <row r="746">
          <cell r="B746" t="str">
            <v>12110202</v>
          </cell>
          <cell r="G746">
            <v>17521.3</v>
          </cell>
          <cell r="H746">
            <v>22873.46</v>
          </cell>
          <cell r="I746">
            <v>22184.120000000003</v>
          </cell>
          <cell r="V746">
            <v>16581.140000000003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12110203</v>
          </cell>
          <cell r="G747">
            <v>0</v>
          </cell>
          <cell r="H747">
            <v>0</v>
          </cell>
          <cell r="I747">
            <v>0</v>
          </cell>
          <cell r="V747">
            <v>0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</row>
        <row r="749">
          <cell r="B749" t="str">
            <v>121104</v>
          </cell>
          <cell r="G749">
            <v>621977.30000000005</v>
          </cell>
          <cell r="H749">
            <v>421977.30000000005</v>
          </cell>
          <cell r="I749">
            <v>321977.30000000005</v>
          </cell>
          <cell r="V749">
            <v>321977.30000000005</v>
          </cell>
        </row>
        <row r="750">
          <cell r="B750" t="str">
            <v>12110401</v>
          </cell>
          <cell r="G750">
            <v>621977.30000000005</v>
          </cell>
          <cell r="H750">
            <v>421977.30000000005</v>
          </cell>
          <cell r="I750">
            <v>321977.30000000005</v>
          </cell>
          <cell r="V750">
            <v>321977.30000000005</v>
          </cell>
          <cell r="X750" t="str">
            <v>Deudores comerciales y otras cuentas por cobrar.</v>
          </cell>
          <cell r="Y750" t="str">
            <v>Cuentas por cobrar - partes relacionadas.</v>
          </cell>
        </row>
        <row r="751">
          <cell r="B751" t="str">
            <v>121105</v>
          </cell>
          <cell r="G751">
            <v>0</v>
          </cell>
          <cell r="H751">
            <v>0</v>
          </cell>
          <cell r="I751">
            <v>0</v>
          </cell>
          <cell r="V751">
            <v>0</v>
          </cell>
          <cell r="Y751" t="str">
            <v>Préstamos por cobrar a partes relacionadas</v>
          </cell>
        </row>
        <row r="752">
          <cell r="B752" t="str">
            <v>12110501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X752" t="str">
            <v>Deudores comerciales y otras cuentas por cobrar.</v>
          </cell>
          <cell r="Y752" t="str">
            <v>Cuentas por cobrar - partes relacionadas.</v>
          </cell>
        </row>
        <row r="753">
          <cell r="B753" t="str">
            <v>1212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</row>
        <row r="754">
          <cell r="B754" t="str">
            <v>121201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121202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12120201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  <cell r="X756" t="str">
            <v>Deudores comerciales y otras cuentas por cobrar</v>
          </cell>
          <cell r="Y756" t="str">
            <v>Otras cuentas por cobrar</v>
          </cell>
        </row>
        <row r="757">
          <cell r="B757" t="str">
            <v>121203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Otros activos</v>
          </cell>
          <cell r="Y757" t="str">
            <v>Costos compensados con prestamos a corto y Largo Plazo</v>
          </cell>
        </row>
        <row r="758">
          <cell r="B758" t="str">
            <v>12120301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</row>
        <row r="759">
          <cell r="B759" t="str">
            <v>12120302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12120303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1213</v>
          </cell>
          <cell r="G761">
            <v>0</v>
          </cell>
          <cell r="H761">
            <v>0</v>
          </cell>
          <cell r="I761">
            <v>0</v>
          </cell>
          <cell r="V761">
            <v>4458612.4800000004</v>
          </cell>
          <cell r="Y761" t="str">
            <v>Activo por impuesto sobre la renta diferido</v>
          </cell>
        </row>
        <row r="762">
          <cell r="B762" t="str">
            <v>121301</v>
          </cell>
          <cell r="G762">
            <v>0</v>
          </cell>
          <cell r="H762">
            <v>0</v>
          </cell>
          <cell r="I762">
            <v>0</v>
          </cell>
          <cell r="V762">
            <v>4458612.4800000004</v>
          </cell>
        </row>
        <row r="763">
          <cell r="B763" t="str">
            <v>12130101</v>
          </cell>
          <cell r="G763">
            <v>0</v>
          </cell>
          <cell r="H763">
            <v>0</v>
          </cell>
          <cell r="I763">
            <v>0</v>
          </cell>
          <cell r="V763">
            <v>487653.08</v>
          </cell>
          <cell r="X763" t="str">
            <v>Activo por impuesto sobre la renta diferido</v>
          </cell>
        </row>
        <row r="764">
          <cell r="B764" t="str">
            <v>12130106</v>
          </cell>
          <cell r="I764">
            <v>0</v>
          </cell>
          <cell r="V764">
            <v>193571.75</v>
          </cell>
          <cell r="X764" t="str">
            <v>Activo por impuesto sobre la renta diferido</v>
          </cell>
        </row>
        <row r="765">
          <cell r="B765" t="str">
            <v>12130107</v>
          </cell>
          <cell r="I765">
            <v>0</v>
          </cell>
          <cell r="V765">
            <v>2705021.08</v>
          </cell>
          <cell r="X765" t="str">
            <v>Activo por impuesto sobre la renta diferido</v>
          </cell>
        </row>
        <row r="766">
          <cell r="B766" t="str">
            <v>12130108</v>
          </cell>
          <cell r="I766">
            <v>0</v>
          </cell>
          <cell r="V766">
            <v>983504.41999999993</v>
          </cell>
          <cell r="X766" t="str">
            <v>Activo por impuesto sobre la renta diferido</v>
          </cell>
        </row>
        <row r="767">
          <cell r="B767" t="str">
            <v>12130109</v>
          </cell>
          <cell r="I767">
            <v>0</v>
          </cell>
          <cell r="V767">
            <v>88433.97</v>
          </cell>
          <cell r="X767" t="str">
            <v>Activo por impuesto sobre la renta diferido</v>
          </cell>
        </row>
        <row r="768">
          <cell r="B768" t="str">
            <v>12130110</v>
          </cell>
          <cell r="I768">
            <v>0</v>
          </cell>
          <cell r="V768">
            <v>428.18000000000018</v>
          </cell>
          <cell r="X768" t="str">
            <v>Activo por impuesto sobre la renta diferido</v>
          </cell>
        </row>
        <row r="769">
          <cell r="B769" t="str">
            <v>12130111</v>
          </cell>
          <cell r="I769">
            <v>0</v>
          </cell>
          <cell r="V769">
            <v>0</v>
          </cell>
          <cell r="X769" t="str">
            <v>Activo por impuesto sobre la renta diferido</v>
          </cell>
        </row>
        <row r="770">
          <cell r="B770" t="str">
            <v>2</v>
          </cell>
          <cell r="G770">
            <v>-118832910.94</v>
          </cell>
          <cell r="H770">
            <v>-137787521.24999997</v>
          </cell>
          <cell r="I770">
            <v>-123740252.27999997</v>
          </cell>
          <cell r="V770">
            <v>-143908837.03999999</v>
          </cell>
        </row>
        <row r="771">
          <cell r="B771" t="str">
            <v>21</v>
          </cell>
          <cell r="G771">
            <v>-47551901.770000003</v>
          </cell>
          <cell r="H771">
            <v>-59457390.960000001</v>
          </cell>
          <cell r="I771">
            <v>-74895403.160000026</v>
          </cell>
          <cell r="V771">
            <v>-59485561.950000025</v>
          </cell>
        </row>
        <row r="772">
          <cell r="B772" t="str">
            <v>2101</v>
          </cell>
          <cell r="G772">
            <v>-5141141.5999999996</v>
          </cell>
          <cell r="H772">
            <v>-8888945.5099999979</v>
          </cell>
          <cell r="I772">
            <v>-26778633.52</v>
          </cell>
          <cell r="V772">
            <v>-6955126.9600000009</v>
          </cell>
        </row>
        <row r="773">
          <cell r="B773" t="str">
            <v>210101</v>
          </cell>
          <cell r="G773">
            <v>-1141141.6000000001</v>
          </cell>
          <cell r="H773">
            <v>-388945.51</v>
          </cell>
          <cell r="I773">
            <v>-323506.56000000006</v>
          </cell>
          <cell r="V773">
            <v>0</v>
          </cell>
          <cell r="X773" t="str">
            <v>Créditos y préstamos</v>
          </cell>
          <cell r="Y773" t="str">
            <v>Sobregiros</v>
          </cell>
        </row>
        <row r="774">
          <cell r="B774" t="str">
            <v>210102</v>
          </cell>
          <cell r="G774">
            <v>-4000000</v>
          </cell>
          <cell r="H774">
            <v>-4000000</v>
          </cell>
          <cell r="I774">
            <v>-26455126.960000001</v>
          </cell>
          <cell r="V774">
            <v>-5455126.9600000009</v>
          </cell>
          <cell r="Y774" t="str">
            <v>Porción circulante de préstamos bancarios</v>
          </cell>
        </row>
        <row r="775">
          <cell r="B775" t="str">
            <v>21010201</v>
          </cell>
          <cell r="G775">
            <v>0</v>
          </cell>
          <cell r="H775">
            <v>0</v>
          </cell>
          <cell r="I775">
            <v>0</v>
          </cell>
          <cell r="V775">
            <v>0</v>
          </cell>
        </row>
        <row r="776">
          <cell r="B776" t="str">
            <v>21010202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  <cell r="X776" t="str">
            <v>Créditos y préstamos</v>
          </cell>
          <cell r="Y776" t="str">
            <v>Préstamos Bancarios</v>
          </cell>
        </row>
        <row r="777">
          <cell r="B777" t="str">
            <v>21010203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21010204</v>
          </cell>
          <cell r="G778">
            <v>-4000000</v>
          </cell>
          <cell r="H778">
            <v>-4000000</v>
          </cell>
          <cell r="I778">
            <v>-26455126.960000001</v>
          </cell>
          <cell r="V778">
            <v>-5455126.9600000009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210104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21010401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  <cell r="X781" t="str">
            <v>Financiamiento por Operaciones de Reporto</v>
          </cell>
          <cell r="Y781" t="str">
            <v>Financiamiento por Operaciones de Reporto</v>
          </cell>
        </row>
        <row r="782">
          <cell r="B782" t="str">
            <v>210105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21010501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Créditos y préstamos</v>
          </cell>
          <cell r="Y783" t="str">
            <v>Títulos de emisión propia</v>
          </cell>
        </row>
        <row r="784">
          <cell r="B784" t="str">
            <v>210106</v>
          </cell>
          <cell r="G784">
            <v>0</v>
          </cell>
          <cell r="H784">
            <v>-4500000</v>
          </cell>
          <cell r="I784">
            <v>-2.3283064365386963E-10</v>
          </cell>
          <cell r="V784">
            <v>-1500000.0000000002</v>
          </cell>
        </row>
        <row r="785">
          <cell r="B785" t="str">
            <v>21010601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-1500000.0000000002</v>
          </cell>
          <cell r="X785" t="str">
            <v>Créditos y préstamos</v>
          </cell>
          <cell r="Y785" t="str">
            <v>Líneas de crédito rotativas</v>
          </cell>
        </row>
        <row r="786">
          <cell r="B786" t="str">
            <v>2102</v>
          </cell>
          <cell r="G786">
            <v>-34368516.369999997</v>
          </cell>
          <cell r="H786">
            <v>-43244464.769999996</v>
          </cell>
          <cell r="I786">
            <v>-36644640.109999985</v>
          </cell>
          <cell r="V786">
            <v>-43152594.62999998</v>
          </cell>
        </row>
        <row r="787">
          <cell r="B787" t="str">
            <v>210201</v>
          </cell>
          <cell r="G787">
            <v>-9851420.7200000007</v>
          </cell>
          <cell r="H787">
            <v>-16429072.660000004</v>
          </cell>
          <cell r="I787">
            <v>-9618242.7700000051</v>
          </cell>
          <cell r="V787">
            <v>-15585043.390000002</v>
          </cell>
          <cell r="X787" t="str">
            <v>Cuentas por pagar a Proveedores de energía</v>
          </cell>
        </row>
        <row r="788">
          <cell r="B788" t="str">
            <v>210202</v>
          </cell>
          <cell r="G788">
            <v>-18878008.859999999</v>
          </cell>
          <cell r="H788">
            <v>-18952282.160000004</v>
          </cell>
          <cell r="I788">
            <v>-15391764.07</v>
          </cell>
          <cell r="V788">
            <v>-19635833.490000002</v>
          </cell>
          <cell r="X788" t="str">
            <v>Cuentas por pagar a Proveedores de energía</v>
          </cell>
        </row>
        <row r="789">
          <cell r="B789" t="str">
            <v>210203</v>
          </cell>
          <cell r="G789">
            <v>-627403.80000000005</v>
          </cell>
          <cell r="H789">
            <v>-1015725.8200000002</v>
          </cell>
          <cell r="I789">
            <v>-496276.1700000001</v>
          </cell>
          <cell r="V789">
            <v>-839099.81</v>
          </cell>
          <cell r="Y789" t="str">
            <v>Gastos acumulados por pagar</v>
          </cell>
        </row>
        <row r="790">
          <cell r="B790" t="str">
            <v>21020301</v>
          </cell>
          <cell r="G790">
            <v>-593557.24</v>
          </cell>
          <cell r="H790">
            <v>-980112.87</v>
          </cell>
          <cell r="I790">
            <v>-463317.75999999995</v>
          </cell>
          <cell r="V790">
            <v>-812664.11</v>
          </cell>
          <cell r="X790" t="str">
            <v>Acreedores y otras cuentas por pagar</v>
          </cell>
        </row>
        <row r="791">
          <cell r="B791" t="str">
            <v>2102030101</v>
          </cell>
          <cell r="G791">
            <v>-118644.5</v>
          </cell>
          <cell r="H791">
            <v>-189928.49</v>
          </cell>
          <cell r="I791">
            <v>-76235.050000000017</v>
          </cell>
          <cell r="V791">
            <v>-81206.870000000024</v>
          </cell>
          <cell r="Y791" t="str">
            <v>Fondos ajenos en custodia</v>
          </cell>
        </row>
        <row r="792">
          <cell r="B792" t="str">
            <v>2102030102</v>
          </cell>
          <cell r="G792">
            <v>-156500.76999999999</v>
          </cell>
          <cell r="H792">
            <v>-382963.08999999997</v>
          </cell>
          <cell r="I792">
            <v>-86579.310000000056</v>
          </cell>
          <cell r="V792">
            <v>-390921.49</v>
          </cell>
          <cell r="Y792" t="str">
            <v>Fondos ajenos en custodia</v>
          </cell>
        </row>
        <row r="793">
          <cell r="B793" t="str">
            <v>2102030103</v>
          </cell>
          <cell r="G793">
            <v>-50625.88</v>
          </cell>
          <cell r="H793">
            <v>-60907.609999999986</v>
          </cell>
          <cell r="I793">
            <v>-58507.429999999978</v>
          </cell>
          <cell r="V793">
            <v>-67723.879999999976</v>
          </cell>
          <cell r="Y793" t="str">
            <v>Fondos ajenos en custodia</v>
          </cell>
        </row>
        <row r="794">
          <cell r="B794" t="str">
            <v>2102030104</v>
          </cell>
          <cell r="G794">
            <v>-6514.89</v>
          </cell>
          <cell r="H794">
            <v>-9.0949470177292824E-13</v>
          </cell>
          <cell r="I794">
            <v>-9.0949470177292824E-13</v>
          </cell>
          <cell r="V794">
            <v>-9.0949470177292824E-13</v>
          </cell>
          <cell r="Y794" t="str">
            <v>Fondos ajenos en custodia</v>
          </cell>
        </row>
        <row r="795">
          <cell r="B795" t="str">
            <v>2102030105</v>
          </cell>
          <cell r="G795">
            <v>-18885.509999999998</v>
          </cell>
          <cell r="H795">
            <v>-51225.73</v>
          </cell>
          <cell r="I795">
            <v>-14293.609999999999</v>
          </cell>
          <cell r="V795">
            <v>-14863.489999999998</v>
          </cell>
          <cell r="Y795" t="str">
            <v>Fondos ajenos en custodia</v>
          </cell>
        </row>
        <row r="796">
          <cell r="B796" t="str">
            <v>2102030106</v>
          </cell>
          <cell r="G796">
            <v>-10290.93</v>
          </cell>
          <cell r="H796">
            <v>-12196.430000000002</v>
          </cell>
          <cell r="I796">
            <v>-9598.2000000000025</v>
          </cell>
          <cell r="V796">
            <v>-8756.6900000000041</v>
          </cell>
          <cell r="Y796" t="str">
            <v>Fondos ajenos en custodia</v>
          </cell>
        </row>
        <row r="797">
          <cell r="B797" t="str">
            <v>2102030107</v>
          </cell>
          <cell r="G797">
            <v>-44731.89</v>
          </cell>
          <cell r="H797">
            <v>-53489.799999999996</v>
          </cell>
          <cell r="I797">
            <v>-17164.440000000006</v>
          </cell>
          <cell r="V797">
            <v>-61654.160000000011</v>
          </cell>
          <cell r="Y797" t="str">
            <v>Fondos ajenos en custodia</v>
          </cell>
        </row>
        <row r="798">
          <cell r="B798" t="str">
            <v>2102030108</v>
          </cell>
          <cell r="G798">
            <v>-3584.26</v>
          </cell>
          <cell r="H798">
            <v>-5808.7099999999991</v>
          </cell>
          <cell r="I798">
            <v>-6617.7199999999993</v>
          </cell>
          <cell r="V798">
            <v>-4935.2</v>
          </cell>
          <cell r="Y798" t="str">
            <v>Fondos ajenos en custodia</v>
          </cell>
        </row>
        <row r="799">
          <cell r="B799" t="str">
            <v>2102030109</v>
          </cell>
          <cell r="G799">
            <v>-606.4</v>
          </cell>
          <cell r="H799">
            <v>-903.52</v>
          </cell>
          <cell r="I799">
            <v>-765.99999999999977</v>
          </cell>
          <cell r="V799">
            <v>-490.39999999999975</v>
          </cell>
          <cell r="Y799" t="str">
            <v>Fondos ajenos en custodia</v>
          </cell>
        </row>
        <row r="800">
          <cell r="B800" t="str">
            <v>2102030110</v>
          </cell>
          <cell r="G800">
            <v>-10457.42</v>
          </cell>
          <cell r="H800">
            <v>-10489.019999999999</v>
          </cell>
          <cell r="I800">
            <v>-9434.8799999999974</v>
          </cell>
          <cell r="V800">
            <v>-8346.7299999999959</v>
          </cell>
          <cell r="Y800" t="str">
            <v>Fondos ajenos en custodia</v>
          </cell>
        </row>
        <row r="801">
          <cell r="B801" t="str">
            <v>2102030111</v>
          </cell>
          <cell r="G801">
            <v>-15025.04</v>
          </cell>
          <cell r="H801">
            <v>-15296.25</v>
          </cell>
          <cell r="I801">
            <v>-18710.110000000004</v>
          </cell>
          <cell r="V801">
            <v>-16973.630000000005</v>
          </cell>
          <cell r="Y801" t="str">
            <v>Fondos ajenos en custodia</v>
          </cell>
        </row>
        <row r="802">
          <cell r="B802" t="str">
            <v>2102030112</v>
          </cell>
          <cell r="G802">
            <v>-7593.01</v>
          </cell>
          <cell r="H802">
            <v>-7368.6600000000008</v>
          </cell>
          <cell r="I802">
            <v>-4714.7999999999993</v>
          </cell>
          <cell r="V802">
            <v>-4830.6799999999985</v>
          </cell>
          <cell r="Y802" t="str">
            <v>Fondos ajenos en custodia</v>
          </cell>
        </row>
        <row r="803">
          <cell r="B803" t="str">
            <v>2102030113</v>
          </cell>
          <cell r="G803">
            <v>-14650.44</v>
          </cell>
          <cell r="H803">
            <v>-16494.800000000003</v>
          </cell>
          <cell r="I803">
            <v>-10180.560000000003</v>
          </cell>
          <cell r="V803">
            <v>-10104.170000000002</v>
          </cell>
          <cell r="Y803" t="str">
            <v>Fondos ajenos en custodia</v>
          </cell>
        </row>
        <row r="804">
          <cell r="B804" t="str">
            <v>2102030114</v>
          </cell>
          <cell r="G804">
            <v>-38828.6</v>
          </cell>
          <cell r="H804">
            <v>-49203.010000000009</v>
          </cell>
          <cell r="I804">
            <v>-51914.429999999993</v>
          </cell>
          <cell r="V804">
            <v>-38928.12999999999</v>
          </cell>
          <cell r="Y804" t="str">
            <v>Fondos ajenos en custodia</v>
          </cell>
        </row>
        <row r="805">
          <cell r="B805" t="str">
            <v>2102030115</v>
          </cell>
          <cell r="G805">
            <v>-10285.65</v>
          </cell>
          <cell r="H805">
            <v>-12892.64</v>
          </cell>
          <cell r="I805">
            <v>-6381.0299999999988</v>
          </cell>
          <cell r="V805">
            <v>-5987.3099999999995</v>
          </cell>
          <cell r="Y805" t="str">
            <v>Fondos ajenos en custodia</v>
          </cell>
        </row>
        <row r="806">
          <cell r="B806" t="str">
            <v>2102030116</v>
          </cell>
          <cell r="G806">
            <v>-9007.4699999999993</v>
          </cell>
          <cell r="H806">
            <v>-10939.61</v>
          </cell>
          <cell r="I806">
            <v>-10425.219999999999</v>
          </cell>
          <cell r="V806">
            <v>-7084.5299999999988</v>
          </cell>
          <cell r="Y806" t="str">
            <v>Fondos ajenos en custodia</v>
          </cell>
        </row>
        <row r="807">
          <cell r="B807" t="str">
            <v>2102030117</v>
          </cell>
          <cell r="G807">
            <v>-18364.34</v>
          </cell>
          <cell r="H807">
            <v>-19022.450000000004</v>
          </cell>
          <cell r="I807">
            <v>-16602.810000000005</v>
          </cell>
          <cell r="V807">
            <v>-15197.710000000003</v>
          </cell>
          <cell r="Y807" t="str">
            <v>Fondos ajenos en custodia</v>
          </cell>
        </row>
        <row r="808">
          <cell r="B808" t="str">
            <v>2102030118</v>
          </cell>
          <cell r="G808">
            <v>-7081.74</v>
          </cell>
          <cell r="H808">
            <v>-7397.6200000000008</v>
          </cell>
          <cell r="I808">
            <v>-5875.87</v>
          </cell>
          <cell r="V808">
            <v>-5303.9600000000009</v>
          </cell>
          <cell r="Y808" t="str">
            <v>Fondos ajenos en custodia</v>
          </cell>
        </row>
        <row r="809">
          <cell r="B809" t="str">
            <v>2102030119</v>
          </cell>
          <cell r="G809">
            <v>-8606.3799999999992</v>
          </cell>
          <cell r="H809">
            <v>-8347.9599999999991</v>
          </cell>
          <cell r="I809">
            <v>-4972.6499999999978</v>
          </cell>
          <cell r="V809">
            <v>-7615.3299999999981</v>
          </cell>
          <cell r="Y809" t="str">
            <v>Fondos ajenos en custodia</v>
          </cell>
        </row>
        <row r="810">
          <cell r="B810" t="str">
            <v>2102030120</v>
          </cell>
          <cell r="G810">
            <v>-7185.57</v>
          </cell>
          <cell r="H810">
            <v>-16293.8</v>
          </cell>
          <cell r="I810">
            <v>-11040.05</v>
          </cell>
          <cell r="V810">
            <v>-27938.67</v>
          </cell>
          <cell r="Y810" t="str">
            <v>Fondos ajenos en custodia</v>
          </cell>
        </row>
        <row r="811">
          <cell r="B811" t="str">
            <v>2102030121</v>
          </cell>
          <cell r="G811">
            <v>-2943.61</v>
          </cell>
          <cell r="H811">
            <v>-3068.09</v>
          </cell>
          <cell r="I811">
            <v>-1651.9699999999996</v>
          </cell>
          <cell r="V811">
            <v>-1798.3799999999999</v>
          </cell>
          <cell r="Y811" t="str">
            <v>Fondos ajenos en custodia</v>
          </cell>
        </row>
        <row r="812">
          <cell r="B812" t="str">
            <v>2102030122</v>
          </cell>
          <cell r="G812">
            <v>-5385.48</v>
          </cell>
          <cell r="H812">
            <v>-5194.4299999999985</v>
          </cell>
          <cell r="I812">
            <v>-2754.6199999999985</v>
          </cell>
          <cell r="V812">
            <v>-2272.0499999999984</v>
          </cell>
          <cell r="Y812" t="str">
            <v>Fondos ajenos en custodia</v>
          </cell>
        </row>
        <row r="813">
          <cell r="B813" t="str">
            <v>2102030123</v>
          </cell>
          <cell r="G813">
            <v>-1024.6199999999999</v>
          </cell>
          <cell r="H813">
            <v>-1256.8800000000001</v>
          </cell>
          <cell r="I813">
            <v>-498.70000000000005</v>
          </cell>
          <cell r="V813">
            <v>-545.91000000000008</v>
          </cell>
          <cell r="Y813" t="str">
            <v>Fondos ajenos en custodia</v>
          </cell>
        </row>
        <row r="814">
          <cell r="B814" t="str">
            <v>2102030124</v>
          </cell>
          <cell r="G814">
            <v>-239.51</v>
          </cell>
          <cell r="H814">
            <v>-248.07</v>
          </cell>
          <cell r="I814">
            <v>-274.71000000000004</v>
          </cell>
          <cell r="V814">
            <v>-305.68</v>
          </cell>
          <cell r="Y814" t="str">
            <v>Fondos ajenos en custodia</v>
          </cell>
        </row>
        <row r="815">
          <cell r="B815" t="str">
            <v>2102030125</v>
          </cell>
          <cell r="G815">
            <v>-8791.0300000000007</v>
          </cell>
          <cell r="H815">
            <v>-10027.490000000002</v>
          </cell>
          <cell r="I815">
            <v>-9550.5500000000011</v>
          </cell>
          <cell r="V815">
            <v>-9061.6000000000022</v>
          </cell>
          <cell r="Y815" t="str">
            <v>Fondos ajenos en custodia</v>
          </cell>
        </row>
        <row r="816">
          <cell r="B816" t="str">
            <v>2102030126</v>
          </cell>
          <cell r="G816">
            <v>-1135.3900000000001</v>
          </cell>
          <cell r="H816">
            <v>-1139.56</v>
          </cell>
          <cell r="I816">
            <v>-1151.9699999999998</v>
          </cell>
          <cell r="V816">
            <v>-1196.9499999999998</v>
          </cell>
          <cell r="Y816" t="str">
            <v>Fondos ajenos en custodia</v>
          </cell>
        </row>
        <row r="817">
          <cell r="B817" t="str">
            <v>2102030127</v>
          </cell>
          <cell r="G817">
            <v>-1482.19</v>
          </cell>
          <cell r="H817">
            <v>-1288.6399999999999</v>
          </cell>
          <cell r="I817">
            <v>-1561.45</v>
          </cell>
          <cell r="V817">
            <v>-1608.5500000000002</v>
          </cell>
          <cell r="Y817" t="str">
            <v>Fondos ajenos en custodia</v>
          </cell>
        </row>
        <row r="818">
          <cell r="B818" t="str">
            <v>2102030128</v>
          </cell>
          <cell r="G818">
            <v>-6348.22</v>
          </cell>
          <cell r="H818">
            <v>-9636.8000000000011</v>
          </cell>
          <cell r="I818">
            <v>-9168.3000000000029</v>
          </cell>
          <cell r="V818">
            <v>-3240.9700000000034</v>
          </cell>
          <cell r="Y818" t="str">
            <v>Fondos ajenos en custodia</v>
          </cell>
        </row>
        <row r="819">
          <cell r="B819" t="str">
            <v>2102030129</v>
          </cell>
          <cell r="G819">
            <v>-857.32</v>
          </cell>
          <cell r="H819">
            <v>-5153.67</v>
          </cell>
          <cell r="I819">
            <v>-5590.5600000000013</v>
          </cell>
          <cell r="V819">
            <v>-3053.4200000000014</v>
          </cell>
          <cell r="Y819" t="str">
            <v>Fondos ajenos en custodia</v>
          </cell>
        </row>
        <row r="820">
          <cell r="B820" t="str">
            <v>2102030130</v>
          </cell>
          <cell r="G820">
            <v>-394.27</v>
          </cell>
          <cell r="H820">
            <v>-687.56999999999994</v>
          </cell>
          <cell r="I820">
            <v>-641.85999999999967</v>
          </cell>
          <cell r="V820">
            <v>-549.31999999999971</v>
          </cell>
          <cell r="Y820" t="str">
            <v>Fondos ajenos en custodia</v>
          </cell>
        </row>
        <row r="821">
          <cell r="B821" t="str">
            <v>2102030131</v>
          </cell>
          <cell r="G821">
            <v>-756.75</v>
          </cell>
          <cell r="H821">
            <v>-1166.56</v>
          </cell>
          <cell r="I821">
            <v>-419.2</v>
          </cell>
          <cell r="V821">
            <v>-430.49</v>
          </cell>
          <cell r="Y821" t="str">
            <v>Fondos ajenos en custodia</v>
          </cell>
        </row>
        <row r="822">
          <cell r="B822" t="str">
            <v>2102030132</v>
          </cell>
          <cell r="G822">
            <v>-1757.68</v>
          </cell>
          <cell r="H822">
            <v>-3781.4999999999991</v>
          </cell>
          <cell r="I822">
            <v>-5707.630000000001</v>
          </cell>
          <cell r="V822">
            <v>-5181.3200000000006</v>
          </cell>
          <cell r="Y822" t="str">
            <v>Fondos ajenos en custodia</v>
          </cell>
        </row>
        <row r="823">
          <cell r="B823" t="str">
            <v>2102030133</v>
          </cell>
          <cell r="G823">
            <v>-4025.8</v>
          </cell>
          <cell r="H823">
            <v>-5267.3100000000013</v>
          </cell>
          <cell r="I823">
            <v>-3272.6300000000019</v>
          </cell>
          <cell r="V823">
            <v>-3526.3700000000017</v>
          </cell>
          <cell r="Y823" t="str">
            <v>Fondos ajenos en custodia</v>
          </cell>
        </row>
        <row r="824">
          <cell r="B824" t="str">
            <v>2102030134</v>
          </cell>
          <cell r="G824">
            <v>-664.59</v>
          </cell>
          <cell r="H824">
            <v>-713.61000000000013</v>
          </cell>
          <cell r="I824">
            <v>-762.97</v>
          </cell>
          <cell r="V824">
            <v>-751.79</v>
          </cell>
          <cell r="Y824" t="str">
            <v>Fondos ajenos en custodia</v>
          </cell>
        </row>
        <row r="825">
          <cell r="B825" t="str">
            <v>2102030135</v>
          </cell>
          <cell r="G825">
            <v>-280.08999999999997</v>
          </cell>
          <cell r="H825">
            <v>-313.4899999999999</v>
          </cell>
          <cell r="I825">
            <v>-296.46999999999997</v>
          </cell>
          <cell r="V825">
            <v>-278.27999999999997</v>
          </cell>
          <cell r="Y825" t="str">
            <v>Fondos ajenos en custodia</v>
          </cell>
        </row>
        <row r="826">
          <cell r="B826" t="str">
            <v>21020302</v>
          </cell>
          <cell r="G826">
            <v>-33846.559999999998</v>
          </cell>
          <cell r="H826">
            <v>-35612.94999999999</v>
          </cell>
          <cell r="I826">
            <v>-32958.409999999989</v>
          </cell>
          <cell r="V826">
            <v>-26435.699999999993</v>
          </cell>
          <cell r="X826" t="str">
            <v>Acreedores y otras cuentas por pagar</v>
          </cell>
        </row>
        <row r="827">
          <cell r="B827" t="str">
            <v>2102030201</v>
          </cell>
          <cell r="G827">
            <v>-1430.8</v>
          </cell>
          <cell r="H827">
            <v>-710.5</v>
          </cell>
          <cell r="I827">
            <v>-634.54999999999995</v>
          </cell>
          <cell r="V827">
            <v>-857.5</v>
          </cell>
          <cell r="Y827" t="str">
            <v>Fondos ajenos en custodia</v>
          </cell>
        </row>
        <row r="828">
          <cell r="B828" t="str">
            <v>2102030202</v>
          </cell>
          <cell r="G828">
            <v>-32415.759999999998</v>
          </cell>
          <cell r="H828">
            <v>-34902.449999999997</v>
          </cell>
          <cell r="I828">
            <v>-32323.860000000011</v>
          </cell>
          <cell r="V828">
            <v>-25578.200000000008</v>
          </cell>
          <cell r="Y828" t="str">
            <v>Cuentas por pagar a partes relacionadas</v>
          </cell>
        </row>
        <row r="829">
          <cell r="B829" t="str">
            <v>210204</v>
          </cell>
          <cell r="G829">
            <v>-1425981.05</v>
          </cell>
          <cell r="H829">
            <v>-3057861.5</v>
          </cell>
          <cell r="I829">
            <v>-2014248.9099999985</v>
          </cell>
          <cell r="V829">
            <v>-2429395.5099999984</v>
          </cell>
          <cell r="X829" t="str">
            <v>Acreedores y otras cuentas por pagar</v>
          </cell>
        </row>
        <row r="830">
          <cell r="B830" t="str">
            <v>21020401</v>
          </cell>
          <cell r="G830">
            <v>-1350080.68</v>
          </cell>
          <cell r="H830">
            <v>-2880464.6799999988</v>
          </cell>
          <cell r="I830">
            <v>-1775481.0199999979</v>
          </cell>
          <cell r="V830">
            <v>-1856923.349999998</v>
          </cell>
        </row>
        <row r="831">
          <cell r="B831" t="str">
            <v>2102040101</v>
          </cell>
          <cell r="G831">
            <v>-1350080.68</v>
          </cell>
          <cell r="H831">
            <v>-2880464.6799999988</v>
          </cell>
          <cell r="I831">
            <v>-1775481.0199999979</v>
          </cell>
          <cell r="V831">
            <v>-1856923.349999998</v>
          </cell>
          <cell r="Y831" t="str">
            <v>Proveedores comerciales</v>
          </cell>
        </row>
        <row r="832">
          <cell r="B832" t="str">
            <v>2102040102</v>
          </cell>
          <cell r="G832">
            <v>0</v>
          </cell>
          <cell r="H832">
            <v>0</v>
          </cell>
          <cell r="I832">
            <v>0</v>
          </cell>
          <cell r="V832">
            <v>0</v>
          </cell>
          <cell r="Y832" t="str">
            <v>Proveedores comerciales</v>
          </cell>
        </row>
        <row r="833">
          <cell r="B833" t="str">
            <v>2102040103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21020402</v>
          </cell>
          <cell r="G834">
            <v>-75900.37</v>
          </cell>
          <cell r="H834">
            <v>-177396.81999999998</v>
          </cell>
          <cell r="I834">
            <v>-238767.88999999998</v>
          </cell>
          <cell r="V834">
            <v>-572472.16</v>
          </cell>
        </row>
        <row r="835">
          <cell r="B835" t="str">
            <v>2102040201</v>
          </cell>
          <cell r="G835">
            <v>-75900.37</v>
          </cell>
          <cell r="H835">
            <v>-177396.81999999998</v>
          </cell>
          <cell r="I835">
            <v>-238767.88999999998</v>
          </cell>
          <cell r="V835">
            <v>-572472.16</v>
          </cell>
          <cell r="Y835" t="str">
            <v>Proveedores comerciales</v>
          </cell>
        </row>
        <row r="836">
          <cell r="B836" t="str">
            <v>2102040202</v>
          </cell>
          <cell r="G836">
            <v>0</v>
          </cell>
          <cell r="H836">
            <v>0</v>
          </cell>
          <cell r="I836">
            <v>0</v>
          </cell>
          <cell r="V836">
            <v>0</v>
          </cell>
          <cell r="Y836" t="str">
            <v>Proveedores comerciales</v>
          </cell>
        </row>
        <row r="837">
          <cell r="B837" t="str">
            <v>210205</v>
          </cell>
          <cell r="G837">
            <v>-3585701.94</v>
          </cell>
          <cell r="H837">
            <v>-3789522.63</v>
          </cell>
          <cell r="I837">
            <v>-4345564.92</v>
          </cell>
          <cell r="V837">
            <v>-4663222.4300000006</v>
          </cell>
          <cell r="X837" t="str">
            <v>Acreedores y otras cuentas por pagar</v>
          </cell>
          <cell r="Y837" t="str">
            <v>Depósitos de consumidores</v>
          </cell>
        </row>
        <row r="838">
          <cell r="B838" t="str">
            <v>2102050100</v>
          </cell>
          <cell r="G838">
            <v>-3477273.44</v>
          </cell>
          <cell r="H838">
            <v>-3621274.5</v>
          </cell>
          <cell r="I838">
            <v>-4203518.79</v>
          </cell>
          <cell r="V838">
            <v>-4499650.29</v>
          </cell>
        </row>
        <row r="839">
          <cell r="B839" t="str">
            <v>2102050200</v>
          </cell>
          <cell r="G839">
            <v>-107678.97</v>
          </cell>
          <cell r="H839">
            <v>-168080</v>
          </cell>
          <cell r="I839">
            <v>-141878</v>
          </cell>
          <cell r="V839">
            <v>-163404.01</v>
          </cell>
        </row>
        <row r="840">
          <cell r="B840" t="str">
            <v>2102050300</v>
          </cell>
          <cell r="G840">
            <v>-581.4</v>
          </cell>
          <cell r="H840">
            <v>0</v>
          </cell>
          <cell r="I840">
            <v>0</v>
          </cell>
          <cell r="V840">
            <v>0</v>
          </cell>
        </row>
        <row r="841">
          <cell r="B841" t="str">
            <v>2102050400</v>
          </cell>
          <cell r="G841">
            <v>-168.13</v>
          </cell>
          <cell r="H841">
            <v>-168.13</v>
          </cell>
          <cell r="I841">
            <v>-168.13</v>
          </cell>
          <cell r="V841">
            <v>-168.13</v>
          </cell>
        </row>
        <row r="842">
          <cell r="B842" t="str">
            <v>210206</v>
          </cell>
          <cell r="G842">
            <v>0</v>
          </cell>
          <cell r="H842">
            <v>0</v>
          </cell>
          <cell r="I842">
            <v>-4778543.2700000005</v>
          </cell>
          <cell r="V842">
            <v>-4.6566128730773926E-10</v>
          </cell>
        </row>
        <row r="843">
          <cell r="B843" t="str">
            <v>21020601</v>
          </cell>
          <cell r="G843">
            <v>0</v>
          </cell>
          <cell r="H843">
            <v>0</v>
          </cell>
          <cell r="I843">
            <v>-4778543.2700000005</v>
          </cell>
          <cell r="V843">
            <v>-4.6566128730773926E-10</v>
          </cell>
          <cell r="X843" t="str">
            <v>Acreedores y otras cuentas por pagar</v>
          </cell>
          <cell r="Y843" t="str">
            <v>Cuentas por pagar - compensación de costos de energía</v>
          </cell>
        </row>
        <row r="844">
          <cell r="B844" t="str">
            <v>2103</v>
          </cell>
          <cell r="G844">
            <v>-660191.36</v>
          </cell>
          <cell r="H844">
            <v>-656199.26999999979</v>
          </cell>
          <cell r="I844">
            <v>-411319.29999999993</v>
          </cell>
          <cell r="V844">
            <v>-289192.53999999992</v>
          </cell>
        </row>
        <row r="845">
          <cell r="B845" t="str">
            <v>210301</v>
          </cell>
          <cell r="G845">
            <v>-660191.36</v>
          </cell>
          <cell r="H845">
            <v>-656199.26999999979</v>
          </cell>
          <cell r="I845">
            <v>-411319.29999999993</v>
          </cell>
          <cell r="V845">
            <v>-289192.53999999992</v>
          </cell>
        </row>
        <row r="846">
          <cell r="B846" t="str">
            <v>2103010100</v>
          </cell>
          <cell r="G846">
            <v>-296047.44</v>
          </cell>
          <cell r="H846">
            <v>-314760.83999999997</v>
          </cell>
          <cell r="I846">
            <v>-174256.36</v>
          </cell>
          <cell r="V846">
            <v>-53758.289999999979</v>
          </cell>
          <cell r="X846" t="str">
            <v>Acreedores y otras cuentas por pagar</v>
          </cell>
          <cell r="Y846" t="str">
            <v>Intereses por Pagar</v>
          </cell>
        </row>
        <row r="847">
          <cell r="B847" t="str">
            <v>2103010200</v>
          </cell>
          <cell r="G847">
            <v>-234691.93</v>
          </cell>
          <cell r="H847">
            <v>-198461.82</v>
          </cell>
          <cell r="I847">
            <v>-237062.93999999997</v>
          </cell>
          <cell r="V847">
            <v>-235434.25000000003</v>
          </cell>
          <cell r="X847" t="str">
            <v>Acreedores y otras cuentas por pagar</v>
          </cell>
          <cell r="Y847" t="str">
            <v>Depósitos de consumidores</v>
          </cell>
        </row>
        <row r="848">
          <cell r="B848" t="str">
            <v>2103010300</v>
          </cell>
          <cell r="G848">
            <v>-129451.99</v>
          </cell>
          <cell r="H848">
            <v>-142976.60999999999</v>
          </cell>
          <cell r="I848">
            <v>5.8207660913467407E-11</v>
          </cell>
          <cell r="V848">
            <v>5.8207660913467407E-11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2103010400</v>
          </cell>
          <cell r="I849">
            <v>0</v>
          </cell>
          <cell r="V849">
            <v>0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2104</v>
          </cell>
          <cell r="G850">
            <v>0</v>
          </cell>
          <cell r="H850">
            <v>0</v>
          </cell>
          <cell r="I850">
            <v>0</v>
          </cell>
          <cell r="V850">
            <v>0</v>
          </cell>
          <cell r="Y850" t="str">
            <v>Gastos acumulados por pagar</v>
          </cell>
        </row>
        <row r="851">
          <cell r="B851" t="str">
            <v>210401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X851" t="str">
            <v>Acreedores y otras cuentas por pagar</v>
          </cell>
        </row>
        <row r="852">
          <cell r="B852" t="str">
            <v>210402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</row>
        <row r="853">
          <cell r="B853" t="str">
            <v>2105</v>
          </cell>
          <cell r="G853">
            <v>-954743.35</v>
          </cell>
          <cell r="H853">
            <v>-996761.55999999982</v>
          </cell>
          <cell r="I853">
            <v>-1232505.8499999994</v>
          </cell>
          <cell r="V853">
            <v>-1490258.1899999995</v>
          </cell>
        </row>
        <row r="854">
          <cell r="B854" t="str">
            <v>210501</v>
          </cell>
          <cell r="G854">
            <v>-33039.379999999997</v>
          </cell>
          <cell r="H854">
            <v>-34520.19999999999</v>
          </cell>
          <cell r="I854">
            <v>-34896.789999999986</v>
          </cell>
          <cell r="V854">
            <v>-35775.479999999996</v>
          </cell>
          <cell r="X854" t="str">
            <v>Pasivo por beneficios a empleados</v>
          </cell>
          <cell r="Y854" t="str">
            <v>Aportes patronales de salud y previsonales</v>
          </cell>
        </row>
        <row r="855">
          <cell r="B855" t="str">
            <v>210502</v>
          </cell>
          <cell r="G855">
            <v>-89355.91</v>
          </cell>
          <cell r="H855">
            <v>-94016.47</v>
          </cell>
          <cell r="I855">
            <v>-102470.15</v>
          </cell>
          <cell r="V855">
            <v>-106615.81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210503</v>
          </cell>
          <cell r="G856">
            <v>0</v>
          </cell>
          <cell r="H856">
            <v>0</v>
          </cell>
          <cell r="I856">
            <v>0</v>
          </cell>
          <cell r="V856">
            <v>0</v>
          </cell>
          <cell r="X856" t="str">
            <v>Pasivo por beneficios a empleados</v>
          </cell>
          <cell r="Y856" t="str">
            <v>Prestaciones laborales por pagar</v>
          </cell>
        </row>
        <row r="857">
          <cell r="B857" t="str">
            <v>21050301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Y857" t="str">
            <v>Sueldos por pagar</v>
          </cell>
        </row>
        <row r="858">
          <cell r="B858" t="str">
            <v>21050302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21050303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21050304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21050305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21050306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21050307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21050308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21050309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Otras cuentas por pagar</v>
          </cell>
        </row>
        <row r="866">
          <cell r="B866" t="str">
            <v>210504</v>
          </cell>
          <cell r="G866">
            <v>-831424.61</v>
          </cell>
          <cell r="H866">
            <v>-867667.98999999976</v>
          </cell>
          <cell r="I866">
            <v>-1094361.2999999993</v>
          </cell>
          <cell r="V866">
            <v>-1347471.3399999992</v>
          </cell>
          <cell r="X866" t="str">
            <v>Pasivo por beneficios a empleados</v>
          </cell>
        </row>
        <row r="867">
          <cell r="B867" t="str">
            <v>21050401</v>
          </cell>
          <cell r="G867">
            <v>-331363.15000000002</v>
          </cell>
          <cell r="H867">
            <v>-347748.06000000006</v>
          </cell>
          <cell r="I867">
            <v>-362234.09999999986</v>
          </cell>
          <cell r="V867">
            <v>-160980.35999999978</v>
          </cell>
          <cell r="Y867" t="str">
            <v>Prestaciones laborales por pagar</v>
          </cell>
        </row>
        <row r="868">
          <cell r="B868" t="str">
            <v>21050402</v>
          </cell>
          <cell r="G868">
            <v>-197532.44</v>
          </cell>
          <cell r="H868">
            <v>-201260.99999999997</v>
          </cell>
          <cell r="I868">
            <v>-308402.22000000003</v>
          </cell>
          <cell r="V868">
            <v>-318466.06</v>
          </cell>
          <cell r="Y868" t="str">
            <v>Prestaciones laborales por pagar</v>
          </cell>
        </row>
        <row r="869">
          <cell r="B869" t="str">
            <v>21050403</v>
          </cell>
          <cell r="G869">
            <v>-29699.759999999998</v>
          </cell>
          <cell r="H869">
            <v>-31180.429999999935</v>
          </cell>
          <cell r="I869">
            <v>-28863.64999999979</v>
          </cell>
          <cell r="V869">
            <v>-450561.87999999977</v>
          </cell>
          <cell r="Y869" t="str">
            <v>Prestaciones laborales por pagar</v>
          </cell>
        </row>
        <row r="870">
          <cell r="B870" t="str">
            <v>21050404</v>
          </cell>
          <cell r="G870">
            <v>0</v>
          </cell>
          <cell r="H870">
            <v>0</v>
          </cell>
          <cell r="I870">
            <v>0</v>
          </cell>
          <cell r="V870">
            <v>0</v>
          </cell>
          <cell r="Y870" t="str">
            <v>Prestaciones laborales por pagar</v>
          </cell>
        </row>
        <row r="871">
          <cell r="B871" t="str">
            <v>21050405</v>
          </cell>
          <cell r="G871">
            <v>-272829.26</v>
          </cell>
          <cell r="H871">
            <v>-287478.5</v>
          </cell>
          <cell r="I871">
            <v>-394861.32999999996</v>
          </cell>
          <cell r="V871">
            <v>-417463.04000000004</v>
          </cell>
          <cell r="Y871" t="str">
            <v>Prestaciones laborales por pagar</v>
          </cell>
        </row>
        <row r="872">
          <cell r="B872" t="str">
            <v>210505</v>
          </cell>
          <cell r="G872">
            <v>-923.45</v>
          </cell>
          <cell r="H872">
            <v>-556.90000000000009</v>
          </cell>
          <cell r="I872">
            <v>-777.61000000000024</v>
          </cell>
          <cell r="V872">
            <v>-395.56000000000023</v>
          </cell>
          <cell r="X872" t="str">
            <v>Acreedores y otras cuentas por pagar</v>
          </cell>
        </row>
        <row r="873">
          <cell r="B873" t="str">
            <v>21050501</v>
          </cell>
          <cell r="G873">
            <v>-923.45</v>
          </cell>
          <cell r="H873">
            <v>-556.90000000000009</v>
          </cell>
          <cell r="I873">
            <v>-777.61000000000024</v>
          </cell>
          <cell r="V873">
            <v>-395.56000000000023</v>
          </cell>
          <cell r="Y873" t="str">
            <v>Otras cuentas por pagar</v>
          </cell>
        </row>
        <row r="874">
          <cell r="B874" t="str">
            <v>2106</v>
          </cell>
          <cell r="G874">
            <v>-460979.20000000001</v>
          </cell>
          <cell r="H874">
            <v>-478798.80999999982</v>
          </cell>
          <cell r="I874">
            <v>-10603.359999999637</v>
          </cell>
          <cell r="V874">
            <v>-198704.08999999968</v>
          </cell>
        </row>
        <row r="875">
          <cell r="B875" t="str">
            <v>210601</v>
          </cell>
          <cell r="G875">
            <v>-460979.20000000001</v>
          </cell>
          <cell r="H875">
            <v>-478798.80999999982</v>
          </cell>
          <cell r="I875">
            <v>-10603.359999999637</v>
          </cell>
          <cell r="V875">
            <v>-198704.08999999968</v>
          </cell>
          <cell r="Y875" t="str">
            <v>Gastos acumulados por pagar</v>
          </cell>
        </row>
        <row r="876">
          <cell r="B876" t="str">
            <v>21060101</v>
          </cell>
          <cell r="G876">
            <v>-12132.83</v>
          </cell>
          <cell r="H876">
            <v>-14292.13</v>
          </cell>
          <cell r="I876">
            <v>-9272.65</v>
          </cell>
          <cell r="V876">
            <v>-2527.9999999999995</v>
          </cell>
          <cell r="X876" t="str">
            <v>Acreedores y otras cuentas por pagar</v>
          </cell>
          <cell r="Y876" t="str">
            <v>Otras cuentas por pagar</v>
          </cell>
        </row>
        <row r="877">
          <cell r="B877" t="str">
            <v>21060102</v>
          </cell>
          <cell r="G877">
            <v>-448846.37</v>
          </cell>
          <cell r="H877">
            <v>-464506.68000000017</v>
          </cell>
          <cell r="I877">
            <v>-1330.7100000001956</v>
          </cell>
          <cell r="V877">
            <v>-196176.09000000026</v>
          </cell>
          <cell r="X877" t="str">
            <v>Acreedores y otras cuentas por pagar</v>
          </cell>
          <cell r="Y877" t="str">
            <v>Acreedores varios</v>
          </cell>
        </row>
        <row r="878">
          <cell r="B878" t="str">
            <v>2107</v>
          </cell>
          <cell r="G878">
            <v>-2846974.53</v>
          </cell>
          <cell r="H878">
            <v>-1954685.3499999996</v>
          </cell>
          <cell r="I878">
            <v>-2901173.8599999994</v>
          </cell>
          <cell r="V878">
            <v>-2718677.4899999998</v>
          </cell>
        </row>
        <row r="879">
          <cell r="B879" t="str">
            <v>210701</v>
          </cell>
          <cell r="G879">
            <v>-2846974.53</v>
          </cell>
          <cell r="H879">
            <v>-1954685.3499999996</v>
          </cell>
          <cell r="I879">
            <v>-2901173.8599999994</v>
          </cell>
          <cell r="V879">
            <v>-2718677.4899999998</v>
          </cell>
          <cell r="Y879" t="str">
            <v>Gastos acumulados por pagar</v>
          </cell>
        </row>
        <row r="880">
          <cell r="B880" t="str">
            <v>21070101</v>
          </cell>
          <cell r="G880">
            <v>-1913950.32</v>
          </cell>
          <cell r="H880">
            <v>-1133815.7400000005</v>
          </cell>
          <cell r="I880">
            <v>-1582589.9100000001</v>
          </cell>
          <cell r="V880">
            <v>-826194.70000000019</v>
          </cell>
          <cell r="X880" t="str">
            <v>Acreedores y otras cuentas por pagar</v>
          </cell>
          <cell r="Y880" t="str">
            <v>Otras cuentas por pagar</v>
          </cell>
        </row>
        <row r="881">
          <cell r="B881" t="str">
            <v>21070102</v>
          </cell>
          <cell r="G881">
            <v>-17615.990000000002</v>
          </cell>
          <cell r="H881">
            <v>-20140.919999999998</v>
          </cell>
          <cell r="I881">
            <v>-22269.200000000001</v>
          </cell>
          <cell r="V881">
            <v>-212108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21070103</v>
          </cell>
          <cell r="G882">
            <v>0</v>
          </cell>
          <cell r="H882">
            <v>0</v>
          </cell>
          <cell r="I882">
            <v>-9.9999999999909051E-3</v>
          </cell>
          <cell r="V882">
            <v>9.0951551845463996E-15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21070104</v>
          </cell>
          <cell r="G883">
            <v>0</v>
          </cell>
          <cell r="H883">
            <v>0</v>
          </cell>
          <cell r="I883">
            <v>0</v>
          </cell>
          <cell r="V883">
            <v>-651034.53999999992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21070105</v>
          </cell>
          <cell r="G884">
            <v>-229687.4</v>
          </cell>
          <cell r="H884">
            <v>-170505.17999999996</v>
          </cell>
          <cell r="I884">
            <v>-537409.03</v>
          </cell>
          <cell r="V884">
            <v>-297441.12999999995</v>
          </cell>
          <cell r="X884" t="str">
            <v>Provisiones</v>
          </cell>
          <cell r="Y884" t="str">
            <v>Provisiones comerciales</v>
          </cell>
        </row>
        <row r="885">
          <cell r="B885" t="str">
            <v>21070106</v>
          </cell>
          <cell r="G885">
            <v>-239822.5</v>
          </cell>
          <cell r="H885">
            <v>-107857.70000000007</v>
          </cell>
          <cell r="I885">
            <v>-107250.93000000004</v>
          </cell>
          <cell r="V885">
            <v>-150345.25000000003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21070107</v>
          </cell>
          <cell r="G886">
            <v>0</v>
          </cell>
          <cell r="H886">
            <v>0</v>
          </cell>
          <cell r="I886">
            <v>0</v>
          </cell>
          <cell r="V886">
            <v>0</v>
          </cell>
          <cell r="X886" t="str">
            <v>Acreedores y otras cuentas por pagar</v>
          </cell>
          <cell r="Y886" t="str">
            <v>Otras cuentas por pagar</v>
          </cell>
        </row>
        <row r="887">
          <cell r="B887" t="str">
            <v>21070108</v>
          </cell>
          <cell r="G887">
            <v>0</v>
          </cell>
          <cell r="H887">
            <v>0</v>
          </cell>
          <cell r="I887">
            <v>-9341.0199999999968</v>
          </cell>
          <cell r="V887">
            <v>-25629.96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21070109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Proveedores comerciales</v>
          </cell>
        </row>
        <row r="889">
          <cell r="B889" t="str">
            <v>21070110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Provisiones</v>
          </cell>
          <cell r="Y889" t="str">
            <v>Provisiones por contingencias</v>
          </cell>
        </row>
        <row r="890">
          <cell r="B890" t="str">
            <v>21070111</v>
          </cell>
          <cell r="G890">
            <v>-324259.93</v>
          </cell>
          <cell r="H890">
            <v>-313572.83</v>
          </cell>
          <cell r="I890">
            <v>-339968.50000000006</v>
          </cell>
          <cell r="V890">
            <v>-347795.14000000007</v>
          </cell>
          <cell r="X890" t="str">
            <v>Provisiones</v>
          </cell>
          <cell r="Y890" t="str">
            <v>Provisiones comerciales</v>
          </cell>
        </row>
        <row r="891">
          <cell r="B891" t="str">
            <v>21070112</v>
          </cell>
          <cell r="G891">
            <v>-114770.43</v>
          </cell>
          <cell r="H891">
            <v>-82524.459999999992</v>
          </cell>
          <cell r="I891">
            <v>-55758.329999999987</v>
          </cell>
          <cell r="V891">
            <v>-15611.869999999988</v>
          </cell>
          <cell r="X891" t="str">
            <v>Provisiones</v>
          </cell>
          <cell r="Y891" t="str">
            <v>Provisiones legales</v>
          </cell>
        </row>
        <row r="892">
          <cell r="B892" t="str">
            <v>21070113</v>
          </cell>
          <cell r="G892">
            <v>0</v>
          </cell>
          <cell r="H892">
            <v>0</v>
          </cell>
          <cell r="I892">
            <v>-223143.80999999997</v>
          </cell>
          <cell r="V892">
            <v>-174775.88999999996</v>
          </cell>
          <cell r="X892" t="str">
            <v>Acreedores y otras cuentas por pagar</v>
          </cell>
          <cell r="Y892" t="str">
            <v>Otras cuentas por pagar</v>
          </cell>
        </row>
        <row r="893">
          <cell r="B893" t="str">
            <v>21070114</v>
          </cell>
          <cell r="G893">
            <v>-6867.96</v>
          </cell>
          <cell r="H893">
            <v>-126268.52</v>
          </cell>
          <cell r="I893">
            <v>-23125.740000000005</v>
          </cell>
          <cell r="V893">
            <v>-17741.010000000006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21070115</v>
          </cell>
          <cell r="G894">
            <v>0</v>
          </cell>
          <cell r="H894">
            <v>0</v>
          </cell>
          <cell r="I894">
            <v>-317.38</v>
          </cell>
          <cell r="V894">
            <v>0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2108</v>
          </cell>
          <cell r="G895">
            <v>0</v>
          </cell>
          <cell r="H895">
            <v>0</v>
          </cell>
          <cell r="I895">
            <v>-772257.33000000019</v>
          </cell>
          <cell r="V895">
            <v>-660828.72000000032</v>
          </cell>
          <cell r="X895" t="str">
            <v>Pasivos por arrendamientos.</v>
          </cell>
        </row>
        <row r="896">
          <cell r="B896" t="str">
            <v>210801</v>
          </cell>
          <cell r="G896">
            <v>0</v>
          </cell>
          <cell r="H896">
            <v>0</v>
          </cell>
          <cell r="I896">
            <v>-772257.33000000019</v>
          </cell>
          <cell r="V896">
            <v>-660828.72000000032</v>
          </cell>
        </row>
        <row r="897">
          <cell r="B897" t="str">
            <v>21080101</v>
          </cell>
          <cell r="G897">
            <v>0</v>
          </cell>
          <cell r="I897">
            <v>-193359.88999999996</v>
          </cell>
          <cell r="V897">
            <v>-160452.48999999996</v>
          </cell>
        </row>
        <row r="898">
          <cell r="B898" t="str">
            <v>21080102</v>
          </cell>
          <cell r="G898">
            <v>0</v>
          </cell>
          <cell r="I898">
            <v>-154268.50000000003</v>
          </cell>
          <cell r="V898">
            <v>-135688.58000000005</v>
          </cell>
        </row>
        <row r="899">
          <cell r="B899" t="str">
            <v>21080103</v>
          </cell>
          <cell r="G899">
            <v>0</v>
          </cell>
          <cell r="I899">
            <v>-12823.65</v>
          </cell>
          <cell r="V899">
            <v>-11100.809999999998</v>
          </cell>
        </row>
        <row r="900">
          <cell r="B900" t="str">
            <v>21080104</v>
          </cell>
          <cell r="G900">
            <v>0</v>
          </cell>
          <cell r="I900">
            <v>-365685.98000000004</v>
          </cell>
          <cell r="V900">
            <v>-313737.61000000004</v>
          </cell>
        </row>
        <row r="901">
          <cell r="B901" t="str">
            <v>21080105</v>
          </cell>
          <cell r="G901">
            <v>0</v>
          </cell>
          <cell r="I901">
            <v>-46119.30999999999</v>
          </cell>
          <cell r="V901">
            <v>-39849.229999999989</v>
          </cell>
        </row>
        <row r="902">
          <cell r="B902" t="str">
            <v>2109</v>
          </cell>
          <cell r="G902">
            <v>-450991.29</v>
          </cell>
          <cell r="H902">
            <v>-483422.37000000011</v>
          </cell>
          <cell r="I902">
            <v>-556634.82000000018</v>
          </cell>
          <cell r="V902">
            <v>-599522.56000000017</v>
          </cell>
        </row>
        <row r="903">
          <cell r="B903" t="str">
            <v>210901</v>
          </cell>
          <cell r="G903">
            <v>0</v>
          </cell>
          <cell r="H903">
            <v>0</v>
          </cell>
          <cell r="I903">
            <v>0</v>
          </cell>
          <cell r="V903">
            <v>0</v>
          </cell>
          <cell r="X903" t="str">
            <v>Acreedores y otras cuentas por pagar</v>
          </cell>
          <cell r="Y903" t="str">
            <v>Retenciones legales</v>
          </cell>
        </row>
        <row r="904">
          <cell r="B904" t="str">
            <v>210902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210903</v>
          </cell>
          <cell r="G905">
            <v>-243309.74</v>
          </cell>
          <cell r="H905">
            <v>-267639.10999999987</v>
          </cell>
          <cell r="I905">
            <v>-254824.72999999975</v>
          </cell>
          <cell r="V905">
            <v>-282281.88999999972</v>
          </cell>
        </row>
        <row r="906">
          <cell r="B906" t="str">
            <v>21090301</v>
          </cell>
          <cell r="G906">
            <v>-197284.86</v>
          </cell>
          <cell r="H906">
            <v>-203117.13999999998</v>
          </cell>
          <cell r="I906">
            <v>-223028.08999999997</v>
          </cell>
          <cell r="V906">
            <v>-132104.51000000004</v>
          </cell>
          <cell r="X906" t="str">
            <v>Impuestos contribuciones y tasas por pagar</v>
          </cell>
          <cell r="Y906" t="str">
            <v>Retenciones legales</v>
          </cell>
        </row>
        <row r="907">
          <cell r="B907" t="str">
            <v>21090302</v>
          </cell>
          <cell r="G907">
            <v>-46024.88</v>
          </cell>
          <cell r="H907">
            <v>-64521.970000000016</v>
          </cell>
          <cell r="I907">
            <v>-31796.640000000021</v>
          </cell>
          <cell r="V907">
            <v>-150177.38000000003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21090303</v>
          </cell>
          <cell r="G908">
            <v>0</v>
          </cell>
          <cell r="H908">
            <v>0</v>
          </cell>
          <cell r="I908">
            <v>0</v>
          </cell>
          <cell r="V908">
            <v>0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210904</v>
          </cell>
          <cell r="G909">
            <v>0</v>
          </cell>
          <cell r="H909">
            <v>0</v>
          </cell>
          <cell r="I909">
            <v>0</v>
          </cell>
          <cell r="V909">
            <v>-81.16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210905</v>
          </cell>
          <cell r="G910">
            <v>-207681.55</v>
          </cell>
          <cell r="H910">
            <v>-215783.26000000004</v>
          </cell>
          <cell r="I910">
            <v>-301810.09000000008</v>
          </cell>
          <cell r="V910">
            <v>-317159.51000000007</v>
          </cell>
        </row>
        <row r="911">
          <cell r="B911" t="str">
            <v>21090501</v>
          </cell>
          <cell r="G911">
            <v>-194878.04</v>
          </cell>
          <cell r="H911">
            <v>-205341.78999999992</v>
          </cell>
          <cell r="I911">
            <v>-282043.82</v>
          </cell>
          <cell r="V911">
            <v>-298187.89</v>
          </cell>
          <cell r="X911" t="str">
            <v>Pasivo por beneficios a empleados</v>
          </cell>
          <cell r="Y911" t="str">
            <v>Prestaciones laborales por pagar</v>
          </cell>
        </row>
        <row r="912">
          <cell r="B912" t="str">
            <v>21090502</v>
          </cell>
          <cell r="G912">
            <v>0</v>
          </cell>
          <cell r="H912">
            <v>0</v>
          </cell>
          <cell r="I912">
            <v>0</v>
          </cell>
          <cell r="V912">
            <v>0</v>
          </cell>
          <cell r="X912" t="str">
            <v>Impuestos contribuciones y tasas por pagar</v>
          </cell>
          <cell r="Y912" t="str">
            <v>Retenciones legales</v>
          </cell>
        </row>
        <row r="913">
          <cell r="B913" t="str">
            <v>21090503</v>
          </cell>
          <cell r="G913">
            <v>-12803.51</v>
          </cell>
          <cell r="H913">
            <v>-10441.470000000003</v>
          </cell>
          <cell r="I913">
            <v>-19766.270000000008</v>
          </cell>
          <cell r="V913">
            <v>-18971.620000000003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21090504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Acreedores y otras cuentas por pagar</v>
          </cell>
          <cell r="Y914" t="str">
            <v>Otras cuentas por pagar</v>
          </cell>
        </row>
        <row r="915">
          <cell r="B915" t="str">
            <v>21090505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Retenciones legales</v>
          </cell>
        </row>
        <row r="916">
          <cell r="B916" t="str">
            <v>2110</v>
          </cell>
          <cell r="G916">
            <v>-1166295.93</v>
          </cell>
          <cell r="H916">
            <v>-1426425.74</v>
          </cell>
          <cell r="I916">
            <v>-3657467.379999998</v>
          </cell>
          <cell r="V916">
            <v>-1481269.0099999979</v>
          </cell>
        </row>
        <row r="917">
          <cell r="B917" t="str">
            <v>211001</v>
          </cell>
          <cell r="G917">
            <v>-391525.21</v>
          </cell>
          <cell r="H917">
            <v>-458326.02</v>
          </cell>
          <cell r="I917">
            <v>-1696302.2599999988</v>
          </cell>
          <cell r="V917">
            <v>-12455.659999998836</v>
          </cell>
          <cell r="Y917" t="str">
            <v>Impuesto sobre la renta por pagar</v>
          </cell>
        </row>
        <row r="918">
          <cell r="B918" t="str">
            <v>21100101</v>
          </cell>
          <cell r="G918">
            <v>0</v>
          </cell>
          <cell r="H918">
            <v>0</v>
          </cell>
          <cell r="I918">
            <v>-1333070.8899999987</v>
          </cell>
          <cell r="V918">
            <v>-12455.659999998836</v>
          </cell>
          <cell r="X918" t="str">
            <v>Impuesto sobre la renta por pagar</v>
          </cell>
        </row>
        <row r="919">
          <cell r="B919" t="str">
            <v>21100102</v>
          </cell>
          <cell r="G919">
            <v>-391525.21</v>
          </cell>
          <cell r="H919">
            <v>-458326.02</v>
          </cell>
          <cell r="I919">
            <v>-363231.37</v>
          </cell>
          <cell r="V919">
            <v>0</v>
          </cell>
          <cell r="X919" t="str">
            <v>Impuestos contribuciones y tasas por pagar</v>
          </cell>
          <cell r="Y919" t="str">
            <v>Impuestos por pagar</v>
          </cell>
        </row>
        <row r="920">
          <cell r="B920" t="str">
            <v>211002</v>
          </cell>
          <cell r="G920">
            <v>-37300.29</v>
          </cell>
          <cell r="H920">
            <v>-27937.37000000001</v>
          </cell>
          <cell r="I920">
            <v>-264315.34000000003</v>
          </cell>
          <cell r="V920">
            <v>-33105.290000000037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21100201</v>
          </cell>
          <cell r="G921">
            <v>0</v>
          </cell>
          <cell r="H921">
            <v>0</v>
          </cell>
          <cell r="I921">
            <v>-237593.75000000006</v>
          </cell>
          <cell r="V921">
            <v>-5.8207660913467407E-11</v>
          </cell>
          <cell r="Y921" t="str">
            <v>Iva por pagar</v>
          </cell>
        </row>
        <row r="922">
          <cell r="B922" t="str">
            <v>21100202</v>
          </cell>
          <cell r="G922">
            <v>-37300.29</v>
          </cell>
          <cell r="H922">
            <v>-27937.370000000006</v>
          </cell>
          <cell r="I922">
            <v>-26721.590000000004</v>
          </cell>
          <cell r="V922">
            <v>-33105.29</v>
          </cell>
        </row>
        <row r="923">
          <cell r="B923" t="str">
            <v>211003</v>
          </cell>
          <cell r="G923">
            <v>-378690.38</v>
          </cell>
          <cell r="H923">
            <v>-824505.43000000017</v>
          </cell>
          <cell r="I923">
            <v>-1097101.9200000004</v>
          </cell>
          <cell r="V923">
            <v>-1435708.0600000005</v>
          </cell>
          <cell r="X923" t="str">
            <v>Impuestos contribuciones y tasas por pagar</v>
          </cell>
        </row>
        <row r="924">
          <cell r="B924" t="str">
            <v>21100301</v>
          </cell>
          <cell r="G924">
            <v>-25883.83</v>
          </cell>
          <cell r="H924">
            <v>-18422.399999999998</v>
          </cell>
          <cell r="I924">
            <v>-269774.84000000003</v>
          </cell>
          <cell r="V924">
            <v>-272410.99</v>
          </cell>
          <cell r="Y924" t="str">
            <v>Tasas municipales por pagar</v>
          </cell>
        </row>
        <row r="925">
          <cell r="B925" t="str">
            <v>21100302</v>
          </cell>
          <cell r="G925">
            <v>-352663.3</v>
          </cell>
          <cell r="H925">
            <v>-805810.77000000014</v>
          </cell>
          <cell r="I925">
            <v>-788572.82000000053</v>
          </cell>
          <cell r="V925">
            <v>-1141861.1800000004</v>
          </cell>
          <cell r="Y925" t="str">
            <v>Tasas municipales por pagar</v>
          </cell>
        </row>
        <row r="926">
          <cell r="B926" t="str">
            <v>21100303</v>
          </cell>
          <cell r="G926">
            <v>-143.25</v>
          </cell>
          <cell r="H926">
            <v>-272.26000000000022</v>
          </cell>
          <cell r="I926">
            <v>-1278.2099999999987</v>
          </cell>
          <cell r="V926">
            <v>-1932.8599999999988</v>
          </cell>
          <cell r="Y926" t="str">
            <v>Tasas municipales por pagar</v>
          </cell>
        </row>
        <row r="927">
          <cell r="B927" t="str">
            <v>21100304</v>
          </cell>
          <cell r="I927">
            <v>-37476.050000000003</v>
          </cell>
          <cell r="V927">
            <v>-19503.03</v>
          </cell>
          <cell r="Y927" t="str">
            <v>Tasas municipales por pagar</v>
          </cell>
        </row>
        <row r="928">
          <cell r="B928" t="str">
            <v>211009</v>
          </cell>
          <cell r="G928">
            <v>-358780.05</v>
          </cell>
          <cell r="H928">
            <v>-115656.92</v>
          </cell>
          <cell r="I928">
            <v>-599747.85999999975</v>
          </cell>
          <cell r="V928">
            <v>2.3283064365386963E-10</v>
          </cell>
        </row>
        <row r="929">
          <cell r="B929" t="str">
            <v>21100901</v>
          </cell>
          <cell r="G929">
            <v>-358780.05</v>
          </cell>
          <cell r="H929">
            <v>-115656.92</v>
          </cell>
          <cell r="I929">
            <v>-599747.85999999975</v>
          </cell>
          <cell r="V929">
            <v>2.3283064365386963E-10</v>
          </cell>
          <cell r="X929" t="str">
            <v>Impuestos contribuciones y tasas por pagar</v>
          </cell>
          <cell r="Y929" t="str">
            <v>Contribución especial para el plan de seguridad ciudadana</v>
          </cell>
        </row>
        <row r="930">
          <cell r="B930" t="str">
            <v>2111</v>
          </cell>
          <cell r="G930">
            <v>0</v>
          </cell>
          <cell r="H930">
            <v>0</v>
          </cell>
          <cell r="I930">
            <v>0</v>
          </cell>
          <cell r="V930">
            <v>0</v>
          </cell>
        </row>
        <row r="931">
          <cell r="B931" t="str">
            <v>2111010000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  <cell r="X931" t="str">
            <v>Acreedores y otras cuentas por pagar</v>
          </cell>
          <cell r="Y931" t="str">
            <v>Otras cuentas por pagar</v>
          </cell>
        </row>
        <row r="932">
          <cell r="B932" t="str">
            <v>2112</v>
          </cell>
          <cell r="G932">
            <v>-293993.07</v>
          </cell>
          <cell r="H932">
            <v>-297594.2300000001</v>
          </cell>
          <cell r="I932">
            <v>-339215.65000000142</v>
          </cell>
          <cell r="V932">
            <v>-356773.79000000237</v>
          </cell>
          <cell r="X932" t="str">
            <v>Acreedores y otras cuentas por pagar</v>
          </cell>
          <cell r="Y932" t="str">
            <v>Dividendos por pagar accionistas</v>
          </cell>
        </row>
        <row r="933">
          <cell r="B933" t="str">
            <v>211201</v>
          </cell>
          <cell r="G933">
            <v>-250470.66</v>
          </cell>
          <cell r="H933">
            <v>-258480.95999999996</v>
          </cell>
          <cell r="I933">
            <v>-301167.75000000116</v>
          </cell>
          <cell r="V933">
            <v>-327938.30000000214</v>
          </cell>
          <cell r="Y933" t="str">
            <v>Dividendos por Pagar</v>
          </cell>
        </row>
        <row r="934">
          <cell r="B934" t="str">
            <v>211202</v>
          </cell>
          <cell r="G934">
            <v>-43522.41</v>
          </cell>
          <cell r="H934">
            <v>-39113.270000000004</v>
          </cell>
          <cell r="I934">
            <v>-38047.9</v>
          </cell>
          <cell r="V934">
            <v>-28835.49</v>
          </cell>
          <cell r="Y934" t="str">
            <v>Cuentas por pagar accionistas</v>
          </cell>
        </row>
        <row r="935">
          <cell r="B935" t="str">
            <v>2113</v>
          </cell>
          <cell r="G935">
            <v>-410285.87</v>
          </cell>
          <cell r="H935">
            <v>-395829.57000000007</v>
          </cell>
          <cell r="I935">
            <v>-415161.60000000003</v>
          </cell>
          <cell r="V935">
            <v>-386410.50000000012</v>
          </cell>
          <cell r="Y935" t="str">
            <v>Cuentas por pagar a partes relacionadas</v>
          </cell>
        </row>
        <row r="936">
          <cell r="B936" t="str">
            <v>211301</v>
          </cell>
          <cell r="G936">
            <v>-8</v>
          </cell>
          <cell r="H936">
            <v>0</v>
          </cell>
          <cell r="I936">
            <v>0</v>
          </cell>
          <cell r="V936">
            <v>0</v>
          </cell>
          <cell r="X936" t="str">
            <v>Acreedores y otras cuentas por pagar</v>
          </cell>
        </row>
        <row r="937">
          <cell r="B937" t="str">
            <v>211302</v>
          </cell>
          <cell r="G937">
            <v>0</v>
          </cell>
          <cell r="H937">
            <v>0</v>
          </cell>
          <cell r="I937">
            <v>0</v>
          </cell>
          <cell r="V937">
            <v>0</v>
          </cell>
        </row>
        <row r="938">
          <cell r="B938" t="str">
            <v>211303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211304</v>
          </cell>
          <cell r="G939">
            <v>-410277.87</v>
          </cell>
          <cell r="H939">
            <v>-395829.57000000007</v>
          </cell>
          <cell r="I939">
            <v>-415161.60000000003</v>
          </cell>
          <cell r="V939">
            <v>-386410.50000000012</v>
          </cell>
        </row>
        <row r="940">
          <cell r="B940" t="str">
            <v>21130401</v>
          </cell>
          <cell r="G940">
            <v>-410277.87</v>
          </cell>
          <cell r="H940">
            <v>-395829.57000000007</v>
          </cell>
          <cell r="I940">
            <v>-415161.60000000003</v>
          </cell>
          <cell r="V940">
            <v>-386410.50000000012</v>
          </cell>
          <cell r="X940" t="str">
            <v>Acreedores y otras cuentas por pagar</v>
          </cell>
          <cell r="Y940" t="str">
            <v>Cuentas pagar a partes relacionadas</v>
          </cell>
        </row>
        <row r="941">
          <cell r="B941" t="str">
            <v>211305</v>
          </cell>
          <cell r="G941">
            <v>0</v>
          </cell>
          <cell r="H941">
            <v>0</v>
          </cell>
          <cell r="I941">
            <v>0</v>
          </cell>
          <cell r="V941">
            <v>0</v>
          </cell>
        </row>
        <row r="942">
          <cell r="B942" t="str">
            <v>21130501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  <cell r="X942" t="str">
            <v>Acreedores y otras cuentas por pagar</v>
          </cell>
        </row>
        <row r="943">
          <cell r="B943" t="str">
            <v>21130502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21130503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2114</v>
          </cell>
          <cell r="G945">
            <v>-797789.2</v>
          </cell>
          <cell r="H945">
            <v>-634263.78000000014</v>
          </cell>
          <cell r="I945">
            <v>-1175790.3800000001</v>
          </cell>
          <cell r="V945">
            <v>-1196203.47</v>
          </cell>
        </row>
        <row r="946">
          <cell r="B946" t="str">
            <v>211401</v>
          </cell>
          <cell r="G946">
            <v>-654176.27</v>
          </cell>
          <cell r="H946">
            <v>-485395.54000000027</v>
          </cell>
          <cell r="I946">
            <v>-931190.18000000017</v>
          </cell>
          <cell r="V946">
            <v>-1024847.0100000004</v>
          </cell>
        </row>
        <row r="947">
          <cell r="B947" t="str">
            <v>21140101</v>
          </cell>
          <cell r="G947">
            <v>-648345.69999999995</v>
          </cell>
          <cell r="H947">
            <v>-479864.86999999994</v>
          </cell>
          <cell r="I947">
            <v>-926676.99000000011</v>
          </cell>
          <cell r="V947">
            <v>-1023419.7200000002</v>
          </cell>
          <cell r="X947" t="str">
            <v>Ingresos diferidos</v>
          </cell>
          <cell r="Y947" t="str">
            <v>Cobros por Contratos con clientes</v>
          </cell>
        </row>
        <row r="948">
          <cell r="B948" t="str">
            <v>21140102</v>
          </cell>
          <cell r="G948">
            <v>-5830.57</v>
          </cell>
          <cell r="H948">
            <v>-5530.67</v>
          </cell>
          <cell r="I948">
            <v>-4513.1900000000014</v>
          </cell>
          <cell r="V948">
            <v>-1427.2900000000016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211402</v>
          </cell>
          <cell r="G949">
            <v>-143612.93</v>
          </cell>
          <cell r="H949">
            <v>-148868.24</v>
          </cell>
          <cell r="I949">
            <v>-147461.18</v>
          </cell>
          <cell r="V949">
            <v>-147461.18</v>
          </cell>
        </row>
        <row r="950">
          <cell r="B950" t="str">
            <v>21140201</v>
          </cell>
          <cell r="G950">
            <v>-143612.93</v>
          </cell>
          <cell r="H950">
            <v>-148868.24</v>
          </cell>
          <cell r="I950">
            <v>-147461.18</v>
          </cell>
          <cell r="V950">
            <v>-147461.18</v>
          </cell>
          <cell r="X950" t="str">
            <v>Ingresos diferidos</v>
          </cell>
          <cell r="Y950" t="str">
            <v xml:space="preserve">Ingresos diferidos </v>
          </cell>
        </row>
        <row r="951">
          <cell r="B951" t="str">
            <v>211403</v>
          </cell>
          <cell r="I951">
            <v>0</v>
          </cell>
          <cell r="V951">
            <v>0</v>
          </cell>
        </row>
        <row r="952">
          <cell r="B952" t="str">
            <v>21140301</v>
          </cell>
          <cell r="I952">
            <v>-97139.020000000019</v>
          </cell>
          <cell r="V952">
            <v>-23895.280000000024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22</v>
          </cell>
          <cell r="G953">
            <v>-71281009.170000002</v>
          </cell>
          <cell r="H953">
            <v>-78330130.289999977</v>
          </cell>
          <cell r="I953">
            <v>-48844849.119999982</v>
          </cell>
          <cell r="V953">
            <v>-84423275.090000004</v>
          </cell>
        </row>
        <row r="954">
          <cell r="B954" t="str">
            <v>2201</v>
          </cell>
          <cell r="G954">
            <v>-51286192.539999999</v>
          </cell>
          <cell r="H954">
            <v>-47310155.99000001</v>
          </cell>
          <cell r="I954">
            <v>-19466345.389999997</v>
          </cell>
          <cell r="V954">
            <v>-45496858.629999995</v>
          </cell>
        </row>
        <row r="955">
          <cell r="B955" t="str">
            <v>220101</v>
          </cell>
          <cell r="G955">
            <v>-30306126.629999999</v>
          </cell>
          <cell r="H955">
            <v>-26322477.060000002</v>
          </cell>
          <cell r="I955">
            <v>-19466345.389999997</v>
          </cell>
          <cell r="V955">
            <v>-45496858.629999995</v>
          </cell>
          <cell r="X955" t="str">
            <v>Créditos y préstamos.</v>
          </cell>
          <cell r="Y955" t="str">
            <v>Préstamos Bancarios.</v>
          </cell>
        </row>
        <row r="956">
          <cell r="B956" t="str">
            <v>22010101</v>
          </cell>
          <cell r="G956">
            <v>0</v>
          </cell>
          <cell r="H956">
            <v>0</v>
          </cell>
          <cell r="I956">
            <v>0</v>
          </cell>
          <cell r="V956">
            <v>0</v>
          </cell>
        </row>
        <row r="957">
          <cell r="B957" t="str">
            <v>22010102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22010103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22010104</v>
          </cell>
          <cell r="G959">
            <v>-30306126.629999999</v>
          </cell>
          <cell r="H959">
            <v>-26322477.060000002</v>
          </cell>
          <cell r="I959">
            <v>-19466345.389999997</v>
          </cell>
          <cell r="V959">
            <v>-45496858.629999995</v>
          </cell>
        </row>
        <row r="960">
          <cell r="B960" t="str">
            <v>220102</v>
          </cell>
          <cell r="G960">
            <v>-20980065.91</v>
          </cell>
          <cell r="H960">
            <v>-20987678.929999996</v>
          </cell>
          <cell r="I960">
            <v>0</v>
          </cell>
          <cell r="V960">
            <v>0</v>
          </cell>
          <cell r="X960" t="str">
            <v>Créditos y préstamos.</v>
          </cell>
          <cell r="Y960" t="str">
            <v>Bonos y títulos emitidos.</v>
          </cell>
        </row>
        <row r="961">
          <cell r="B961" t="str">
            <v>22010201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</row>
        <row r="962">
          <cell r="B962" t="str">
            <v>2202</v>
          </cell>
          <cell r="G962">
            <v>0</v>
          </cell>
          <cell r="H962">
            <v>0</v>
          </cell>
          <cell r="I962">
            <v>0</v>
          </cell>
          <cell r="V962">
            <v>0</v>
          </cell>
        </row>
        <row r="963">
          <cell r="B963" t="str">
            <v>220201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2203</v>
          </cell>
          <cell r="G964">
            <v>0</v>
          </cell>
          <cell r="H964">
            <v>0</v>
          </cell>
          <cell r="I964">
            <v>-7988250.8899999978</v>
          </cell>
          <cell r="V964">
            <v>-7582997.6199999973</v>
          </cell>
          <cell r="X964" t="str">
            <v>Pasivos por arrendamientos</v>
          </cell>
        </row>
        <row r="965">
          <cell r="B965" t="str">
            <v>220301</v>
          </cell>
          <cell r="G965">
            <v>0</v>
          </cell>
          <cell r="H965">
            <v>0</v>
          </cell>
          <cell r="I965">
            <v>-7988250.8899999978</v>
          </cell>
          <cell r="V965">
            <v>-7582997.6199999973</v>
          </cell>
        </row>
        <row r="966">
          <cell r="B966" t="str">
            <v>22030101</v>
          </cell>
          <cell r="G966">
            <v>0</v>
          </cell>
          <cell r="I966">
            <v>-7988250.8899999978</v>
          </cell>
          <cell r="V966">
            <v>-7582997.6199999973</v>
          </cell>
        </row>
        <row r="967">
          <cell r="B967" t="str">
            <v>2204</v>
          </cell>
          <cell r="G967">
            <v>-5374564.2000000002</v>
          </cell>
          <cell r="H967">
            <v>-6117518.1099999994</v>
          </cell>
          <cell r="I967">
            <v>-7367223.1400000015</v>
          </cell>
          <cell r="V967">
            <v>-7656906.419999999</v>
          </cell>
          <cell r="X967" t="str">
            <v>Pasivo por beneficios a empleados.</v>
          </cell>
          <cell r="Y967" t="str">
            <v>Obligaciones laborales</v>
          </cell>
        </row>
        <row r="968">
          <cell r="B968" t="str">
            <v>220401</v>
          </cell>
          <cell r="G968">
            <v>-5374564.2000000002</v>
          </cell>
          <cell r="H968">
            <v>-6117518.1099999994</v>
          </cell>
          <cell r="I968">
            <v>-7367223.1400000015</v>
          </cell>
          <cell r="V968">
            <v>-7656906.419999999</v>
          </cell>
        </row>
        <row r="969">
          <cell r="B969" t="str">
            <v>22040101</v>
          </cell>
          <cell r="G969">
            <v>-5374564.2000000002</v>
          </cell>
          <cell r="H969">
            <v>-6117518.1099999994</v>
          </cell>
          <cell r="I969">
            <v>-7367223.1400000015</v>
          </cell>
          <cell r="V969">
            <v>-7656906.419999999</v>
          </cell>
        </row>
        <row r="970">
          <cell r="B970" t="str">
            <v>22040102</v>
          </cell>
          <cell r="G970">
            <v>0</v>
          </cell>
          <cell r="H970">
            <v>0</v>
          </cell>
          <cell r="I970">
            <v>0</v>
          </cell>
          <cell r="V970">
            <v>0</v>
          </cell>
        </row>
        <row r="971">
          <cell r="B971" t="str">
            <v>2205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220501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2206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2207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220702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220703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220704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220709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2208</v>
          </cell>
          <cell r="G981">
            <v>-3505910.85</v>
          </cell>
          <cell r="H981">
            <v>-3458526.9399999995</v>
          </cell>
          <cell r="I981">
            <v>-3254853.899999998</v>
          </cell>
          <cell r="V981">
            <v>-3163999.2799999979</v>
          </cell>
          <cell r="Y981" t="str">
            <v>Ingresos diferidos a largo plazo</v>
          </cell>
        </row>
        <row r="982">
          <cell r="B982" t="str">
            <v>220801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2208010100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  <cell r="X983" t="str">
            <v>Ingresos diferidos.</v>
          </cell>
          <cell r="Y983" t="str">
            <v>Ingresos diferidos.</v>
          </cell>
        </row>
        <row r="984">
          <cell r="B984" t="str">
            <v>220802</v>
          </cell>
          <cell r="G984">
            <v>-3505910.85</v>
          </cell>
          <cell r="H984">
            <v>-3458526.9399999995</v>
          </cell>
          <cell r="I984">
            <v>-3254853.899999998</v>
          </cell>
          <cell r="V984">
            <v>-3163999.2799999979</v>
          </cell>
        </row>
        <row r="985">
          <cell r="B985" t="str">
            <v>2208020100</v>
          </cell>
          <cell r="G985">
            <v>-3478574.58</v>
          </cell>
          <cell r="H985">
            <v>-3436721.34</v>
          </cell>
          <cell r="I985">
            <v>-3221741.5299999984</v>
          </cell>
          <cell r="V985">
            <v>-3130886.9099999983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2208020200</v>
          </cell>
          <cell r="G986">
            <v>-27336.27</v>
          </cell>
          <cell r="H986">
            <v>-21805.599999999999</v>
          </cell>
          <cell r="I986">
            <v>-33112.369999999995</v>
          </cell>
          <cell r="V986">
            <v>-33112.369999999995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220803</v>
          </cell>
          <cell r="G987">
            <v>0</v>
          </cell>
          <cell r="H987">
            <v>0</v>
          </cell>
          <cell r="I987">
            <v>0</v>
          </cell>
          <cell r="V987">
            <v>0</v>
          </cell>
        </row>
        <row r="988">
          <cell r="B988" t="str">
            <v>2208030100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2209</v>
          </cell>
          <cell r="G989">
            <v>-90727.74</v>
          </cell>
          <cell r="H989">
            <v>-155970.94</v>
          </cell>
          <cell r="I989">
            <v>-143268.9</v>
          </cell>
          <cell r="V989">
            <v>-170178.56999999995</v>
          </cell>
          <cell r="Y989" t="str">
            <v>Ingresos diferidos a largo plazo</v>
          </cell>
        </row>
        <row r="990">
          <cell r="B990" t="str">
            <v>220901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  <cell r="X990" t="str">
            <v>Ingresos diferidos.</v>
          </cell>
          <cell r="Y990" t="str">
            <v>Ingresos diferidos.</v>
          </cell>
        </row>
        <row r="991">
          <cell r="B991" t="str">
            <v>22090101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</row>
        <row r="992">
          <cell r="B992" t="str">
            <v>220902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220903</v>
          </cell>
          <cell r="G993">
            <v>0</v>
          </cell>
          <cell r="H993">
            <v>-210.51</v>
          </cell>
          <cell r="I993">
            <v>-1485.4700000000003</v>
          </cell>
          <cell r="V993">
            <v>-1485.4700000000003</v>
          </cell>
          <cell r="X993" t="str">
            <v>Acreedores y otras cuentas por pagar</v>
          </cell>
          <cell r="Y993" t="str">
            <v>Otras cuentas por pagar</v>
          </cell>
        </row>
        <row r="994">
          <cell r="B994" t="str">
            <v>2209030100</v>
          </cell>
          <cell r="G994">
            <v>0</v>
          </cell>
          <cell r="H994">
            <v>-210.51</v>
          </cell>
          <cell r="I994">
            <v>-1485.4700000000003</v>
          </cell>
          <cell r="V994">
            <v>-1485.4700000000003</v>
          </cell>
        </row>
        <row r="995">
          <cell r="B995" t="str">
            <v>220904</v>
          </cell>
          <cell r="G995">
            <v>-63298.27</v>
          </cell>
          <cell r="H995">
            <v>-128923.69000000005</v>
          </cell>
          <cell r="I995">
            <v>-108436.03000000006</v>
          </cell>
          <cell r="V995">
            <v>-155284.43000000005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2209040100</v>
          </cell>
          <cell r="G996">
            <v>0</v>
          </cell>
          <cell r="H996">
            <v>0</v>
          </cell>
          <cell r="I996">
            <v>0</v>
          </cell>
          <cell r="V996">
            <v>0</v>
          </cell>
        </row>
        <row r="997">
          <cell r="B997" t="str">
            <v>2209040200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2209040300</v>
          </cell>
          <cell r="G998">
            <v>-51564.81</v>
          </cell>
          <cell r="H998">
            <v>-85393.66</v>
          </cell>
          <cell r="I998">
            <v>-32860.000000000007</v>
          </cell>
          <cell r="V998">
            <v>-32860.000000000007</v>
          </cell>
        </row>
        <row r="999">
          <cell r="B999" t="str">
            <v>2209040400</v>
          </cell>
          <cell r="G999">
            <v>-11733.46</v>
          </cell>
          <cell r="H999">
            <v>-43530.029999999992</v>
          </cell>
          <cell r="I999">
            <v>-75576.03</v>
          </cell>
          <cell r="V999">
            <v>-122424.43000000001</v>
          </cell>
        </row>
        <row r="1000">
          <cell r="B1000" t="str">
            <v>220905</v>
          </cell>
          <cell r="G1000">
            <v>0</v>
          </cell>
          <cell r="H1000">
            <v>0</v>
          </cell>
          <cell r="I1000">
            <v>0</v>
          </cell>
          <cell r="V1000">
            <v>-941.62</v>
          </cell>
        </row>
        <row r="1001">
          <cell r="B1001" t="str">
            <v>2209050100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  <cell r="X1001" t="str">
            <v>Acreedores y otras cuentas por pagar</v>
          </cell>
          <cell r="Y1001" t="str">
            <v>Otras cuentas por pagar</v>
          </cell>
        </row>
        <row r="1002">
          <cell r="B1002" t="str">
            <v>2209050200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2209050300</v>
          </cell>
          <cell r="G1003">
            <v>0</v>
          </cell>
          <cell r="H1003">
            <v>0</v>
          </cell>
          <cell r="I1003">
            <v>0</v>
          </cell>
          <cell r="V1003">
            <v>-941.62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2209050400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2209050500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2209050600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2209050700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2209050800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2209050900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2209051000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2209051100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2209051200</v>
          </cell>
          <cell r="I1012">
            <v>0</v>
          </cell>
          <cell r="V1012">
            <v>0</v>
          </cell>
        </row>
        <row r="1013">
          <cell r="B1013" t="str">
            <v>220906</v>
          </cell>
          <cell r="G1013">
            <v>-27429.47</v>
          </cell>
          <cell r="H1013">
            <v>-26836.739999999991</v>
          </cell>
          <cell r="I1013">
            <v>-33347.39999999998</v>
          </cell>
          <cell r="V1013">
            <v>-12467.049999999974</v>
          </cell>
          <cell r="X1013" t="str">
            <v>Acreedores y otras cuentas por pagar</v>
          </cell>
        </row>
        <row r="1014">
          <cell r="B1014" t="str">
            <v>2209060100</v>
          </cell>
          <cell r="G1014">
            <v>-27429.47</v>
          </cell>
          <cell r="H1014">
            <v>-26836.739999999991</v>
          </cell>
          <cell r="I1014">
            <v>-33347.39999999998</v>
          </cell>
          <cell r="V1014">
            <v>-12467.049999999974</v>
          </cell>
          <cell r="Y1014" t="str">
            <v>Otras cuentas por pagar</v>
          </cell>
        </row>
        <row r="1015">
          <cell r="B1015" t="str">
            <v>2209060200</v>
          </cell>
          <cell r="G1015">
            <v>0</v>
          </cell>
          <cell r="H1015">
            <v>0</v>
          </cell>
          <cell r="I1015">
            <v>0</v>
          </cell>
          <cell r="V1015">
            <v>0</v>
          </cell>
          <cell r="Y1015" t="str">
            <v>Otras cuentas por pagar</v>
          </cell>
        </row>
        <row r="1016">
          <cell r="B1016" t="str">
            <v>2209060300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2209060400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2209060500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2209060600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2209060700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2209060800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Capital social</v>
          </cell>
        </row>
        <row r="1022">
          <cell r="B1022" t="str">
            <v>2209060900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</row>
        <row r="1023">
          <cell r="B1023" t="str">
            <v>220907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  <cell r="X1024" t="str">
            <v>Acreedores y otras cuentas por pagar</v>
          </cell>
          <cell r="Y1024" t="str">
            <v>Otras cuentas por pagar</v>
          </cell>
        </row>
        <row r="1025">
          <cell r="B1025" t="str">
            <v>2210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221001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Y1026" t="str">
            <v>Pasivo por impuesto sobre la renta diferido</v>
          </cell>
        </row>
        <row r="1027">
          <cell r="B1027" t="str">
            <v>2211</v>
          </cell>
          <cell r="G1027">
            <v>-11023613.84</v>
          </cell>
          <cell r="H1027">
            <v>-21287958.309999995</v>
          </cell>
          <cell r="I1027">
            <v>-10624906.899999999</v>
          </cell>
          <cell r="V1027">
            <v>-20352334.57</v>
          </cell>
        </row>
        <row r="1028">
          <cell r="B1028" t="str">
            <v>221101</v>
          </cell>
          <cell r="G1028">
            <v>-11023613.84</v>
          </cell>
          <cell r="H1028">
            <v>-21287958.309999995</v>
          </cell>
          <cell r="I1028">
            <v>-10624906.899999999</v>
          </cell>
          <cell r="V1028">
            <v>-20352334.57</v>
          </cell>
          <cell r="X1028" t="str">
            <v>Pasivo neto por impuesto diferido</v>
          </cell>
        </row>
        <row r="1029">
          <cell r="B1029" t="str">
            <v>22110101</v>
          </cell>
          <cell r="G1029">
            <v>-11023613.84</v>
          </cell>
          <cell r="H1029">
            <v>-21287958.309999995</v>
          </cell>
          <cell r="I1029">
            <v>1327579.9800000049</v>
          </cell>
          <cell r="V1029">
            <v>-3105877.329999995</v>
          </cell>
        </row>
        <row r="1030">
          <cell r="B1030" t="str">
            <v>22110102</v>
          </cell>
          <cell r="G1030">
            <v>0</v>
          </cell>
          <cell r="H1030">
            <v>0</v>
          </cell>
          <cell r="I1030">
            <v>-7876.1000000000031</v>
          </cell>
          <cell r="V1030">
            <v>-69053.81</v>
          </cell>
        </row>
        <row r="1031">
          <cell r="B1031" t="str">
            <v>22110103</v>
          </cell>
          <cell r="I1031">
            <v>-14707021.34</v>
          </cell>
          <cell r="V1031">
            <v>-16152823.35</v>
          </cell>
        </row>
        <row r="1032">
          <cell r="B1032" t="str">
            <v>22110104</v>
          </cell>
          <cell r="I1032">
            <v>-1008067.74</v>
          </cell>
          <cell r="V1032">
            <v>-1024580.0799999998</v>
          </cell>
        </row>
        <row r="1033">
          <cell r="B1033" t="str">
            <v>22110105</v>
          </cell>
          <cell r="I1033">
            <v>9.3132257461547852E-10</v>
          </cell>
          <cell r="V1033">
            <v>9.3132257461547852E-10</v>
          </cell>
        </row>
        <row r="1034">
          <cell r="B1034" t="str">
            <v>22110106</v>
          </cell>
          <cell r="I1034">
            <v>-5.2386896903788838E-12</v>
          </cell>
          <cell r="V1034">
            <v>-5.2386896903788838E-12</v>
          </cell>
        </row>
        <row r="1035">
          <cell r="B1035" t="str">
            <v>22110107</v>
          </cell>
          <cell r="I1035">
            <v>238.53000000000003</v>
          </cell>
          <cell r="V1035">
            <v>2.8421709430404007E-14</v>
          </cell>
        </row>
        <row r="1036">
          <cell r="B1036" t="str">
            <v>22110108</v>
          </cell>
          <cell r="I1036">
            <v>-66248.11</v>
          </cell>
          <cell r="V1036">
            <v>0</v>
          </cell>
        </row>
        <row r="1037">
          <cell r="B1037" t="str">
            <v>22110199</v>
          </cell>
          <cell r="I1037">
            <v>3836487.88</v>
          </cell>
          <cell r="V1037">
            <v>0</v>
          </cell>
        </row>
        <row r="1038">
          <cell r="B1038" t="str">
            <v>3</v>
          </cell>
          <cell r="G1038">
            <v>-39034404.210000001</v>
          </cell>
          <cell r="H1038">
            <v>-50148201.509999998</v>
          </cell>
          <cell r="I1038">
            <v>-39475335.299999997</v>
          </cell>
          <cell r="V1038">
            <v>-29410565.319999997</v>
          </cell>
        </row>
        <row r="1039">
          <cell r="B1039" t="str">
            <v>31</v>
          </cell>
          <cell r="G1039">
            <v>-39034404.210000001</v>
          </cell>
          <cell r="H1039">
            <v>-50148201.509999998</v>
          </cell>
          <cell r="I1039">
            <v>-39475335.299999997</v>
          </cell>
          <cell r="V1039">
            <v>-29410565.319999997</v>
          </cell>
        </row>
        <row r="1040">
          <cell r="B1040" t="str">
            <v>3101</v>
          </cell>
          <cell r="G1040">
            <v>-12282292</v>
          </cell>
          <cell r="H1040">
            <v>-12282292</v>
          </cell>
          <cell r="I1040">
            <v>-12282292</v>
          </cell>
          <cell r="V1040">
            <v>-12282292</v>
          </cell>
          <cell r="Y1040" t="str">
            <v>Capital social</v>
          </cell>
        </row>
        <row r="1041">
          <cell r="B1041" t="str">
            <v>310101</v>
          </cell>
          <cell r="G1041">
            <v>-9000000</v>
          </cell>
          <cell r="H1041">
            <v>-9000000</v>
          </cell>
          <cell r="I1041">
            <v>-9000000</v>
          </cell>
          <cell r="V1041">
            <v>-9000000</v>
          </cell>
          <cell r="X1041" t="str">
            <v>Capital social</v>
          </cell>
        </row>
        <row r="1042">
          <cell r="B1042" t="str">
            <v>31010101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</row>
        <row r="1043">
          <cell r="B1043" t="str">
            <v>31010102</v>
          </cell>
          <cell r="G1043">
            <v>0</v>
          </cell>
          <cell r="H1043">
            <v>0</v>
          </cell>
          <cell r="I1043">
            <v>0</v>
          </cell>
          <cell r="V1043">
            <v>0</v>
          </cell>
          <cell r="Y1043" t="str">
            <v>Capital social</v>
          </cell>
        </row>
        <row r="1044">
          <cell r="B1044" t="str">
            <v>310102</v>
          </cell>
          <cell r="G1044">
            <v>-3282292</v>
          </cell>
          <cell r="H1044">
            <v>-3282292</v>
          </cell>
          <cell r="I1044">
            <v>-3282292</v>
          </cell>
          <cell r="V1044">
            <v>-3282292</v>
          </cell>
          <cell r="X1044" t="str">
            <v>Capital social</v>
          </cell>
        </row>
        <row r="1045">
          <cell r="B1045" t="str">
            <v>31010201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</row>
        <row r="1046">
          <cell r="B1046" t="str">
            <v>31010202</v>
          </cell>
          <cell r="G1046">
            <v>0</v>
          </cell>
          <cell r="H1046">
            <v>0</v>
          </cell>
          <cell r="I1046">
            <v>0</v>
          </cell>
          <cell r="V1046">
            <v>0</v>
          </cell>
          <cell r="Y1046" t="str">
            <v>Utilidades retenidas</v>
          </cell>
        </row>
        <row r="1047">
          <cell r="B1047" t="str">
            <v>3102</v>
          </cell>
          <cell r="G1047">
            <v>-11147951.119999999</v>
          </cell>
          <cell r="H1047">
            <v>-11629724.24</v>
          </cell>
          <cell r="I1047">
            <v>-21684349.420000002</v>
          </cell>
          <cell r="V1047">
            <v>-11619579.440000001</v>
          </cell>
        </row>
        <row r="1048">
          <cell r="B1048" t="str">
            <v>310201</v>
          </cell>
          <cell r="G1048">
            <v>0</v>
          </cell>
          <cell r="H1048">
            <v>0</v>
          </cell>
          <cell r="I1048">
            <v>-21684349.420000002</v>
          </cell>
          <cell r="V1048">
            <v>-11619579.440000001</v>
          </cell>
          <cell r="X1048" t="str">
            <v>Resultados acumulados</v>
          </cell>
        </row>
        <row r="1049">
          <cell r="B1049" t="str">
            <v>310202</v>
          </cell>
          <cell r="G1049">
            <v>0</v>
          </cell>
          <cell r="H1049">
            <v>0</v>
          </cell>
          <cell r="I1049">
            <v>0</v>
          </cell>
          <cell r="V1049">
            <v>0</v>
          </cell>
          <cell r="X1049" t="str">
            <v>Resultados acumulados</v>
          </cell>
        </row>
        <row r="1050">
          <cell r="B1050" t="str">
            <v>310203</v>
          </cell>
          <cell r="G1050">
            <v>-11147951.119999999</v>
          </cell>
          <cell r="H1050">
            <v>-11629724.240000004</v>
          </cell>
          <cell r="I1050">
            <v>0</v>
          </cell>
          <cell r="V1050">
            <v>0</v>
          </cell>
          <cell r="X1050" t="str">
            <v>Resultados acumulados</v>
          </cell>
          <cell r="Y1050" t="str">
            <v>Reserva legal</v>
          </cell>
        </row>
        <row r="1051">
          <cell r="B1051" t="str">
            <v>3103</v>
          </cell>
          <cell r="G1051">
            <v>-7018452.5700000003</v>
          </cell>
          <cell r="H1051">
            <v>-7018452.5700000003</v>
          </cell>
          <cell r="I1051">
            <v>-7018452.5700000003</v>
          </cell>
          <cell r="V1051">
            <v>-7018452.5700000003</v>
          </cell>
          <cell r="X1051" t="str">
            <v>Reserva legal</v>
          </cell>
        </row>
        <row r="1052">
          <cell r="B1052" t="str">
            <v>310301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</row>
        <row r="1053">
          <cell r="B1053" t="str">
            <v>310302</v>
          </cell>
          <cell r="G1053">
            <v>0</v>
          </cell>
          <cell r="H1053">
            <v>0</v>
          </cell>
          <cell r="I1053">
            <v>0</v>
          </cell>
          <cell r="V1053">
            <v>0</v>
          </cell>
        </row>
        <row r="1054">
          <cell r="B1054" t="str">
            <v>310303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  <cell r="Y1054" t="str">
            <v>Superávit por revaluación</v>
          </cell>
        </row>
        <row r="1055">
          <cell r="B1055" t="str">
            <v>3104</v>
          </cell>
          <cell r="G1055">
            <v>-8903347.5299999993</v>
          </cell>
          <cell r="H1055">
            <v>-19991744.880000003</v>
          </cell>
          <cell r="I1055">
            <v>0</v>
          </cell>
          <cell r="V1055">
            <v>0</v>
          </cell>
        </row>
        <row r="1056">
          <cell r="B1056" t="str">
            <v>310401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3104010101</v>
          </cell>
          <cell r="G1058">
            <v>0</v>
          </cell>
          <cell r="H1058">
            <v>0</v>
          </cell>
          <cell r="I1058">
            <v>0</v>
          </cell>
          <cell r="V1058">
            <v>0</v>
          </cell>
        </row>
        <row r="1059">
          <cell r="B1059" t="str">
            <v>3104010102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3104010103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3104010104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3104010105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3104010106</v>
          </cell>
          <cell r="G1063">
            <v>-8903347.5299999993</v>
          </cell>
          <cell r="H1063">
            <v>-19991744.880000003</v>
          </cell>
          <cell r="I1063">
            <v>0</v>
          </cell>
          <cell r="V1063">
            <v>0</v>
          </cell>
          <cell r="X1063" t="str">
            <v>Otros componentes del patrimonio</v>
          </cell>
        </row>
        <row r="1064">
          <cell r="B1064" t="str">
            <v>31040102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3104010201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3104010203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3104010204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3104010205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3104010206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310402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31040201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3104020102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3104020103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3104020104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3104020105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3104020106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31040202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3104020201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3104020203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3104020204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3104020205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3104020206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310501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310502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3106</v>
          </cell>
          <cell r="G1089">
            <v>317639.01</v>
          </cell>
          <cell r="H1089">
            <v>774012.17999999993</v>
          </cell>
          <cell r="I1089">
            <v>1509758.6900000002</v>
          </cell>
          <cell r="V1089">
            <v>1509758.6900000002</v>
          </cell>
          <cell r="X1089" t="str">
            <v>Otros componentes del patrimonio</v>
          </cell>
        </row>
        <row r="1090">
          <cell r="B1090" t="str">
            <v>310601</v>
          </cell>
          <cell r="G1090">
            <v>453770.02</v>
          </cell>
          <cell r="H1090">
            <v>1105731.68</v>
          </cell>
          <cell r="I1090">
            <v>2156798.13</v>
          </cell>
          <cell r="V1090">
            <v>2156798.13</v>
          </cell>
        </row>
        <row r="1091">
          <cell r="B1091" t="str">
            <v>31060101</v>
          </cell>
          <cell r="G1091">
            <v>453770.02</v>
          </cell>
          <cell r="H1091">
            <v>1105731.6800000002</v>
          </cell>
          <cell r="I1091">
            <v>2156798.13</v>
          </cell>
          <cell r="V1091">
            <v>2156798.13</v>
          </cell>
        </row>
        <row r="1092">
          <cell r="B1092" t="str">
            <v>310602</v>
          </cell>
          <cell r="G1092">
            <v>-136131.01</v>
          </cell>
          <cell r="H1092">
            <v>-331719.5</v>
          </cell>
          <cell r="I1092">
            <v>-647039.44000000006</v>
          </cell>
          <cell r="V1092">
            <v>-647039.44000000006</v>
          </cell>
        </row>
        <row r="1093">
          <cell r="B1093" t="str">
            <v>31060201</v>
          </cell>
          <cell r="G1093">
            <v>-136131.01</v>
          </cell>
          <cell r="H1093">
            <v>-331719.5</v>
          </cell>
          <cell r="I1093">
            <v>-647039.44000000006</v>
          </cell>
          <cell r="V1093">
            <v>-647039.44000000006</v>
          </cell>
        </row>
        <row r="1094">
          <cell r="B1094" t="str">
            <v>4</v>
          </cell>
          <cell r="G1094">
            <v>-275475724.16000003</v>
          </cell>
          <cell r="H1094">
            <v>-300934396.27999997</v>
          </cell>
          <cell r="V1094">
            <v>-192500151.14999998</v>
          </cell>
        </row>
        <row r="1095">
          <cell r="B1095" t="str">
            <v>41</v>
          </cell>
          <cell r="G1095">
            <v>-272763246.02999997</v>
          </cell>
          <cell r="H1095">
            <v>-298291623.09000003</v>
          </cell>
          <cell r="V1095">
            <v>-190346802.06</v>
          </cell>
        </row>
        <row r="1096">
          <cell r="B1096" t="str">
            <v>4101</v>
          </cell>
          <cell r="G1096">
            <v>-267723288.27000001</v>
          </cell>
          <cell r="H1096">
            <v>-293151436.82999998</v>
          </cell>
          <cell r="V1096">
            <v>-186429109.25999999</v>
          </cell>
        </row>
        <row r="1097">
          <cell r="B1097" t="str">
            <v>410101</v>
          </cell>
          <cell r="G1097">
            <v>0</v>
          </cell>
          <cell r="H1097">
            <v>0</v>
          </cell>
          <cell r="V1097">
            <v>0</v>
          </cell>
        </row>
        <row r="1098">
          <cell r="B1098" t="str">
            <v>410102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410103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410104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410105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410106</v>
          </cell>
          <cell r="G1102">
            <v>-56835061.990000002</v>
          </cell>
          <cell r="H1102">
            <v>-58129883.219999999</v>
          </cell>
          <cell r="V1102">
            <v>-43258759.219999999</v>
          </cell>
        </row>
        <row r="1103">
          <cell r="B1103" t="str">
            <v>41010601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4101060101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4101060102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4101060103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4101060104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41010602</v>
          </cell>
          <cell r="G1108">
            <v>-37448426.939999998</v>
          </cell>
          <cell r="H1108">
            <v>-38539253.579999998</v>
          </cell>
          <cell r="V1108">
            <v>-29615118.940000001</v>
          </cell>
        </row>
        <row r="1109">
          <cell r="B1109" t="str">
            <v>4101060201</v>
          </cell>
          <cell r="G1109">
            <v>-24970940.670000002</v>
          </cell>
          <cell r="H1109">
            <v>-25762480.27</v>
          </cell>
          <cell r="V1109">
            <v>-19960069.030000001</v>
          </cell>
          <cell r="X1109" t="str">
            <v>Servicios por distribución de energía</v>
          </cell>
          <cell r="Y1109" t="str">
            <v>Servicio por uso de red</v>
          </cell>
        </row>
        <row r="1110">
          <cell r="B1110" t="str">
            <v>4101060202</v>
          </cell>
          <cell r="G1110">
            <v>-4207833.12</v>
          </cell>
          <cell r="H1110">
            <v>-4373481.53</v>
          </cell>
          <cell r="V1110">
            <v>-3114388.78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4101060203</v>
          </cell>
          <cell r="G1111">
            <v>-1816140.96</v>
          </cell>
          <cell r="H1111">
            <v>-1856458.8100000003</v>
          </cell>
          <cell r="V1111">
            <v>-1158483.1599999999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4101060204</v>
          </cell>
          <cell r="G1112">
            <v>0</v>
          </cell>
          <cell r="H1112">
            <v>0</v>
          </cell>
          <cell r="V1112">
            <v>0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4101060205</v>
          </cell>
          <cell r="G1113">
            <v>-6453512.1900000004</v>
          </cell>
          <cell r="H1113">
            <v>-6546832.9700000007</v>
          </cell>
          <cell r="V1113">
            <v>-5382177.9699999997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41010603</v>
          </cell>
          <cell r="G1114">
            <v>-20420364.039999999</v>
          </cell>
          <cell r="H1114">
            <v>-21059796.380000003</v>
          </cell>
          <cell r="V1114">
            <v>-14112536.999999998</v>
          </cell>
        </row>
        <row r="1115">
          <cell r="B1115" t="str">
            <v>4101060301</v>
          </cell>
          <cell r="G1115">
            <v>-4850932.59</v>
          </cell>
          <cell r="H1115">
            <v>-4909138.62</v>
          </cell>
          <cell r="V1115">
            <v>-3224884.8000000003</v>
          </cell>
        </row>
        <row r="1116">
          <cell r="B1116" t="str">
            <v>410106030101</v>
          </cell>
          <cell r="G1116">
            <v>0</v>
          </cell>
          <cell r="H1116">
            <v>0</v>
          </cell>
          <cell r="V1116">
            <v>0</v>
          </cell>
          <cell r="X1116" t="str">
            <v>Servicios por distribución de energía</v>
          </cell>
          <cell r="Y1116" t="str">
            <v>Servicio por uso de red</v>
          </cell>
        </row>
        <row r="1117">
          <cell r="B1117" t="str">
            <v>410106030102</v>
          </cell>
          <cell r="G1117">
            <v>-1773989.26</v>
          </cell>
          <cell r="H1117">
            <v>-1847490.4</v>
          </cell>
          <cell r="V1117">
            <v>-1154014.1399999999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410106030103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410106030104</v>
          </cell>
          <cell r="G1119">
            <v>-1710662.8</v>
          </cell>
          <cell r="H1119">
            <v>-1698597.02</v>
          </cell>
          <cell r="V1119">
            <v>-1129947.08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410106030105</v>
          </cell>
          <cell r="G1120">
            <v>-80272.77</v>
          </cell>
          <cell r="H1120">
            <v>-83157.25</v>
          </cell>
          <cell r="V1120">
            <v>-67366.350000000006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410106030106</v>
          </cell>
          <cell r="G1121">
            <v>-1286007.76</v>
          </cell>
          <cell r="H1121">
            <v>-1279893.9500000002</v>
          </cell>
          <cell r="V1121">
            <v>-873557.2300000001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4101060302</v>
          </cell>
          <cell r="G1122">
            <v>-15569431.449999999</v>
          </cell>
          <cell r="H1122">
            <v>-16150657.76</v>
          </cell>
          <cell r="V1122">
            <v>-10887652.199999999</v>
          </cell>
        </row>
        <row r="1123">
          <cell r="B1123" t="str">
            <v>410106030201</v>
          </cell>
          <cell r="G1123">
            <v>0</v>
          </cell>
          <cell r="H1123">
            <v>0</v>
          </cell>
          <cell r="V1123">
            <v>0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410106030202</v>
          </cell>
          <cell r="G1124">
            <v>-34634.76</v>
          </cell>
          <cell r="H1124">
            <v>-40332.000000000007</v>
          </cell>
          <cell r="V1124">
            <v>-24667.670000000002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410106030203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410106030204</v>
          </cell>
          <cell r="G1126">
            <v>-15534796.689999999</v>
          </cell>
          <cell r="H1126">
            <v>-16110325.76</v>
          </cell>
          <cell r="V1126">
            <v>-10862984.529999999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41010604</v>
          </cell>
          <cell r="G1127">
            <v>-346715.01</v>
          </cell>
          <cell r="H1127">
            <v>-375903.38000000006</v>
          </cell>
          <cell r="V1127">
            <v>-349368.60000000003</v>
          </cell>
        </row>
        <row r="1128">
          <cell r="B1128" t="str">
            <v>4101060401</v>
          </cell>
          <cell r="G1128">
            <v>-147702.5</v>
          </cell>
          <cell r="H1128">
            <v>-132782.87</v>
          </cell>
          <cell r="V1128">
            <v>-82083.88</v>
          </cell>
        </row>
        <row r="1129">
          <cell r="B1129" t="str">
            <v>410106040101</v>
          </cell>
          <cell r="G1129">
            <v>-38971.980000000003</v>
          </cell>
          <cell r="H1129">
            <v>-35058.14</v>
          </cell>
          <cell r="V1129">
            <v>-14041.490000000002</v>
          </cell>
          <cell r="X1129" t="str">
            <v>Servicios por distribución de energía</v>
          </cell>
          <cell r="Y1129" t="str">
            <v>Servicio por uso de red</v>
          </cell>
        </row>
        <row r="1130">
          <cell r="B1130" t="str">
            <v>410106040102</v>
          </cell>
          <cell r="G1130">
            <v>-61544.75</v>
          </cell>
          <cell r="H1130">
            <v>-53391.71</v>
          </cell>
          <cell r="V1130">
            <v>-35401.33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410106040103</v>
          </cell>
          <cell r="G1131">
            <v>-592.84</v>
          </cell>
          <cell r="H1131">
            <v>-615.77</v>
          </cell>
          <cell r="V1131">
            <v>-29.709999999999997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410106040104</v>
          </cell>
          <cell r="G1132">
            <v>-46592.93</v>
          </cell>
          <cell r="H1132">
            <v>-43717.250000000007</v>
          </cell>
          <cell r="V1132">
            <v>-32611.35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4101060402</v>
          </cell>
          <cell r="G1133">
            <v>-199012.51</v>
          </cell>
          <cell r="H1133">
            <v>-243120.51</v>
          </cell>
          <cell r="V1133">
            <v>-267284.71999999997</v>
          </cell>
        </row>
        <row r="1134">
          <cell r="B1134" t="str">
            <v>410106040201</v>
          </cell>
          <cell r="G1134">
            <v>-1362.13</v>
          </cell>
          <cell r="H1134">
            <v>-1501.3999999999999</v>
          </cell>
          <cell r="V1134">
            <v>-255.3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410106040202</v>
          </cell>
          <cell r="G1135">
            <v>-197650.38</v>
          </cell>
          <cell r="H1135">
            <v>-241619.11</v>
          </cell>
          <cell r="V1135">
            <v>-267029.42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41010605</v>
          </cell>
          <cell r="G1136">
            <v>1380444</v>
          </cell>
          <cell r="H1136">
            <v>1845070.1199999999</v>
          </cell>
          <cell r="V1136">
            <v>818265.32</v>
          </cell>
        </row>
        <row r="1137">
          <cell r="B1137" t="str">
            <v>4101060501</v>
          </cell>
          <cell r="G1137">
            <v>1380444</v>
          </cell>
          <cell r="H1137">
            <v>1845070.1199999999</v>
          </cell>
          <cell r="V1137">
            <v>818265.32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410107</v>
          </cell>
          <cell r="G1138">
            <v>-194816148.02000001</v>
          </cell>
          <cell r="H1138">
            <v>-220845378.70999998</v>
          </cell>
          <cell r="V1138">
            <v>-136532418.13</v>
          </cell>
        </row>
        <row r="1139">
          <cell r="B1139" t="str">
            <v>41010701</v>
          </cell>
          <cell r="G1139">
            <v>-190236839.33000001</v>
          </cell>
          <cell r="H1139">
            <v>-216245161.44999999</v>
          </cell>
          <cell r="V1139">
            <v>-133243733.36</v>
          </cell>
        </row>
        <row r="1140">
          <cell r="B1140" t="str">
            <v>4101070101</v>
          </cell>
          <cell r="G1140">
            <v>-79302279.549999997</v>
          </cell>
          <cell r="H1140">
            <v>-90359278.549999997</v>
          </cell>
          <cell r="V1140">
            <v>-57981019.649999991</v>
          </cell>
        </row>
        <row r="1141">
          <cell r="B1141" t="str">
            <v>410107010101</v>
          </cell>
          <cell r="G1141">
            <v>-61549299.130000003</v>
          </cell>
          <cell r="H1141">
            <v>-70023513.24000001</v>
          </cell>
          <cell r="V1141">
            <v>-45902758.639999993</v>
          </cell>
          <cell r="X1141" t="str">
            <v>Servicios por distribución de energía</v>
          </cell>
          <cell r="Y1141" t="str">
            <v>Servicios por distribución de energía</v>
          </cell>
        </row>
        <row r="1142">
          <cell r="B1142" t="str">
            <v>410107010102</v>
          </cell>
          <cell r="G1142">
            <v>-3937378.1</v>
          </cell>
          <cell r="H1142">
            <v>-4527177.2299999995</v>
          </cell>
          <cell r="V1142">
            <v>-2491676.59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410107010103</v>
          </cell>
          <cell r="G1143">
            <v>-13815602.32</v>
          </cell>
          <cell r="H1143">
            <v>-15808588.080000002</v>
          </cell>
          <cell r="V1143">
            <v>-9586584.4199999999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410107010104</v>
          </cell>
          <cell r="G1144">
            <v>0</v>
          </cell>
          <cell r="H1144">
            <v>0</v>
          </cell>
          <cell r="V1144">
            <v>0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4101070102</v>
          </cell>
          <cell r="G1145">
            <v>-13813573.49</v>
          </cell>
          <cell r="H1145">
            <v>-15672269.010000002</v>
          </cell>
          <cell r="V1145">
            <v>-9875546.7400000002</v>
          </cell>
        </row>
        <row r="1146">
          <cell r="B1146" t="str">
            <v>410107010201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410107010202</v>
          </cell>
          <cell r="G1147">
            <v>-2151306.7999999998</v>
          </cell>
          <cell r="H1147">
            <v>-2469628.59</v>
          </cell>
          <cell r="V1147">
            <v>-1318860.67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410107010203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410107010204</v>
          </cell>
          <cell r="G1149">
            <v>-6488010.2699999996</v>
          </cell>
          <cell r="H1149">
            <v>-7368393.3700000001</v>
          </cell>
          <cell r="V1149">
            <v>-4423472.67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410107010205</v>
          </cell>
          <cell r="G1150">
            <v>-120496.41</v>
          </cell>
          <cell r="H1150">
            <v>-132243.19</v>
          </cell>
          <cell r="V1150">
            <v>-94813.760000000009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410107010206</v>
          </cell>
          <cell r="G1151">
            <v>-5053760.01</v>
          </cell>
          <cell r="H1151">
            <v>-5702003.8600000013</v>
          </cell>
          <cell r="V1151">
            <v>-4038399.64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4101070103</v>
          </cell>
          <cell r="G1152">
            <v>-96776949.060000002</v>
          </cell>
          <cell r="H1152">
            <v>-108037500.51000001</v>
          </cell>
          <cell r="V1152">
            <v>-62801402.050000004</v>
          </cell>
        </row>
        <row r="1153">
          <cell r="B1153" t="str">
            <v>410107010301</v>
          </cell>
          <cell r="G1153">
            <v>0</v>
          </cell>
          <cell r="H1153">
            <v>0</v>
          </cell>
          <cell r="V1153">
            <v>0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410107010302</v>
          </cell>
          <cell r="G1154">
            <v>-34266.980000000003</v>
          </cell>
          <cell r="H1154">
            <v>-42746.000000000007</v>
          </cell>
          <cell r="V1154">
            <v>-22169.42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410107010303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410107010304</v>
          </cell>
          <cell r="G1156">
            <v>-96742682.079999998</v>
          </cell>
          <cell r="H1156">
            <v>-107994754.51000001</v>
          </cell>
          <cell r="V1156">
            <v>-62779232.629999995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4101070104</v>
          </cell>
          <cell r="G1157">
            <v>-681043.6</v>
          </cell>
          <cell r="H1157">
            <v>-2825470.76</v>
          </cell>
          <cell r="V1157">
            <v>-3546123.9399999995</v>
          </cell>
        </row>
        <row r="1158">
          <cell r="B1158" t="str">
            <v>410107010401</v>
          </cell>
          <cell r="G1158">
            <v>-37450.53</v>
          </cell>
          <cell r="H1158">
            <v>-43012.06</v>
          </cell>
          <cell r="V1158">
            <v>-4930.87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410107010402</v>
          </cell>
          <cell r="G1159">
            <v>-643593.06999999995</v>
          </cell>
          <cell r="H1159">
            <v>-2782458.6999999997</v>
          </cell>
          <cell r="V1159">
            <v>-3541193.0700000003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4101070105</v>
          </cell>
          <cell r="G1160">
            <v>337006.37</v>
          </cell>
          <cell r="H1160">
            <v>649357.38</v>
          </cell>
          <cell r="V1160">
            <v>960359.0199999999</v>
          </cell>
        </row>
        <row r="1161">
          <cell r="B1161" t="str">
            <v>410107010501</v>
          </cell>
          <cell r="G1161">
            <v>337006.37</v>
          </cell>
          <cell r="H1161">
            <v>619010.98</v>
          </cell>
          <cell r="V1161">
            <v>544585.31999999995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410107010502</v>
          </cell>
          <cell r="G1162">
            <v>0</v>
          </cell>
          <cell r="H1162">
            <v>30346.399999999998</v>
          </cell>
          <cell r="V1162">
            <v>415773.69999999995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41010702</v>
          </cell>
          <cell r="G1163">
            <v>-4579308.6900000004</v>
          </cell>
          <cell r="H1163">
            <v>-4600217.2600000007</v>
          </cell>
          <cell r="V1163">
            <v>-3288684.77</v>
          </cell>
        </row>
        <row r="1164">
          <cell r="B1164" t="str">
            <v>4101070201</v>
          </cell>
          <cell r="G1164">
            <v>-4384661.1900000004</v>
          </cell>
          <cell r="H1164">
            <v>-4404459.74</v>
          </cell>
          <cell r="V1164">
            <v>-3149354.0300000003</v>
          </cell>
        </row>
        <row r="1165">
          <cell r="B1165" t="str">
            <v>410107020101</v>
          </cell>
          <cell r="G1165">
            <v>-4088958.92</v>
          </cell>
          <cell r="H1165">
            <v>-4101637.9000000004</v>
          </cell>
          <cell r="V1165">
            <v>-2925236.6699999995</v>
          </cell>
          <cell r="X1165" t="str">
            <v>Servicios por distribución de energía</v>
          </cell>
          <cell r="Y1165" t="str">
            <v>Servicios de atención a clientes</v>
          </cell>
        </row>
        <row r="1166">
          <cell r="B1166" t="str">
            <v>410107020102</v>
          </cell>
          <cell r="G1166">
            <v>-6596.79</v>
          </cell>
          <cell r="H1166">
            <v>-6841.7800000000007</v>
          </cell>
          <cell r="V1166">
            <v>-4653.5899999999992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410107020103</v>
          </cell>
          <cell r="G1167">
            <v>-289105.48</v>
          </cell>
          <cell r="H1167">
            <v>-295980.06</v>
          </cell>
          <cell r="V1167">
            <v>-219463.77000000002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410107020104</v>
          </cell>
          <cell r="G1168">
            <v>0</v>
          </cell>
          <cell r="H1168">
            <v>0</v>
          </cell>
          <cell r="V1168">
            <v>0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4101070202</v>
          </cell>
          <cell r="G1169">
            <v>-25860.68</v>
          </cell>
          <cell r="H1169">
            <v>-26066.36</v>
          </cell>
          <cell r="V1169">
            <v>-18222.89</v>
          </cell>
        </row>
        <row r="1170">
          <cell r="B1170" t="str">
            <v>410107020201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410107020202</v>
          </cell>
          <cell r="G1171">
            <v>-5299.51</v>
          </cell>
          <cell r="H1171">
            <v>-5528.45</v>
          </cell>
          <cell r="V1171">
            <v>-3969.96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410107020203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410107020204</v>
          </cell>
          <cell r="G1173">
            <v>-15083.15</v>
          </cell>
          <cell r="H1173">
            <v>-15082.17</v>
          </cell>
          <cell r="V1173">
            <v>-10512.410000000002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410107020205</v>
          </cell>
          <cell r="G1174">
            <v>-138.71</v>
          </cell>
          <cell r="H1174">
            <v>-144.59000000000003</v>
          </cell>
          <cell r="V1174">
            <v>-113.17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410107020206</v>
          </cell>
          <cell r="G1175">
            <v>-5339.31</v>
          </cell>
          <cell r="H1175">
            <v>-5311.1500000000005</v>
          </cell>
          <cell r="V1175">
            <v>-3627.35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4101070203</v>
          </cell>
          <cell r="G1176">
            <v>-168786.82</v>
          </cell>
          <cell r="H1176">
            <v>-169691.16</v>
          </cell>
          <cell r="V1176">
            <v>-121107.84999999999</v>
          </cell>
        </row>
        <row r="1177">
          <cell r="B1177" t="str">
            <v>410107020301</v>
          </cell>
          <cell r="G1177">
            <v>0</v>
          </cell>
          <cell r="H1177">
            <v>0</v>
          </cell>
          <cell r="V1177">
            <v>0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410107020302</v>
          </cell>
          <cell r="G1178">
            <v>-876.78</v>
          </cell>
          <cell r="H1178">
            <v>-857.67999999999984</v>
          </cell>
          <cell r="V1178">
            <v>-572.98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410107020303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410107020304</v>
          </cell>
          <cell r="G1180">
            <v>-167910.04</v>
          </cell>
          <cell r="H1180">
            <v>-168833.48</v>
          </cell>
          <cell r="V1180">
            <v>-120534.87000000002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410108</v>
          </cell>
          <cell r="G1181">
            <v>-3356802.19</v>
          </cell>
          <cell r="H1181">
            <v>-4054668.67</v>
          </cell>
          <cell r="V1181">
            <v>-2566837.1599999997</v>
          </cell>
        </row>
        <row r="1182">
          <cell r="B1182" t="str">
            <v>4101080100</v>
          </cell>
          <cell r="G1182">
            <v>-3356802.19</v>
          </cell>
          <cell r="H1182">
            <v>-4054668.67</v>
          </cell>
          <cell r="V1182">
            <v>-2566837.1599999997</v>
          </cell>
          <cell r="X1182" t="str">
            <v>Servicios por distribución de energía</v>
          </cell>
          <cell r="Y1182" t="str">
            <v>Servicios por distribución de energía</v>
          </cell>
        </row>
        <row r="1183">
          <cell r="B1183" t="str">
            <v>4101080200</v>
          </cell>
          <cell r="G1183">
            <v>0</v>
          </cell>
          <cell r="H1183">
            <v>0</v>
          </cell>
          <cell r="V1183">
            <v>0</v>
          </cell>
        </row>
        <row r="1184">
          <cell r="B1184" t="str">
            <v>410109</v>
          </cell>
          <cell r="G1184">
            <v>-12715276.07</v>
          </cell>
          <cell r="H1184">
            <v>-10121506.230000002</v>
          </cell>
          <cell r="V1184">
            <v>-4071094.75</v>
          </cell>
        </row>
        <row r="1185">
          <cell r="B1185" t="str">
            <v>4101090100</v>
          </cell>
          <cell r="G1185">
            <v>-12715276.07</v>
          </cell>
          <cell r="H1185">
            <v>-10121506.230000002</v>
          </cell>
          <cell r="V1185">
            <v>-4071094.75</v>
          </cell>
          <cell r="X1185" t="str">
            <v>Servicios por distribución de energía</v>
          </cell>
          <cell r="Y1185" t="str">
            <v>Ventas de excedentes de energía al MRS</v>
          </cell>
        </row>
        <row r="1186">
          <cell r="B1186" t="str">
            <v>4102</v>
          </cell>
          <cell r="G1186">
            <v>-5039957.76</v>
          </cell>
          <cell r="H1186">
            <v>-5140186.26</v>
          </cell>
          <cell r="V1186">
            <v>-3917692.8</v>
          </cell>
        </row>
        <row r="1187">
          <cell r="B1187" t="str">
            <v>410201</v>
          </cell>
          <cell r="G1187">
            <v>-3061981.65</v>
          </cell>
          <cell r="H1187">
            <v>-3201560.65</v>
          </cell>
          <cell r="V1187">
            <v>-2747043.68</v>
          </cell>
        </row>
        <row r="1188">
          <cell r="B1188" t="str">
            <v>4102010100</v>
          </cell>
          <cell r="G1188">
            <v>-117045.36</v>
          </cell>
          <cell r="H1188">
            <v>-115994.73000000001</v>
          </cell>
          <cell r="V1188">
            <v>-69774.259999999995</v>
          </cell>
          <cell r="X1188" t="str">
            <v>Otros ingresos operacionales</v>
          </cell>
          <cell r="Y1188" t="str">
            <v>Arrendamientos</v>
          </cell>
        </row>
        <row r="1189">
          <cell r="B1189" t="str">
            <v>4102010200</v>
          </cell>
          <cell r="G1189">
            <v>-208199.17</v>
          </cell>
          <cell r="H1189">
            <v>-227578.47000000003</v>
          </cell>
          <cell r="V1189">
            <v>-126865.16</v>
          </cell>
          <cell r="X1189" t="str">
            <v>Otros ingresos operacionales</v>
          </cell>
          <cell r="Y1189" t="str">
            <v>Servicios relacionados a la distribución</v>
          </cell>
        </row>
        <row r="1190">
          <cell r="B1190" t="str">
            <v>4102010300</v>
          </cell>
          <cell r="G1190">
            <v>-4890.24</v>
          </cell>
          <cell r="H1190">
            <v>-3805.4999999999995</v>
          </cell>
          <cell r="V1190">
            <v>-3710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4102010400</v>
          </cell>
          <cell r="G1191">
            <v>-678379.46</v>
          </cell>
          <cell r="H1191">
            <v>-745812.32999999984</v>
          </cell>
          <cell r="V1191">
            <v>-730032.61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4102010500</v>
          </cell>
          <cell r="G1192">
            <v>-1911358.62</v>
          </cell>
          <cell r="H1192">
            <v>-2026648.46</v>
          </cell>
          <cell r="V1192">
            <v>-1715742.78</v>
          </cell>
          <cell r="X1192" t="str">
            <v>Otros ingresos operacionales</v>
          </cell>
          <cell r="Y1192" t="str">
            <v>Arrendamientos</v>
          </cell>
        </row>
        <row r="1193">
          <cell r="B1193" t="str">
            <v>4102010600</v>
          </cell>
          <cell r="G1193">
            <v>0</v>
          </cell>
          <cell r="H1193">
            <v>0</v>
          </cell>
          <cell r="V1193">
            <v>0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4102010700</v>
          </cell>
          <cell r="G1194">
            <v>-54826.13</v>
          </cell>
          <cell r="H1194">
            <v>-35269.68</v>
          </cell>
          <cell r="V1194">
            <v>-23147.069999999996</v>
          </cell>
          <cell r="X1194" t="str">
            <v>Otros ingresos operacionales</v>
          </cell>
          <cell r="Y1194" t="str">
            <v>Otros ingresos</v>
          </cell>
        </row>
        <row r="1195">
          <cell r="B1195" t="str">
            <v>4102010800</v>
          </cell>
          <cell r="G1195">
            <v>-40634.43</v>
          </cell>
          <cell r="H1195">
            <v>-35532.950000000004</v>
          </cell>
          <cell r="V1195">
            <v>-71895.86</v>
          </cell>
          <cell r="X1195" t="str">
            <v>Otros ingresos operacionales</v>
          </cell>
          <cell r="Y1195" t="str">
            <v>Servicios de proyectos de ingeniería a clientes</v>
          </cell>
        </row>
        <row r="1196">
          <cell r="B1196" t="str">
            <v>4102010900</v>
          </cell>
          <cell r="G1196">
            <v>-46648.24</v>
          </cell>
          <cell r="H1196">
            <v>-10918.529999999997</v>
          </cell>
          <cell r="V1196">
            <v>-5875.9399999999987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4102011000</v>
          </cell>
          <cell r="G1197">
            <v>0</v>
          </cell>
          <cell r="H1197">
            <v>0</v>
          </cell>
          <cell r="V1197">
            <v>0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410202</v>
          </cell>
          <cell r="G1198">
            <v>-1503262.29</v>
          </cell>
          <cell r="H1198">
            <v>-1513136.8399999999</v>
          </cell>
          <cell r="V1198">
            <v>-902968.74999999988</v>
          </cell>
        </row>
        <row r="1199">
          <cell r="B1199" t="str">
            <v>4102020100</v>
          </cell>
          <cell r="G1199">
            <v>-1472115.09</v>
          </cell>
          <cell r="H1199">
            <v>-1479596.3199999998</v>
          </cell>
          <cell r="V1199">
            <v>-882850.0199999999</v>
          </cell>
          <cell r="X1199" t="str">
            <v>Otros ingresos operacionales</v>
          </cell>
          <cell r="Y1199" t="str">
            <v>Servicios de proyectos de ingeniería a clientes</v>
          </cell>
        </row>
        <row r="1200">
          <cell r="B1200" t="str">
            <v>4102020200</v>
          </cell>
          <cell r="G1200">
            <v>-31147.200000000001</v>
          </cell>
          <cell r="H1200">
            <v>-33540.519999999997</v>
          </cell>
          <cell r="V1200">
            <v>-20118.73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4102020300</v>
          </cell>
          <cell r="G1201">
            <v>0</v>
          </cell>
          <cell r="H1201">
            <v>0</v>
          </cell>
          <cell r="V1201">
            <v>0</v>
          </cell>
          <cell r="X1201" t="str">
            <v>Otros ingresos operacionales</v>
          </cell>
          <cell r="Y1201" t="str">
            <v>Otros ingresos</v>
          </cell>
        </row>
        <row r="1202">
          <cell r="B1202" t="str">
            <v>410203</v>
          </cell>
          <cell r="G1202">
            <v>-216.64</v>
          </cell>
          <cell r="H1202">
            <v>0</v>
          </cell>
          <cell r="V1202">
            <v>0</v>
          </cell>
        </row>
        <row r="1203">
          <cell r="B1203" t="str">
            <v>4102030100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4102030200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4102030300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4102030400</v>
          </cell>
          <cell r="G1206">
            <v>-216.65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4102030500</v>
          </cell>
          <cell r="G1207">
            <v>0.01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410204</v>
          </cell>
          <cell r="G1208">
            <v>0</v>
          </cell>
          <cell r="H1208">
            <v>0</v>
          </cell>
          <cell r="V1208">
            <v>0</v>
          </cell>
        </row>
        <row r="1209">
          <cell r="B1209" t="str">
            <v>4102040100</v>
          </cell>
          <cell r="G1209">
            <v>-474497.18</v>
          </cell>
          <cell r="H1209">
            <v>-425488.76999999996</v>
          </cell>
          <cell r="V1209">
            <v>-267680.37</v>
          </cell>
          <cell r="X1209" t="str">
            <v>Otros ingresos operacionales</v>
          </cell>
          <cell r="Y1209" t="str">
            <v>Servicios administrativos</v>
          </cell>
        </row>
        <row r="1210">
          <cell r="B1210" t="str">
            <v>42</v>
          </cell>
          <cell r="G1210">
            <v>-2712478.13</v>
          </cell>
          <cell r="H1210">
            <v>-2642773.1899999995</v>
          </cell>
          <cell r="V1210">
            <v>-2153349.09</v>
          </cell>
        </row>
        <row r="1211">
          <cell r="B1211" t="str">
            <v>4201</v>
          </cell>
          <cell r="G1211">
            <v>-1699805.63</v>
          </cell>
          <cell r="H1211">
            <v>-1339194.4500000002</v>
          </cell>
          <cell r="V1211">
            <v>-1438505.0999999999</v>
          </cell>
        </row>
        <row r="1212">
          <cell r="B1212" t="str">
            <v>420101</v>
          </cell>
          <cell r="G1212">
            <v>-619275.27</v>
          </cell>
          <cell r="H1212">
            <v>-325330.51</v>
          </cell>
          <cell r="V1212">
            <v>-367291.47000000003</v>
          </cell>
        </row>
        <row r="1213">
          <cell r="B1213" t="str">
            <v>4201010100</v>
          </cell>
          <cell r="G1213">
            <v>-222565.27</v>
          </cell>
          <cell r="H1213">
            <v>-63291.80999999999</v>
          </cell>
          <cell r="V1213">
            <v>-98009.3</v>
          </cell>
          <cell r="X1213" t="str">
            <v>Ingresos financieros</v>
          </cell>
          <cell r="Y1213" t="str">
            <v>Intereses por depósitos bancarios e inversiones</v>
          </cell>
        </row>
        <row r="1214">
          <cell r="B1214" t="str">
            <v>4201010200</v>
          </cell>
          <cell r="G1214">
            <v>-278157.02</v>
          </cell>
          <cell r="H1214">
            <v>-196834.62000000002</v>
          </cell>
          <cell r="V1214">
            <v>-172415.82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4201010300</v>
          </cell>
          <cell r="G1215">
            <v>-14961.78</v>
          </cell>
          <cell r="H1215">
            <v>0</v>
          </cell>
          <cell r="V1215">
            <v>-72494.670000000013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4201010400</v>
          </cell>
          <cell r="G1216">
            <v>-103591.2</v>
          </cell>
          <cell r="H1216">
            <v>-65204.079999999994</v>
          </cell>
          <cell r="V1216">
            <v>-24371.679999999997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420102</v>
          </cell>
          <cell r="G1217">
            <v>-65180.59</v>
          </cell>
          <cell r="H1217">
            <v>-63432.99</v>
          </cell>
          <cell r="V1217">
            <v>-18297.09</v>
          </cell>
        </row>
        <row r="1218">
          <cell r="B1218" t="str">
            <v>4201020100</v>
          </cell>
          <cell r="G1218">
            <v>-65180.59</v>
          </cell>
          <cell r="H1218">
            <v>-63432.99</v>
          </cell>
          <cell r="V1218">
            <v>-18297.09</v>
          </cell>
          <cell r="X1218" t="str">
            <v>Ingresos financieros</v>
          </cell>
          <cell r="Y1218" t="str">
            <v>Intereses por préstamos a partes relacionadas</v>
          </cell>
        </row>
        <row r="1219">
          <cell r="B1219" t="str">
            <v>420103</v>
          </cell>
          <cell r="G1219">
            <v>0</v>
          </cell>
          <cell r="H1219">
            <v>0</v>
          </cell>
          <cell r="V1219">
            <v>0</v>
          </cell>
        </row>
        <row r="1220">
          <cell r="B1220" t="str">
            <v>420104</v>
          </cell>
          <cell r="G1220">
            <v>-1969.44</v>
          </cell>
          <cell r="H1220">
            <v>-909.32</v>
          </cell>
          <cell r="V1220">
            <v>0</v>
          </cell>
        </row>
        <row r="1221">
          <cell r="B1221" t="str">
            <v>4201040100</v>
          </cell>
          <cell r="G1221">
            <v>-1969.44</v>
          </cell>
          <cell r="H1221">
            <v>0</v>
          </cell>
          <cell r="V1221">
            <v>0</v>
          </cell>
          <cell r="X1221" t="str">
            <v>Ingresos financieros</v>
          </cell>
          <cell r="Y1221" t="str">
            <v>Intereses por depósitos bancarios e inversiones</v>
          </cell>
        </row>
        <row r="1222">
          <cell r="B1222" t="str">
            <v>4201040200</v>
          </cell>
          <cell r="G1222">
            <v>0</v>
          </cell>
          <cell r="H1222">
            <v>-909.32</v>
          </cell>
          <cell r="V1222">
            <v>0</v>
          </cell>
          <cell r="X1222" t="str">
            <v>Ingresos financieros</v>
          </cell>
          <cell r="Y1222" t="str">
            <v>Intereses cobrados a clientes</v>
          </cell>
        </row>
        <row r="1223">
          <cell r="B1223" t="str">
            <v>420109</v>
          </cell>
          <cell r="G1223">
            <v>-1013380.33</v>
          </cell>
          <cell r="H1223">
            <v>-949521.63000000024</v>
          </cell>
          <cell r="V1223">
            <v>-1052916.54</v>
          </cell>
        </row>
        <row r="1224">
          <cell r="B1224" t="str">
            <v>4201090100</v>
          </cell>
          <cell r="G1224">
            <v>-943194.25</v>
          </cell>
          <cell r="H1224">
            <v>-869053.89000000013</v>
          </cell>
          <cell r="V1224">
            <v>-781756.57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4201090200</v>
          </cell>
          <cell r="G1225">
            <v>-57920.43</v>
          </cell>
          <cell r="H1225">
            <v>-52649.979999999996</v>
          </cell>
          <cell r="V1225">
            <v>-96934.98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4201090300</v>
          </cell>
          <cell r="G1226">
            <v>-7091.45</v>
          </cell>
          <cell r="H1226">
            <v>-20341.330000000002</v>
          </cell>
          <cell r="V1226">
            <v>-172701.12000000002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4201090400</v>
          </cell>
          <cell r="G1227">
            <v>-5174.2</v>
          </cell>
          <cell r="H1227">
            <v>-7476.43</v>
          </cell>
          <cell r="V1227">
            <v>-1523.8700000000001</v>
          </cell>
          <cell r="X1227" t="str">
            <v>Ingresos financieros</v>
          </cell>
          <cell r="Y1227" t="str">
            <v>Otros ingresos financieros</v>
          </cell>
        </row>
        <row r="1228">
          <cell r="B1228" t="str">
            <v>4201090500</v>
          </cell>
          <cell r="G1228">
            <v>0</v>
          </cell>
          <cell r="H1228">
            <v>0</v>
          </cell>
          <cell r="V1228">
            <v>0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4202</v>
          </cell>
          <cell r="G1229">
            <v>-162969.26</v>
          </cell>
          <cell r="H1229">
            <v>-159517.78</v>
          </cell>
          <cell r="V1229">
            <v>-188275</v>
          </cell>
        </row>
        <row r="1230">
          <cell r="B1230" t="str">
            <v>4202010000</v>
          </cell>
          <cell r="G1230">
            <v>0</v>
          </cell>
          <cell r="H1230">
            <v>0</v>
          </cell>
          <cell r="V1230">
            <v>0</v>
          </cell>
        </row>
        <row r="1231">
          <cell r="B1231" t="str">
            <v>4202020000</v>
          </cell>
          <cell r="G1231">
            <v>-162969.26</v>
          </cell>
          <cell r="H1231">
            <v>-159517.78</v>
          </cell>
          <cell r="V1231">
            <v>-188275</v>
          </cell>
          <cell r="X1231" t="str">
            <v>Ingresos por dividendos</v>
          </cell>
        </row>
        <row r="1232">
          <cell r="B1232" t="str">
            <v>4203</v>
          </cell>
          <cell r="G1232">
            <v>-808417.13</v>
          </cell>
          <cell r="H1232">
            <v>-1030441.5</v>
          </cell>
          <cell r="V1232">
            <v>-526568.99</v>
          </cell>
        </row>
        <row r="1233">
          <cell r="B1233" t="str">
            <v>4203010000</v>
          </cell>
          <cell r="G1233">
            <v>0</v>
          </cell>
          <cell r="H1233">
            <v>0</v>
          </cell>
          <cell r="V1233">
            <v>0</v>
          </cell>
          <cell r="X1233" t="str">
            <v>Otros ingresos operacionales</v>
          </cell>
          <cell r="Y1233" t="str">
            <v>Otros ingresos</v>
          </cell>
        </row>
        <row r="1234">
          <cell r="B1234" t="str">
            <v>4203020000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4203030000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420309</v>
          </cell>
          <cell r="G1236">
            <v>-808417.13</v>
          </cell>
          <cell r="H1236">
            <v>-1030441.5</v>
          </cell>
          <cell r="V1236">
            <v>-526568.99</v>
          </cell>
        </row>
        <row r="1237">
          <cell r="B1237" t="str">
            <v>4203090100</v>
          </cell>
          <cell r="G1237">
            <v>-17841.66</v>
          </cell>
          <cell r="H1237">
            <v>-21604.560000000001</v>
          </cell>
          <cell r="V1237">
            <v>-20438.34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4203090200</v>
          </cell>
          <cell r="G1238">
            <v>-558839.15</v>
          </cell>
          <cell r="H1238">
            <v>-578610.5199999999</v>
          </cell>
          <cell r="V1238">
            <v>-414375.27</v>
          </cell>
          <cell r="X1238" t="str">
            <v>Otros ingresos operacionales</v>
          </cell>
          <cell r="Y1238" t="str">
            <v>Servicios de recaudación</v>
          </cell>
        </row>
        <row r="1239">
          <cell r="B1239" t="str">
            <v>4203090300</v>
          </cell>
          <cell r="G1239">
            <v>-231736.32000000001</v>
          </cell>
          <cell r="H1239">
            <v>-430226.42000000004</v>
          </cell>
          <cell r="V1239">
            <v>-91755.37999999999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4203090400</v>
          </cell>
          <cell r="G1240">
            <v>0</v>
          </cell>
          <cell r="H1240">
            <v>0</v>
          </cell>
          <cell r="V1240">
            <v>0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4204</v>
          </cell>
          <cell r="G1241">
            <v>-41286.11</v>
          </cell>
          <cell r="H1241">
            <v>-113619.46</v>
          </cell>
          <cell r="V1241">
            <v>0</v>
          </cell>
        </row>
        <row r="1242">
          <cell r="B1242" t="str">
            <v>4204010000</v>
          </cell>
          <cell r="G1242">
            <v>-556.04999999999995</v>
          </cell>
          <cell r="H1242">
            <v>-113619.46</v>
          </cell>
          <cell r="V1242">
            <v>0</v>
          </cell>
          <cell r="X1242" t="str">
            <v>Otros ingresos operacionales</v>
          </cell>
          <cell r="Y1242" t="str">
            <v>Ingresos por venta de activos fijos</v>
          </cell>
        </row>
        <row r="1243">
          <cell r="B1243" t="str">
            <v>4204020000</v>
          </cell>
          <cell r="G1243">
            <v>-40730.06</v>
          </cell>
          <cell r="H1243">
            <v>0</v>
          </cell>
          <cell r="V1243">
            <v>0</v>
          </cell>
          <cell r="X1243" t="str">
            <v>Otros ingresos operacionales</v>
          </cell>
          <cell r="Y1243" t="str">
            <v>Indemnizaciones por seguros</v>
          </cell>
        </row>
        <row r="1244">
          <cell r="B1244" t="str">
            <v>4204030000</v>
          </cell>
          <cell r="G1244">
            <v>0</v>
          </cell>
          <cell r="H1244">
            <v>0</v>
          </cell>
          <cell r="V1244">
            <v>0</v>
          </cell>
        </row>
        <row r="1245">
          <cell r="B1245" t="str">
            <v>4204040000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4204090000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4205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4205010000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5</v>
          </cell>
          <cell r="G1249">
            <v>264595588.34</v>
          </cell>
          <cell r="H1249">
            <v>287189380.83000004</v>
          </cell>
          <cell r="V1249">
            <v>181325040.15999997</v>
          </cell>
        </row>
        <row r="1250">
          <cell r="B1250" t="str">
            <v>51</v>
          </cell>
          <cell r="G1250">
            <v>253896581.63999999</v>
          </cell>
          <cell r="H1250">
            <v>275293694.94</v>
          </cell>
          <cell r="V1250">
            <v>174360784.83000001</v>
          </cell>
        </row>
        <row r="1251">
          <cell r="B1251" t="str">
            <v>5101</v>
          </cell>
          <cell r="G1251">
            <v>205979798.49000001</v>
          </cell>
          <cell r="H1251">
            <v>228457467.28000003</v>
          </cell>
          <cell r="V1251">
            <v>140412679.21000001</v>
          </cell>
        </row>
        <row r="1252">
          <cell r="B1252" t="str">
            <v>510101</v>
          </cell>
          <cell r="G1252">
            <v>205979798.49000001</v>
          </cell>
          <cell r="H1252">
            <v>228457467.28000003</v>
          </cell>
          <cell r="V1252">
            <v>140412679.21000001</v>
          </cell>
        </row>
        <row r="1253">
          <cell r="B1253" t="str">
            <v>51010101</v>
          </cell>
          <cell r="G1253">
            <v>206578553</v>
          </cell>
          <cell r="H1253">
            <v>240385601.41</v>
          </cell>
          <cell r="V1253">
            <v>150816259.13999999</v>
          </cell>
        </row>
        <row r="1254">
          <cell r="B1254" t="str">
            <v>51010102</v>
          </cell>
          <cell r="G1254">
            <v>-598754.51</v>
          </cell>
          <cell r="H1254">
            <v>-11962068.91</v>
          </cell>
          <cell r="V1254">
            <v>-10533941.689999999</v>
          </cell>
        </row>
        <row r="1255">
          <cell r="B1255" t="str">
            <v>51010103</v>
          </cell>
          <cell r="G1255">
            <v>0</v>
          </cell>
          <cell r="H1255">
            <v>33934.78</v>
          </cell>
          <cell r="V1255">
            <v>130361.76000000001</v>
          </cell>
        </row>
        <row r="1256">
          <cell r="B1256" t="str">
            <v>5102</v>
          </cell>
          <cell r="G1256">
            <v>30812427.09</v>
          </cell>
          <cell r="H1256">
            <v>29837769.160000004</v>
          </cell>
          <cell r="V1256">
            <v>21967701.359999999</v>
          </cell>
        </row>
        <row r="1257">
          <cell r="B1257" t="str">
            <v>510201</v>
          </cell>
          <cell r="G1257">
            <v>0</v>
          </cell>
          <cell r="H1257">
            <v>0</v>
          </cell>
          <cell r="V1257">
            <v>0</v>
          </cell>
        </row>
        <row r="1258">
          <cell r="B1258" t="str">
            <v>51020101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51020102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51020103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51020104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510202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510203</v>
          </cell>
          <cell r="G1263">
            <v>17139990.710000001</v>
          </cell>
          <cell r="H1263">
            <v>17379004.930000003</v>
          </cell>
          <cell r="V1263">
            <v>12888857.9</v>
          </cell>
        </row>
        <row r="1264">
          <cell r="B1264" t="str">
            <v>51020301</v>
          </cell>
          <cell r="G1264">
            <v>17137402.210000001</v>
          </cell>
          <cell r="H1264">
            <v>17372090.249999996</v>
          </cell>
          <cell r="V1264">
            <v>12888846.930000002</v>
          </cell>
        </row>
        <row r="1265">
          <cell r="B1265" t="str">
            <v>51020302</v>
          </cell>
          <cell r="G1265">
            <v>2588.5</v>
          </cell>
          <cell r="H1265">
            <v>6914.6800000000012</v>
          </cell>
          <cell r="V1265">
            <v>10.969999999999999</v>
          </cell>
        </row>
        <row r="1266">
          <cell r="B1266" t="str">
            <v>510204</v>
          </cell>
          <cell r="G1266">
            <v>2620618.23</v>
          </cell>
          <cell r="H1266">
            <v>2538194.3200000003</v>
          </cell>
          <cell r="V1266">
            <v>1608211.57</v>
          </cell>
        </row>
        <row r="1267">
          <cell r="B1267" t="str">
            <v>51020401</v>
          </cell>
          <cell r="G1267">
            <v>2597248.0099999998</v>
          </cell>
          <cell r="H1267">
            <v>2528764.66</v>
          </cell>
          <cell r="V1267">
            <v>1606130.4100000001</v>
          </cell>
        </row>
        <row r="1268">
          <cell r="B1268" t="str">
            <v>51020402</v>
          </cell>
          <cell r="G1268">
            <v>23370.22</v>
          </cell>
          <cell r="H1268">
            <v>9429.66</v>
          </cell>
          <cell r="V1268">
            <v>2081.1599999999994</v>
          </cell>
        </row>
        <row r="1269">
          <cell r="B1269" t="str">
            <v>510205</v>
          </cell>
          <cell r="G1269">
            <v>3478903.82</v>
          </cell>
          <cell r="H1269">
            <v>791965.14000000013</v>
          </cell>
          <cell r="V1269">
            <v>12828.480000000001</v>
          </cell>
        </row>
        <row r="1270">
          <cell r="B1270" t="str">
            <v>51020501</v>
          </cell>
          <cell r="G1270">
            <v>3478903.82</v>
          </cell>
          <cell r="H1270">
            <v>791965.14000000013</v>
          </cell>
          <cell r="V1270">
            <v>12828.480000000001</v>
          </cell>
        </row>
        <row r="1271">
          <cell r="B1271" t="str">
            <v>510206</v>
          </cell>
          <cell r="G1271">
            <v>7572914.3300000001</v>
          </cell>
          <cell r="H1271">
            <v>9128604.7699999996</v>
          </cell>
          <cell r="V1271">
            <v>7457803.4100000001</v>
          </cell>
        </row>
        <row r="1272">
          <cell r="B1272" t="str">
            <v>51020601</v>
          </cell>
          <cell r="G1272">
            <v>7572914.3300000001</v>
          </cell>
          <cell r="H1272">
            <v>4827726.8100000005</v>
          </cell>
          <cell r="V1272">
            <v>3532399.8899999997</v>
          </cell>
        </row>
        <row r="1273">
          <cell r="B1273" t="str">
            <v>51020602</v>
          </cell>
          <cell r="G1273">
            <v>0</v>
          </cell>
          <cell r="H1273">
            <v>1191673.3800000001</v>
          </cell>
          <cell r="V1273">
            <v>1532467.44</v>
          </cell>
        </row>
        <row r="1274">
          <cell r="B1274" t="str">
            <v>51020603</v>
          </cell>
          <cell r="G1274">
            <v>0</v>
          </cell>
          <cell r="H1274">
            <v>278661.13</v>
          </cell>
          <cell r="V1274">
            <v>176672.87000000002</v>
          </cell>
        </row>
        <row r="1275">
          <cell r="B1275" t="str">
            <v>51020604</v>
          </cell>
          <cell r="G1275">
            <v>0</v>
          </cell>
          <cell r="H1275">
            <v>213195.81</v>
          </cell>
          <cell r="V1275">
            <v>91980.32</v>
          </cell>
        </row>
        <row r="1276">
          <cell r="B1276" t="str">
            <v>51020605</v>
          </cell>
          <cell r="G1276">
            <v>0</v>
          </cell>
          <cell r="H1276">
            <v>241925.91</v>
          </cell>
          <cell r="V1276">
            <v>93910.3</v>
          </cell>
        </row>
        <row r="1277">
          <cell r="B1277" t="str">
            <v>51020606</v>
          </cell>
          <cell r="G1277">
            <v>0</v>
          </cell>
          <cell r="H1277">
            <v>494449.45</v>
          </cell>
          <cell r="V1277">
            <v>203875.45</v>
          </cell>
        </row>
        <row r="1278">
          <cell r="B1278" t="str">
            <v>51020607</v>
          </cell>
          <cell r="G1278">
            <v>0</v>
          </cell>
          <cell r="H1278">
            <v>343108.06</v>
          </cell>
          <cell r="V1278">
            <v>119683.56</v>
          </cell>
        </row>
        <row r="1279">
          <cell r="B1279" t="str">
            <v>51020608</v>
          </cell>
          <cell r="G1279">
            <v>0</v>
          </cell>
          <cell r="H1279">
            <v>279895.49</v>
          </cell>
          <cell r="V1279">
            <v>102355.88</v>
          </cell>
        </row>
        <row r="1280">
          <cell r="B1280" t="str">
            <v>51020609</v>
          </cell>
          <cell r="G1280">
            <v>0</v>
          </cell>
          <cell r="H1280">
            <v>522235.23000000004</v>
          </cell>
          <cell r="V1280">
            <v>1366439.25</v>
          </cell>
        </row>
        <row r="1281">
          <cell r="B1281" t="str">
            <v>51020610</v>
          </cell>
          <cell r="G1281">
            <v>0</v>
          </cell>
          <cell r="H1281">
            <v>436921.98</v>
          </cell>
          <cell r="V1281">
            <v>136528.41</v>
          </cell>
        </row>
        <row r="1282">
          <cell r="B1282" t="str">
            <v>51020611</v>
          </cell>
          <cell r="G1282">
            <v>0</v>
          </cell>
          <cell r="H1282">
            <v>298811.52000000002</v>
          </cell>
          <cell r="V1282">
            <v>101490.04000000001</v>
          </cell>
        </row>
        <row r="1283">
          <cell r="B1283" t="str">
            <v>5103</v>
          </cell>
          <cell r="G1283">
            <v>8237095.7800000003</v>
          </cell>
          <cell r="H1283">
            <v>8185634.8100000005</v>
          </cell>
          <cell r="V1283">
            <v>5521240.8000000007</v>
          </cell>
        </row>
        <row r="1284">
          <cell r="B1284" t="str">
            <v>510301</v>
          </cell>
          <cell r="G1284">
            <v>8237095.7800000003</v>
          </cell>
          <cell r="H1284">
            <v>8185634.8100000005</v>
          </cell>
          <cell r="V1284">
            <v>5521240.8000000007</v>
          </cell>
        </row>
        <row r="1285">
          <cell r="B1285" t="str">
            <v>51030101</v>
          </cell>
          <cell r="G1285">
            <v>8237095.7800000003</v>
          </cell>
          <cell r="H1285">
            <v>8185634.8100000005</v>
          </cell>
          <cell r="V1285">
            <v>5521240.8000000007</v>
          </cell>
        </row>
        <row r="1286">
          <cell r="B1286" t="str">
            <v>5104</v>
          </cell>
          <cell r="G1286">
            <v>2545041.23</v>
          </cell>
          <cell r="H1286">
            <v>1868656.1900000002</v>
          </cell>
          <cell r="V1286">
            <v>1148465.2300000002</v>
          </cell>
        </row>
        <row r="1287">
          <cell r="B1287" t="str">
            <v>51040100</v>
          </cell>
          <cell r="G1287">
            <v>787247.62</v>
          </cell>
          <cell r="H1287">
            <v>88401.94</v>
          </cell>
          <cell r="V1287">
            <v>71.510000000000005</v>
          </cell>
        </row>
        <row r="1288">
          <cell r="B1288" t="str">
            <v>51040200</v>
          </cell>
          <cell r="G1288">
            <v>1113977.27</v>
          </cell>
          <cell r="H1288">
            <v>1100402.29</v>
          </cell>
          <cell r="V1288">
            <v>700088.55999999994</v>
          </cell>
        </row>
        <row r="1289">
          <cell r="B1289" t="str">
            <v>51040300</v>
          </cell>
          <cell r="G1289">
            <v>142229.85999999999</v>
          </cell>
          <cell r="H1289">
            <v>137286.27000000002</v>
          </cell>
          <cell r="V1289">
            <v>51056.869999999995</v>
          </cell>
        </row>
        <row r="1290">
          <cell r="B1290" t="str">
            <v>51040400</v>
          </cell>
          <cell r="G1290">
            <v>501586.48</v>
          </cell>
          <cell r="H1290">
            <v>542565.68999999994</v>
          </cell>
          <cell r="V1290">
            <v>397248.28999999992</v>
          </cell>
        </row>
        <row r="1291">
          <cell r="B1291" t="str">
            <v>5105</v>
          </cell>
          <cell r="G1291">
            <v>6322219.0499999998</v>
          </cell>
          <cell r="H1291">
            <v>6944167.5</v>
          </cell>
          <cell r="V1291">
            <v>5310698.2299999995</v>
          </cell>
        </row>
        <row r="1292">
          <cell r="B1292" t="str">
            <v>510501</v>
          </cell>
          <cell r="G1292">
            <v>3240318.62</v>
          </cell>
          <cell r="H1292">
            <v>3536607.4099999992</v>
          </cell>
          <cell r="V1292">
            <v>2540203.0499999998</v>
          </cell>
        </row>
        <row r="1293">
          <cell r="B1293" t="str">
            <v>51050101</v>
          </cell>
          <cell r="G1293">
            <v>0</v>
          </cell>
          <cell r="H1293">
            <v>0</v>
          </cell>
          <cell r="V1293">
            <v>0</v>
          </cell>
        </row>
        <row r="1294">
          <cell r="B1294" t="str">
            <v>51050102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51050103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51050104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51050105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51050106</v>
          </cell>
          <cell r="G1298">
            <v>3240318.62</v>
          </cell>
          <cell r="H1298">
            <v>3536607.4099999992</v>
          </cell>
          <cell r="V1298">
            <v>2540203.0499999998</v>
          </cell>
        </row>
        <row r="1299">
          <cell r="B1299" t="str">
            <v>5105010601</v>
          </cell>
          <cell r="G1299">
            <v>91543.41</v>
          </cell>
          <cell r="H1299">
            <v>95935.98000000001</v>
          </cell>
          <cell r="V1299">
            <v>64089.229999999996</v>
          </cell>
        </row>
        <row r="1300">
          <cell r="B1300" t="str">
            <v>5105010602</v>
          </cell>
          <cell r="G1300">
            <v>430850.19</v>
          </cell>
          <cell r="H1300">
            <v>430413.13</v>
          </cell>
          <cell r="V1300">
            <v>288470.23</v>
          </cell>
        </row>
        <row r="1301">
          <cell r="B1301" t="str">
            <v>5105010603</v>
          </cell>
          <cell r="G1301">
            <v>1137463.6100000001</v>
          </cell>
          <cell r="H1301">
            <v>1246391.54</v>
          </cell>
          <cell r="V1301">
            <v>923594.69000000018</v>
          </cell>
        </row>
        <row r="1302">
          <cell r="B1302" t="str">
            <v>5105010604</v>
          </cell>
          <cell r="G1302">
            <v>736591.35</v>
          </cell>
          <cell r="H1302">
            <v>782814.82</v>
          </cell>
          <cell r="V1302">
            <v>569215.63</v>
          </cell>
        </row>
        <row r="1303">
          <cell r="B1303" t="str">
            <v>5105010605</v>
          </cell>
          <cell r="G1303">
            <v>0</v>
          </cell>
          <cell r="H1303">
            <v>0</v>
          </cell>
          <cell r="V1303">
            <v>0</v>
          </cell>
        </row>
        <row r="1304">
          <cell r="B1304" t="str">
            <v>5105010606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5105010607</v>
          </cell>
          <cell r="G1305">
            <v>339297.04</v>
          </cell>
          <cell r="H1305">
            <v>351768.19</v>
          </cell>
          <cell r="V1305">
            <v>252222.96999999997</v>
          </cell>
        </row>
        <row r="1306">
          <cell r="B1306" t="str">
            <v>5105010608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5105010609</v>
          </cell>
          <cell r="G1307">
            <v>153651.19</v>
          </cell>
          <cell r="H1307">
            <v>156230.69</v>
          </cell>
          <cell r="V1307">
            <v>110319.89</v>
          </cell>
        </row>
        <row r="1308">
          <cell r="B1308" t="str">
            <v>5105010610</v>
          </cell>
          <cell r="G1308">
            <v>0</v>
          </cell>
          <cell r="H1308">
            <v>0</v>
          </cell>
          <cell r="V1308">
            <v>0</v>
          </cell>
        </row>
        <row r="1309">
          <cell r="B1309" t="str">
            <v>5105010611</v>
          </cell>
          <cell r="G1309">
            <v>123.52</v>
          </cell>
          <cell r="H1309">
            <v>158.03999999999996</v>
          </cell>
          <cell r="V1309">
            <v>216.96</v>
          </cell>
        </row>
        <row r="1310">
          <cell r="B1310" t="str">
            <v>5105010612</v>
          </cell>
          <cell r="G1310">
            <v>13901.64</v>
          </cell>
          <cell r="H1310">
            <v>22464.229999999996</v>
          </cell>
          <cell r="V1310">
            <v>13482.650000000001</v>
          </cell>
        </row>
        <row r="1311">
          <cell r="B1311" t="str">
            <v>5105010613</v>
          </cell>
          <cell r="G1311">
            <v>63318.1</v>
          </cell>
          <cell r="H1311">
            <v>66245.170000000013</v>
          </cell>
          <cell r="V1311">
            <v>13852.710000000001</v>
          </cell>
        </row>
        <row r="1312">
          <cell r="B1312" t="str">
            <v>5105010614</v>
          </cell>
          <cell r="G1312">
            <v>152543.81</v>
          </cell>
          <cell r="H1312">
            <v>187325.21999999997</v>
          </cell>
          <cell r="V1312">
            <v>147629.01999999999</v>
          </cell>
        </row>
        <row r="1313">
          <cell r="B1313" t="str">
            <v>5105010615</v>
          </cell>
          <cell r="G1313">
            <v>30745.55</v>
          </cell>
          <cell r="H1313">
            <v>32611.8</v>
          </cell>
          <cell r="V1313">
            <v>27177.899999999998</v>
          </cell>
        </row>
        <row r="1314">
          <cell r="B1314" t="str">
            <v>5105010616</v>
          </cell>
          <cell r="G1314">
            <v>90289.21</v>
          </cell>
          <cell r="H1314">
            <v>164248.6</v>
          </cell>
          <cell r="V1314">
            <v>129414.45000000001</v>
          </cell>
        </row>
        <row r="1315">
          <cell r="B1315" t="str">
            <v>5105010617</v>
          </cell>
          <cell r="G1315">
            <v>0</v>
          </cell>
          <cell r="H1315">
            <v>0</v>
          </cell>
          <cell r="V1315">
            <v>0</v>
          </cell>
        </row>
        <row r="1316">
          <cell r="B1316" t="str">
            <v>5105010618</v>
          </cell>
          <cell r="V1316">
            <v>516.72000000000014</v>
          </cell>
        </row>
        <row r="1317">
          <cell r="B1317" t="str">
            <v>510502</v>
          </cell>
          <cell r="G1317">
            <v>1770515.14</v>
          </cell>
          <cell r="H1317">
            <v>1812707.3399999999</v>
          </cell>
          <cell r="V1317">
            <v>1251973.1000000001</v>
          </cell>
        </row>
        <row r="1318">
          <cell r="B1318" t="str">
            <v>51050201</v>
          </cell>
          <cell r="G1318">
            <v>0</v>
          </cell>
          <cell r="H1318">
            <v>0</v>
          </cell>
          <cell r="V1318">
            <v>0</v>
          </cell>
        </row>
        <row r="1319">
          <cell r="B1319" t="str">
            <v>51050202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51050203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51050204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51050205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51050206</v>
          </cell>
          <cell r="G1323">
            <v>1770515.14</v>
          </cell>
          <cell r="H1323">
            <v>1812707.3399999999</v>
          </cell>
          <cell r="V1323">
            <v>1251973.1000000001</v>
          </cell>
        </row>
        <row r="1324">
          <cell r="B1324" t="str">
            <v>5105020601</v>
          </cell>
          <cell r="G1324">
            <v>192106</v>
          </cell>
          <cell r="H1324">
            <v>192445.77000000002</v>
          </cell>
          <cell r="V1324">
            <v>128553.23</v>
          </cell>
        </row>
        <row r="1325">
          <cell r="B1325" t="str">
            <v>5105020602</v>
          </cell>
          <cell r="G1325">
            <v>114045.16</v>
          </cell>
          <cell r="H1325">
            <v>117721.5</v>
          </cell>
          <cell r="V1325">
            <v>91442.59</v>
          </cell>
        </row>
        <row r="1326">
          <cell r="B1326" t="str">
            <v>5105020603</v>
          </cell>
          <cell r="G1326">
            <v>327827.05</v>
          </cell>
          <cell r="H1326">
            <v>289055.18999999994</v>
          </cell>
          <cell r="V1326">
            <v>109858.77</v>
          </cell>
        </row>
        <row r="1327">
          <cell r="B1327" t="str">
            <v>5105020604</v>
          </cell>
          <cell r="G1327">
            <v>0</v>
          </cell>
          <cell r="H1327">
            <v>0</v>
          </cell>
          <cell r="V1327">
            <v>0</v>
          </cell>
        </row>
        <row r="1328">
          <cell r="B1328" t="str">
            <v>5105020605</v>
          </cell>
          <cell r="G1328">
            <v>100133.66</v>
          </cell>
          <cell r="H1328">
            <v>123478.27</v>
          </cell>
          <cell r="V1328">
            <v>99519</v>
          </cell>
        </row>
        <row r="1329">
          <cell r="B1329" t="str">
            <v>5105020606</v>
          </cell>
          <cell r="G1329">
            <v>2832.29</v>
          </cell>
          <cell r="H1329">
            <v>1359.4699999999998</v>
          </cell>
          <cell r="V1329">
            <v>1554.5599999999997</v>
          </cell>
        </row>
        <row r="1330">
          <cell r="B1330" t="str">
            <v>5105020607</v>
          </cell>
          <cell r="G1330">
            <v>347.49</v>
          </cell>
          <cell r="H1330">
            <v>230.39999999999995</v>
          </cell>
          <cell r="V1330">
            <v>153.6</v>
          </cell>
        </row>
        <row r="1331">
          <cell r="B1331" t="str">
            <v>5105020608</v>
          </cell>
          <cell r="G1331">
            <v>245675.37</v>
          </cell>
          <cell r="H1331">
            <v>283128.07</v>
          </cell>
          <cell r="V1331">
            <v>194815.07</v>
          </cell>
        </row>
        <row r="1332">
          <cell r="B1332" t="str">
            <v>5105020609</v>
          </cell>
          <cell r="G1332">
            <v>461814.33</v>
          </cell>
          <cell r="H1332">
            <v>428083.19</v>
          </cell>
          <cell r="V1332">
            <v>306490.81000000006</v>
          </cell>
        </row>
        <row r="1333">
          <cell r="B1333" t="str">
            <v>5105020610</v>
          </cell>
          <cell r="G1333">
            <v>325733.78999999998</v>
          </cell>
          <cell r="H1333">
            <v>377205.48</v>
          </cell>
          <cell r="V1333">
            <v>319585.46999999997</v>
          </cell>
        </row>
        <row r="1334">
          <cell r="B1334" t="str">
            <v>510503</v>
          </cell>
          <cell r="G1334">
            <v>0</v>
          </cell>
          <cell r="H1334">
            <v>0</v>
          </cell>
          <cell r="V1334">
            <v>0</v>
          </cell>
        </row>
        <row r="1335">
          <cell r="B1335" t="str">
            <v>51050301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51050302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51050303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51050304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51050305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51050306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510504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51050401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51050402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51050403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51050404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51050405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51050406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51050407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510505</v>
          </cell>
          <cell r="G1349">
            <v>271971.06</v>
          </cell>
          <cell r="H1349">
            <v>270476.3</v>
          </cell>
          <cell r="V1349">
            <v>0</v>
          </cell>
        </row>
        <row r="1350">
          <cell r="B1350" t="str">
            <v>51050501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51050502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51050503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51050504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51050505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51050506</v>
          </cell>
          <cell r="G1355">
            <v>271971.06</v>
          </cell>
          <cell r="H1355">
            <v>270476.3</v>
          </cell>
          <cell r="V1355">
            <v>0</v>
          </cell>
        </row>
        <row r="1356">
          <cell r="B1356" t="str">
            <v>5105050601</v>
          </cell>
          <cell r="G1356">
            <v>27445.55</v>
          </cell>
          <cell r="H1356">
            <v>27446.200000000004</v>
          </cell>
          <cell r="V1356">
            <v>0</v>
          </cell>
        </row>
        <row r="1357">
          <cell r="B1357" t="str">
            <v>5105050602</v>
          </cell>
          <cell r="G1357">
            <v>39355.94</v>
          </cell>
          <cell r="H1357">
            <v>39083.19</v>
          </cell>
          <cell r="V1357">
            <v>0</v>
          </cell>
        </row>
        <row r="1358">
          <cell r="B1358" t="str">
            <v>5105050603</v>
          </cell>
          <cell r="G1358">
            <v>94843.78</v>
          </cell>
          <cell r="H1358">
            <v>94613.360000000015</v>
          </cell>
          <cell r="V1358">
            <v>0</v>
          </cell>
        </row>
        <row r="1359">
          <cell r="B1359" t="str">
            <v>5105050604</v>
          </cell>
          <cell r="G1359">
            <v>81190.080000000002</v>
          </cell>
          <cell r="H1359">
            <v>81092.820000000022</v>
          </cell>
          <cell r="V1359">
            <v>0</v>
          </cell>
        </row>
        <row r="1360">
          <cell r="B1360" t="str">
            <v>5105050605</v>
          </cell>
          <cell r="G1360">
            <v>0</v>
          </cell>
          <cell r="H1360">
            <v>0</v>
          </cell>
          <cell r="V1360">
            <v>0</v>
          </cell>
        </row>
        <row r="1361">
          <cell r="B1361" t="str">
            <v>5105050606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5105050607</v>
          </cell>
          <cell r="G1362">
            <v>22758.240000000002</v>
          </cell>
          <cell r="H1362">
            <v>22420.54</v>
          </cell>
          <cell r="V1362">
            <v>0</v>
          </cell>
        </row>
        <row r="1363">
          <cell r="B1363" t="str">
            <v>5105050608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5105050609</v>
          </cell>
          <cell r="G1364">
            <v>27.38</v>
          </cell>
          <cell r="H1364">
            <v>27.479999999999993</v>
          </cell>
          <cell r="V1364">
            <v>0</v>
          </cell>
        </row>
        <row r="1365">
          <cell r="B1365" t="str">
            <v>5105050610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5105050611</v>
          </cell>
          <cell r="G1366">
            <v>3.36</v>
          </cell>
          <cell r="H1366">
            <v>3.3600000000000012</v>
          </cell>
          <cell r="V1366">
            <v>0</v>
          </cell>
        </row>
        <row r="1367">
          <cell r="B1367" t="str">
            <v>5105050612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5105050613</v>
          </cell>
          <cell r="G1368">
            <v>256.87</v>
          </cell>
          <cell r="H1368">
            <v>257.14999999999998</v>
          </cell>
          <cell r="V1368">
            <v>0</v>
          </cell>
        </row>
        <row r="1369">
          <cell r="B1369" t="str">
            <v>5105050614</v>
          </cell>
          <cell r="G1369">
            <v>4025.19</v>
          </cell>
          <cell r="H1369">
            <v>3502.8599999999988</v>
          </cell>
          <cell r="V1369">
            <v>0</v>
          </cell>
        </row>
        <row r="1370">
          <cell r="B1370" t="str">
            <v>5105050615</v>
          </cell>
          <cell r="G1370">
            <v>2064.67</v>
          </cell>
          <cell r="H1370">
            <v>2029.3399999999997</v>
          </cell>
          <cell r="V1370">
            <v>0</v>
          </cell>
        </row>
        <row r="1371">
          <cell r="B1371" t="str">
            <v>5105050616</v>
          </cell>
          <cell r="G1371">
            <v>0</v>
          </cell>
          <cell r="H1371">
            <v>0</v>
          </cell>
          <cell r="V1371">
            <v>0</v>
          </cell>
        </row>
        <row r="1372">
          <cell r="B1372" t="str">
            <v>5105050617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510506</v>
          </cell>
          <cell r="G1373">
            <v>212755.93</v>
          </cell>
          <cell r="H1373">
            <v>169963.82999999996</v>
          </cell>
          <cell r="V1373">
            <v>0</v>
          </cell>
        </row>
        <row r="1374">
          <cell r="B1374" t="str">
            <v>51050601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51050602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51050603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51050604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51050605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51050606</v>
          </cell>
          <cell r="G1379">
            <v>212755.93</v>
          </cell>
          <cell r="H1379">
            <v>169963.82999999996</v>
          </cell>
          <cell r="V1379">
            <v>0</v>
          </cell>
        </row>
        <row r="1380">
          <cell r="B1380" t="str">
            <v>5105060601</v>
          </cell>
          <cell r="G1380">
            <v>33164.97</v>
          </cell>
          <cell r="H1380">
            <v>31461.880000000005</v>
          </cell>
          <cell r="V1380">
            <v>0</v>
          </cell>
        </row>
        <row r="1381">
          <cell r="B1381" t="str">
            <v>5105060602</v>
          </cell>
          <cell r="G1381">
            <v>4678.26</v>
          </cell>
          <cell r="H1381">
            <v>2573.35</v>
          </cell>
          <cell r="V1381">
            <v>0</v>
          </cell>
        </row>
        <row r="1382">
          <cell r="B1382" t="str">
            <v>5105060603</v>
          </cell>
          <cell r="G1382">
            <v>2721.84</v>
          </cell>
          <cell r="H1382">
            <v>569.49999999999989</v>
          </cell>
          <cell r="V1382">
            <v>0</v>
          </cell>
        </row>
        <row r="1383">
          <cell r="B1383" t="str">
            <v>5105060604</v>
          </cell>
          <cell r="G1383">
            <v>0</v>
          </cell>
          <cell r="H1383">
            <v>0</v>
          </cell>
          <cell r="V1383">
            <v>0</v>
          </cell>
        </row>
        <row r="1384">
          <cell r="B1384" t="str">
            <v>5105060605</v>
          </cell>
          <cell r="G1384">
            <v>11314</v>
          </cell>
          <cell r="H1384">
            <v>9448.6900000000023</v>
          </cell>
          <cell r="V1384">
            <v>0</v>
          </cell>
        </row>
        <row r="1385">
          <cell r="B1385" t="str">
            <v>5105060606</v>
          </cell>
          <cell r="G1385">
            <v>330.69</v>
          </cell>
          <cell r="H1385">
            <v>0</v>
          </cell>
          <cell r="V1385">
            <v>0</v>
          </cell>
        </row>
        <row r="1386">
          <cell r="B1386" t="str">
            <v>5105060607</v>
          </cell>
          <cell r="G1386">
            <v>105.6</v>
          </cell>
          <cell r="H1386">
            <v>0</v>
          </cell>
          <cell r="V1386">
            <v>0</v>
          </cell>
        </row>
        <row r="1387">
          <cell r="B1387" t="str">
            <v>5105060608</v>
          </cell>
          <cell r="G1387">
            <v>25805.1</v>
          </cell>
          <cell r="H1387">
            <v>22334.309999999998</v>
          </cell>
          <cell r="V1387">
            <v>0</v>
          </cell>
        </row>
        <row r="1388">
          <cell r="B1388" t="str">
            <v>5105060609</v>
          </cell>
          <cell r="G1388">
            <v>29395.16</v>
          </cell>
          <cell r="H1388">
            <v>24544.9</v>
          </cell>
          <cell r="V1388">
            <v>0</v>
          </cell>
        </row>
        <row r="1389">
          <cell r="B1389" t="str">
            <v>5105060610</v>
          </cell>
          <cell r="G1389">
            <v>105240.31</v>
          </cell>
          <cell r="H1389">
            <v>79031.200000000012</v>
          </cell>
          <cell r="V1389">
            <v>0</v>
          </cell>
        </row>
        <row r="1390">
          <cell r="B1390" t="str">
            <v>510507</v>
          </cell>
          <cell r="G1390">
            <v>0</v>
          </cell>
          <cell r="H1390">
            <v>0</v>
          </cell>
          <cell r="V1390">
            <v>0</v>
          </cell>
        </row>
        <row r="1391">
          <cell r="B1391" t="str">
            <v>51050701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51050702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51050703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51050704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51050705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51050706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510508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51050801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51050802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51050803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51050804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51050805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51050806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510509</v>
          </cell>
          <cell r="G1404">
            <v>0</v>
          </cell>
          <cell r="H1404">
            <v>0</v>
          </cell>
          <cell r="V1404">
            <v>364022.96000000008</v>
          </cell>
        </row>
        <row r="1405">
          <cell r="B1405" t="str">
            <v>51050901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51050902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51050903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51050904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51050905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51050906</v>
          </cell>
          <cell r="G1410">
            <v>0</v>
          </cell>
          <cell r="H1410">
            <v>0</v>
          </cell>
          <cell r="V1410">
            <v>364022.96000000008</v>
          </cell>
        </row>
        <row r="1411">
          <cell r="B1411" t="str">
            <v>5105090601</v>
          </cell>
          <cell r="G1411">
            <v>0</v>
          </cell>
          <cell r="V1411">
            <v>0</v>
          </cell>
        </row>
        <row r="1412">
          <cell r="B1412" t="str">
            <v>5105090602</v>
          </cell>
          <cell r="G1412">
            <v>0</v>
          </cell>
          <cell r="V1412">
            <v>364022.96000000008</v>
          </cell>
        </row>
        <row r="1413">
          <cell r="B1413" t="str">
            <v>5105090603</v>
          </cell>
          <cell r="G1413">
            <v>0</v>
          </cell>
          <cell r="V1413">
            <v>0</v>
          </cell>
        </row>
        <row r="1414">
          <cell r="B1414" t="str">
            <v>5105090604</v>
          </cell>
          <cell r="G1414">
            <v>0</v>
          </cell>
          <cell r="V1414">
            <v>0</v>
          </cell>
        </row>
        <row r="1415">
          <cell r="B1415" t="str">
            <v>5105090605</v>
          </cell>
          <cell r="G1415">
            <v>0</v>
          </cell>
          <cell r="V1415">
            <v>0</v>
          </cell>
        </row>
        <row r="1416">
          <cell r="B1416" t="str">
            <v>5105090606</v>
          </cell>
          <cell r="G1416">
            <v>0</v>
          </cell>
          <cell r="V1416">
            <v>0</v>
          </cell>
        </row>
        <row r="1417">
          <cell r="B1417" t="str">
            <v>5105090607</v>
          </cell>
          <cell r="G1417">
            <v>0</v>
          </cell>
          <cell r="V1417">
            <v>0</v>
          </cell>
        </row>
        <row r="1418">
          <cell r="B1418" t="str">
            <v>5105090608</v>
          </cell>
          <cell r="G1418">
            <v>0</v>
          </cell>
          <cell r="V1418">
            <v>0</v>
          </cell>
        </row>
        <row r="1419">
          <cell r="B1419" t="str">
            <v>5105090609</v>
          </cell>
          <cell r="G1419">
            <v>0</v>
          </cell>
          <cell r="V1419">
            <v>0</v>
          </cell>
        </row>
        <row r="1420">
          <cell r="B1420" t="str">
            <v>5105090610</v>
          </cell>
          <cell r="G1420">
            <v>0</v>
          </cell>
          <cell r="V1420">
            <v>0</v>
          </cell>
        </row>
        <row r="1421">
          <cell r="B1421" t="str">
            <v>5105090611</v>
          </cell>
          <cell r="G1421">
            <v>0</v>
          </cell>
          <cell r="V1421">
            <v>0</v>
          </cell>
        </row>
        <row r="1422">
          <cell r="B1422" t="str">
            <v>5105090612</v>
          </cell>
          <cell r="G1422">
            <v>0</v>
          </cell>
          <cell r="V1422">
            <v>0</v>
          </cell>
        </row>
        <row r="1423">
          <cell r="B1423" t="str">
            <v>5105090613</v>
          </cell>
          <cell r="G1423">
            <v>0</v>
          </cell>
          <cell r="V1423">
            <v>0</v>
          </cell>
        </row>
        <row r="1424">
          <cell r="B1424" t="str">
            <v>5105090614</v>
          </cell>
          <cell r="G1424">
            <v>0</v>
          </cell>
          <cell r="V1424">
            <v>0</v>
          </cell>
        </row>
        <row r="1425">
          <cell r="B1425" t="str">
            <v>5105090615</v>
          </cell>
          <cell r="G1425">
            <v>0</v>
          </cell>
          <cell r="V1425">
            <v>0</v>
          </cell>
        </row>
        <row r="1426">
          <cell r="B1426" t="str">
            <v>5105090616</v>
          </cell>
          <cell r="G1426">
            <v>0</v>
          </cell>
          <cell r="V1426">
            <v>0</v>
          </cell>
        </row>
        <row r="1427">
          <cell r="B1427" t="str">
            <v>5105090617</v>
          </cell>
          <cell r="G1427">
            <v>0</v>
          </cell>
          <cell r="V1427">
            <v>0</v>
          </cell>
        </row>
        <row r="1428">
          <cell r="B1428" t="str">
            <v>510510</v>
          </cell>
          <cell r="G1428">
            <v>0</v>
          </cell>
          <cell r="H1428">
            <v>0</v>
          </cell>
          <cell r="V1428">
            <v>262253.23000000004</v>
          </cell>
        </row>
        <row r="1429">
          <cell r="B1429" t="str">
            <v>51051001</v>
          </cell>
          <cell r="G1429">
            <v>0</v>
          </cell>
          <cell r="H1429">
            <v>0</v>
          </cell>
          <cell r="V1429">
            <v>0</v>
          </cell>
        </row>
        <row r="1430">
          <cell r="B1430" t="str">
            <v>51051002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51051003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51051004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51051005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51051006</v>
          </cell>
          <cell r="G1434">
            <v>0</v>
          </cell>
          <cell r="H1434">
            <v>0</v>
          </cell>
          <cell r="V1434">
            <v>262253.23000000004</v>
          </cell>
        </row>
        <row r="1435">
          <cell r="B1435" t="str">
            <v>5105100601</v>
          </cell>
          <cell r="G1435">
            <v>0</v>
          </cell>
          <cell r="V1435">
            <v>156825.47</v>
          </cell>
        </row>
        <row r="1436">
          <cell r="B1436" t="str">
            <v>5105100602</v>
          </cell>
          <cell r="G1436">
            <v>0</v>
          </cell>
          <cell r="V1436">
            <v>18968.599999999999</v>
          </cell>
        </row>
        <row r="1437">
          <cell r="B1437" t="str">
            <v>5105100603</v>
          </cell>
          <cell r="G1437">
            <v>0</v>
          </cell>
          <cell r="V1437">
            <v>0</v>
          </cell>
        </row>
        <row r="1438">
          <cell r="B1438" t="str">
            <v>5105100604</v>
          </cell>
          <cell r="G1438">
            <v>0</v>
          </cell>
          <cell r="V1438">
            <v>0</v>
          </cell>
        </row>
        <row r="1439">
          <cell r="B1439" t="str">
            <v>5105100605</v>
          </cell>
          <cell r="G1439">
            <v>0</v>
          </cell>
          <cell r="V1439">
            <v>0</v>
          </cell>
        </row>
        <row r="1440">
          <cell r="B1440" t="str">
            <v>5105100606</v>
          </cell>
          <cell r="G1440">
            <v>0</v>
          </cell>
          <cell r="V1440">
            <v>0</v>
          </cell>
        </row>
        <row r="1441">
          <cell r="B1441" t="str">
            <v>5105100607</v>
          </cell>
          <cell r="G1441">
            <v>0</v>
          </cell>
          <cell r="V1441">
            <v>0</v>
          </cell>
        </row>
        <row r="1442">
          <cell r="B1442" t="str">
            <v>5105100608</v>
          </cell>
          <cell r="G1442">
            <v>0</v>
          </cell>
          <cell r="V1442">
            <v>86459.159999999989</v>
          </cell>
        </row>
        <row r="1443">
          <cell r="B1443" t="str">
            <v>5105100609</v>
          </cell>
          <cell r="G1443">
            <v>0</v>
          </cell>
          <cell r="V1443">
            <v>0</v>
          </cell>
        </row>
        <row r="1444">
          <cell r="B1444" t="str">
            <v>5105100610</v>
          </cell>
          <cell r="G1444">
            <v>0</v>
          </cell>
          <cell r="V1444">
            <v>0</v>
          </cell>
        </row>
        <row r="1445">
          <cell r="B1445" t="str">
            <v>510511</v>
          </cell>
          <cell r="G1445">
            <v>826658.3</v>
          </cell>
          <cell r="H1445">
            <v>1154412.6199999999</v>
          </cell>
          <cell r="V1445">
            <v>892245.89</v>
          </cell>
        </row>
        <row r="1446">
          <cell r="B1446" t="str">
            <v>51051101</v>
          </cell>
          <cell r="G1446">
            <v>826658.3</v>
          </cell>
          <cell r="H1446">
            <v>1154412.6199999999</v>
          </cell>
          <cell r="V1446">
            <v>892245.89</v>
          </cell>
        </row>
        <row r="1447">
          <cell r="B1447" t="str">
            <v>5105110101</v>
          </cell>
          <cell r="G1447">
            <v>0</v>
          </cell>
          <cell r="H1447">
            <v>0</v>
          </cell>
          <cell r="V1447">
            <v>0</v>
          </cell>
        </row>
        <row r="1448">
          <cell r="B1448" t="str">
            <v>5105110102</v>
          </cell>
          <cell r="G1448">
            <v>313221.12</v>
          </cell>
          <cell r="H1448">
            <v>341435.04</v>
          </cell>
          <cell r="V1448">
            <v>247973.84999999998</v>
          </cell>
        </row>
        <row r="1449">
          <cell r="B1449" t="str">
            <v>5105110103</v>
          </cell>
          <cell r="G1449">
            <v>513437.18</v>
          </cell>
          <cell r="H1449">
            <v>812977.58000000007</v>
          </cell>
          <cell r="V1449">
            <v>644272.04</v>
          </cell>
        </row>
        <row r="1450">
          <cell r="B1450" t="str">
            <v>51051102</v>
          </cell>
          <cell r="G1450">
            <v>0</v>
          </cell>
          <cell r="H1450">
            <v>0</v>
          </cell>
          <cell r="V1450">
            <v>0</v>
          </cell>
        </row>
        <row r="1451">
          <cell r="B1451" t="str">
            <v>5105110201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5105110203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52</v>
          </cell>
          <cell r="G1454">
            <v>10699006.699999999</v>
          </cell>
          <cell r="H1454">
            <v>11895685.890000001</v>
          </cell>
          <cell r="V1454">
            <v>6964255.3300000001</v>
          </cell>
        </row>
        <row r="1455">
          <cell r="B1455" t="str">
            <v>5201</v>
          </cell>
          <cell r="G1455">
            <v>3512071.81</v>
          </cell>
          <cell r="H1455">
            <v>3139262.49</v>
          </cell>
          <cell r="V1455">
            <v>1772515.09</v>
          </cell>
        </row>
        <row r="1456">
          <cell r="B1456" t="str">
            <v>520101</v>
          </cell>
          <cell r="G1456">
            <v>3512071.81</v>
          </cell>
          <cell r="H1456">
            <v>3139262.49</v>
          </cell>
          <cell r="V1456">
            <v>1772515.09</v>
          </cell>
        </row>
        <row r="1457">
          <cell r="B1457" t="str">
            <v>52010101</v>
          </cell>
          <cell r="G1457">
            <v>1836020.6</v>
          </cell>
          <cell r="H1457">
            <v>1988146.9100000001</v>
          </cell>
          <cell r="V1457">
            <v>1378294.15</v>
          </cell>
        </row>
        <row r="1458">
          <cell r="B1458" t="str">
            <v>52010102</v>
          </cell>
          <cell r="G1458">
            <v>1057484.6599999999</v>
          </cell>
          <cell r="H1458">
            <v>1099244.1399999999</v>
          </cell>
          <cell r="V1458">
            <v>0</v>
          </cell>
        </row>
        <row r="1459">
          <cell r="B1459" t="str">
            <v>52010103</v>
          </cell>
          <cell r="G1459">
            <v>573866.44999999995</v>
          </cell>
          <cell r="H1459">
            <v>0</v>
          </cell>
          <cell r="V1459">
            <v>0</v>
          </cell>
        </row>
        <row r="1460">
          <cell r="B1460" t="str">
            <v>52010104</v>
          </cell>
          <cell r="G1460">
            <v>44700.1</v>
          </cell>
          <cell r="H1460">
            <v>46854.19</v>
          </cell>
          <cell r="V1460">
            <v>21149.32</v>
          </cell>
        </row>
        <row r="1461">
          <cell r="B1461" t="str">
            <v>52010105</v>
          </cell>
          <cell r="G1461">
            <v>0</v>
          </cell>
          <cell r="H1461">
            <v>4903.5999999999985</v>
          </cell>
          <cell r="V1461">
            <v>1401.04</v>
          </cell>
        </row>
        <row r="1462">
          <cell r="B1462" t="str">
            <v>52010106</v>
          </cell>
          <cell r="G1462">
            <v>0</v>
          </cell>
          <cell r="H1462">
            <v>113.65</v>
          </cell>
          <cell r="V1462">
            <v>14.16</v>
          </cell>
        </row>
        <row r="1463">
          <cell r="B1463" t="str">
            <v>52010107</v>
          </cell>
          <cell r="G1463">
            <v>0</v>
          </cell>
          <cell r="V1463">
            <v>371656.42</v>
          </cell>
        </row>
        <row r="1464">
          <cell r="B1464" t="str">
            <v>5202</v>
          </cell>
          <cell r="G1464">
            <v>563295.27</v>
          </cell>
          <cell r="H1464">
            <v>1041438.6899999997</v>
          </cell>
          <cell r="V1464">
            <v>-176605.59999999998</v>
          </cell>
        </row>
        <row r="1465">
          <cell r="B1465" t="str">
            <v>52020100</v>
          </cell>
          <cell r="G1465">
            <v>0</v>
          </cell>
          <cell r="H1465">
            <v>0</v>
          </cell>
          <cell r="V1465">
            <v>0</v>
          </cell>
        </row>
        <row r="1466">
          <cell r="B1466" t="str">
            <v>52020200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52020300</v>
          </cell>
          <cell r="G1467">
            <v>289725.59999999998</v>
          </cell>
          <cell r="H1467">
            <v>511914.68</v>
          </cell>
          <cell r="V1467">
            <v>-409220.56999999995</v>
          </cell>
        </row>
        <row r="1468">
          <cell r="B1468" t="str">
            <v>52020400</v>
          </cell>
          <cell r="G1468">
            <v>101661.16</v>
          </cell>
          <cell r="H1468">
            <v>-55801.679999999993</v>
          </cell>
          <cell r="V1468">
            <v>6181.6</v>
          </cell>
        </row>
        <row r="1469">
          <cell r="B1469" t="str">
            <v>52020500</v>
          </cell>
          <cell r="G1469">
            <v>37887.89</v>
          </cell>
          <cell r="H1469">
            <v>113090.90000000001</v>
          </cell>
          <cell r="V1469">
            <v>3750.4100000000003</v>
          </cell>
        </row>
        <row r="1470">
          <cell r="B1470" t="str">
            <v>52020600</v>
          </cell>
          <cell r="G1470">
            <v>134020.62</v>
          </cell>
          <cell r="H1470">
            <v>472234.79</v>
          </cell>
          <cell r="V1470">
            <v>222682.96000000002</v>
          </cell>
        </row>
        <row r="1471">
          <cell r="B1471" t="str">
            <v>5203</v>
          </cell>
          <cell r="G1471">
            <v>780131.06</v>
          </cell>
          <cell r="H1471">
            <v>619374.73</v>
          </cell>
          <cell r="V1471">
            <v>102692.99</v>
          </cell>
        </row>
        <row r="1472">
          <cell r="B1472" t="str">
            <v>52030100</v>
          </cell>
          <cell r="G1472">
            <v>0</v>
          </cell>
          <cell r="H1472">
            <v>0</v>
          </cell>
          <cell r="V1472">
            <v>0</v>
          </cell>
        </row>
        <row r="1473">
          <cell r="B1473" t="str">
            <v>52030200</v>
          </cell>
          <cell r="G1473">
            <v>447388.08</v>
          </cell>
          <cell r="H1473">
            <v>470890.74</v>
          </cell>
          <cell r="V1473">
            <v>102692.99</v>
          </cell>
        </row>
        <row r="1474">
          <cell r="B1474" t="str">
            <v>52030300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52030400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52030500</v>
          </cell>
          <cell r="G1476">
            <v>332742.98</v>
          </cell>
          <cell r="H1476">
            <v>148483.99</v>
          </cell>
          <cell r="V1476">
            <v>0</v>
          </cell>
        </row>
        <row r="1477">
          <cell r="B1477" t="str">
            <v>52030600</v>
          </cell>
          <cell r="G1477">
            <v>0</v>
          </cell>
          <cell r="V1477">
            <v>0</v>
          </cell>
        </row>
        <row r="1478">
          <cell r="B1478" t="str">
            <v>5204</v>
          </cell>
          <cell r="G1478">
            <v>0</v>
          </cell>
          <cell r="H1478">
            <v>0</v>
          </cell>
          <cell r="V1478">
            <v>0</v>
          </cell>
        </row>
        <row r="1479">
          <cell r="B1479" t="str">
            <v>52040100</v>
          </cell>
          <cell r="G1479">
            <v>0</v>
          </cell>
          <cell r="H1479">
            <v>0</v>
          </cell>
          <cell r="V1479">
            <v>0</v>
          </cell>
          <cell r="X1479" t="str">
            <v>Impuesto sobre la renta</v>
          </cell>
        </row>
        <row r="1480">
          <cell r="B1480" t="str">
            <v>5205</v>
          </cell>
          <cell r="G1480">
            <v>5843508.5599999996</v>
          </cell>
          <cell r="H1480">
            <v>7095609.9799999995</v>
          </cell>
          <cell r="V1480">
            <v>5265652.8499999996</v>
          </cell>
          <cell r="X1480" t="str">
            <v>Impuesto sobre la renta</v>
          </cell>
        </row>
        <row r="1481">
          <cell r="B1481" t="str">
            <v>52050100</v>
          </cell>
          <cell r="G1481">
            <v>2837336.77</v>
          </cell>
          <cell r="H1481">
            <v>1211942.5599999998</v>
          </cell>
          <cell r="V1481">
            <v>-3162.34</v>
          </cell>
        </row>
        <row r="1482">
          <cell r="B1482" t="str">
            <v>52050200</v>
          </cell>
          <cell r="G1482">
            <v>3006171.79</v>
          </cell>
          <cell r="H1482">
            <v>5883667.4199999999</v>
          </cell>
          <cell r="V1482">
            <v>5268815.1899999995</v>
          </cell>
        </row>
        <row r="1483">
          <cell r="B1483" t="str">
            <v>6</v>
          </cell>
          <cell r="G1483">
            <v>0</v>
          </cell>
          <cell r="H1483">
            <v>0</v>
          </cell>
          <cell r="V1483">
            <v>0</v>
          </cell>
        </row>
        <row r="1484">
          <cell r="B1484" t="str">
            <v>61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6101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7</v>
          </cell>
          <cell r="G1487">
            <v>10404382.529999999</v>
          </cell>
          <cell r="H1487">
            <v>-2343421.29</v>
          </cell>
          <cell r="V1487">
            <v>-30328065.52</v>
          </cell>
        </row>
        <row r="1488">
          <cell r="B1488" t="str">
            <v>71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7101</v>
          </cell>
          <cell r="G1489">
            <v>96850937.260000005</v>
          </cell>
          <cell r="H1489">
            <v>96847787.260000005</v>
          </cell>
          <cell r="V1489">
            <v>95931192.400000006</v>
          </cell>
        </row>
        <row r="1490">
          <cell r="B1490" t="str">
            <v>710101</v>
          </cell>
          <cell r="G1490">
            <v>71684617.859999999</v>
          </cell>
          <cell r="H1490">
            <v>71684617.859999999</v>
          </cell>
          <cell r="V1490">
            <v>70903336.079999998</v>
          </cell>
        </row>
        <row r="1491">
          <cell r="B1491" t="str">
            <v>71010101</v>
          </cell>
          <cell r="G1491">
            <v>2250717.42</v>
          </cell>
          <cell r="H1491">
            <v>2250717.42</v>
          </cell>
          <cell r="V1491">
            <v>-0.01</v>
          </cell>
        </row>
        <row r="1492">
          <cell r="B1492" t="str">
            <v>71010102</v>
          </cell>
          <cell r="G1492">
            <v>10340770.59</v>
          </cell>
          <cell r="H1492">
            <v>10340770.59</v>
          </cell>
          <cell r="V1492">
            <v>-1139.53</v>
          </cell>
        </row>
        <row r="1493">
          <cell r="B1493" t="str">
            <v>71010103</v>
          </cell>
          <cell r="G1493">
            <v>23879340.420000002</v>
          </cell>
          <cell r="H1493">
            <v>23879340.420000002</v>
          </cell>
          <cell r="V1493">
            <v>2543.11</v>
          </cell>
        </row>
        <row r="1494">
          <cell r="B1494" t="str">
            <v>71010104</v>
          </cell>
          <cell r="G1494">
            <v>19572701.989999998</v>
          </cell>
          <cell r="H1494">
            <v>19572701.989999998</v>
          </cell>
          <cell r="V1494">
            <v>0</v>
          </cell>
        </row>
        <row r="1495">
          <cell r="B1495" t="str">
            <v>71010105</v>
          </cell>
          <cell r="G1495">
            <v>0</v>
          </cell>
          <cell r="H1495">
            <v>0</v>
          </cell>
          <cell r="V1495">
            <v>0</v>
          </cell>
        </row>
        <row r="1496">
          <cell r="B1496" t="str">
            <v>71010106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71010107</v>
          </cell>
          <cell r="G1497">
            <v>7773677.0099999998</v>
          </cell>
          <cell r="H1497">
            <v>7773677.0099999998</v>
          </cell>
          <cell r="V1497">
            <v>720.68</v>
          </cell>
        </row>
        <row r="1498">
          <cell r="B1498" t="str">
            <v>71010108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71010109</v>
          </cell>
          <cell r="G1499">
            <v>5418665.6900000004</v>
          </cell>
          <cell r="H1499">
            <v>5418665.6900000004</v>
          </cell>
          <cell r="V1499">
            <v>0</v>
          </cell>
        </row>
        <row r="1500">
          <cell r="B1500" t="str">
            <v>71010110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71010111</v>
          </cell>
          <cell r="G1501">
            <v>1240.3499999999999</v>
          </cell>
          <cell r="H1501">
            <v>1240.3499999999999</v>
          </cell>
          <cell r="V1501">
            <v>0</v>
          </cell>
        </row>
        <row r="1502">
          <cell r="B1502" t="str">
            <v>71010112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71010113</v>
          </cell>
          <cell r="G1503">
            <v>218819.79</v>
          </cell>
          <cell r="H1503">
            <v>218819.79</v>
          </cell>
          <cell r="V1503">
            <v>0</v>
          </cell>
        </row>
        <row r="1504">
          <cell r="B1504" t="str">
            <v>71010114</v>
          </cell>
          <cell r="G1504">
            <v>1535096.97</v>
          </cell>
          <cell r="H1504">
            <v>1535096.97</v>
          </cell>
          <cell r="V1504">
            <v>0</v>
          </cell>
        </row>
        <row r="1505">
          <cell r="B1505" t="str">
            <v>71010115</v>
          </cell>
          <cell r="G1505">
            <v>693587.63</v>
          </cell>
          <cell r="H1505">
            <v>693587.63</v>
          </cell>
          <cell r="V1505">
            <v>0</v>
          </cell>
        </row>
        <row r="1506">
          <cell r="B1506" t="str">
            <v>71010116</v>
          </cell>
          <cell r="G1506">
            <v>0</v>
          </cell>
          <cell r="H1506">
            <v>0</v>
          </cell>
          <cell r="V1506">
            <v>0</v>
          </cell>
        </row>
        <row r="1507">
          <cell r="B1507" t="str">
            <v>71010117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71010118</v>
          </cell>
          <cell r="V1508">
            <v>-195.81</v>
          </cell>
        </row>
        <row r="1509">
          <cell r="B1509" t="str">
            <v>710102</v>
          </cell>
          <cell r="G1509">
            <v>16277706.58</v>
          </cell>
          <cell r="H1509">
            <v>16274556.58</v>
          </cell>
          <cell r="V1509">
            <v>-2724.26</v>
          </cell>
        </row>
        <row r="1510">
          <cell r="B1510" t="str">
            <v>71010201</v>
          </cell>
          <cell r="G1510">
            <v>3355931.1</v>
          </cell>
          <cell r="H1510">
            <v>3355931.1</v>
          </cell>
          <cell r="V1510">
            <v>-2124.2600000000002</v>
          </cell>
        </row>
        <row r="1511">
          <cell r="B1511" t="str">
            <v>71010202</v>
          </cell>
          <cell r="G1511">
            <v>949754.59</v>
          </cell>
          <cell r="H1511">
            <v>949754.59</v>
          </cell>
          <cell r="V1511">
            <v>0</v>
          </cell>
        </row>
        <row r="1512">
          <cell r="B1512" t="str">
            <v>71010203</v>
          </cell>
          <cell r="G1512">
            <v>3427517.54</v>
          </cell>
          <cell r="H1512">
            <v>3425597.54</v>
          </cell>
          <cell r="V1512">
            <v>0</v>
          </cell>
        </row>
        <row r="1513">
          <cell r="B1513" t="str">
            <v>71010204</v>
          </cell>
          <cell r="G1513">
            <v>22857.14</v>
          </cell>
          <cell r="H1513">
            <v>22857.14</v>
          </cell>
          <cell r="V1513">
            <v>0</v>
          </cell>
        </row>
        <row r="1514">
          <cell r="B1514" t="str">
            <v>71010205</v>
          </cell>
          <cell r="G1514">
            <v>1062354.43</v>
          </cell>
          <cell r="H1514">
            <v>1062354.43</v>
          </cell>
          <cell r="V1514">
            <v>0</v>
          </cell>
        </row>
        <row r="1515">
          <cell r="B1515" t="str">
            <v>71010206</v>
          </cell>
          <cell r="G1515">
            <v>160182.25</v>
          </cell>
          <cell r="H1515">
            <v>160182.25</v>
          </cell>
          <cell r="V1515">
            <v>-300</v>
          </cell>
        </row>
        <row r="1516">
          <cell r="B1516" t="str">
            <v>71010207</v>
          </cell>
          <cell r="G1516">
            <v>315262.18</v>
          </cell>
          <cell r="H1516">
            <v>315262.18</v>
          </cell>
          <cell r="V1516">
            <v>0</v>
          </cell>
        </row>
        <row r="1517">
          <cell r="B1517" t="str">
            <v>71010208</v>
          </cell>
          <cell r="G1517">
            <v>826072.83</v>
          </cell>
          <cell r="H1517">
            <v>826072.83</v>
          </cell>
          <cell r="V1517">
            <v>0</v>
          </cell>
        </row>
        <row r="1518">
          <cell r="B1518" t="str">
            <v>71010209</v>
          </cell>
          <cell r="G1518">
            <v>3705890.34</v>
          </cell>
          <cell r="H1518">
            <v>3704660.34</v>
          </cell>
          <cell r="V1518">
            <v>0</v>
          </cell>
        </row>
        <row r="1519">
          <cell r="B1519" t="str">
            <v>71010210</v>
          </cell>
          <cell r="G1519">
            <v>2451884.1800000002</v>
          </cell>
          <cell r="H1519">
            <v>2451884.1800000002</v>
          </cell>
          <cell r="V1519">
            <v>-300</v>
          </cell>
        </row>
        <row r="1520">
          <cell r="B1520" t="str">
            <v>710103</v>
          </cell>
          <cell r="G1520">
            <v>6290862.7599999998</v>
          </cell>
          <cell r="H1520">
            <v>6290862.7599999998</v>
          </cell>
          <cell r="V1520">
            <v>0</v>
          </cell>
        </row>
        <row r="1521">
          <cell r="B1521" t="str">
            <v>71010301</v>
          </cell>
          <cell r="G1521">
            <v>0</v>
          </cell>
          <cell r="H1521">
            <v>0</v>
          </cell>
          <cell r="V1521">
            <v>0</v>
          </cell>
        </row>
        <row r="1522">
          <cell r="B1522" t="str">
            <v>71010302</v>
          </cell>
          <cell r="G1522">
            <v>3980097.26</v>
          </cell>
          <cell r="H1522">
            <v>3980097.26</v>
          </cell>
          <cell r="V1522">
            <v>0</v>
          </cell>
        </row>
        <row r="1523">
          <cell r="B1523" t="str">
            <v>71010303</v>
          </cell>
          <cell r="G1523">
            <v>2310765.5</v>
          </cell>
          <cell r="H1523">
            <v>2310765.5</v>
          </cell>
          <cell r="V1523">
            <v>0</v>
          </cell>
        </row>
        <row r="1524">
          <cell r="B1524" t="str">
            <v>710104</v>
          </cell>
          <cell r="G1524">
            <v>2597750.06</v>
          </cell>
          <cell r="H1524">
            <v>2597750.06</v>
          </cell>
          <cell r="V1524">
            <v>0</v>
          </cell>
        </row>
        <row r="1525">
          <cell r="B1525" t="str">
            <v>71010401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7102</v>
          </cell>
          <cell r="G1526">
            <v>12738380.970000001</v>
          </cell>
          <cell r="H1526">
            <v>14271676.099999998</v>
          </cell>
          <cell r="V1526">
            <v>1080958.53</v>
          </cell>
        </row>
        <row r="1527">
          <cell r="B1527" t="str">
            <v>710201</v>
          </cell>
          <cell r="G1527">
            <v>8729604.7799999993</v>
          </cell>
          <cell r="H1527">
            <v>9519868.9299999997</v>
          </cell>
          <cell r="V1527">
            <v>731570.53</v>
          </cell>
        </row>
        <row r="1528">
          <cell r="B1528" t="str">
            <v>71020101</v>
          </cell>
          <cell r="G1528">
            <v>146957.32999999999</v>
          </cell>
          <cell r="H1528">
            <v>154877.87</v>
          </cell>
          <cell r="V1528">
            <v>100509.24000000002</v>
          </cell>
        </row>
        <row r="1529">
          <cell r="B1529" t="str">
            <v>71020102</v>
          </cell>
          <cell r="G1529">
            <v>1134118.83</v>
          </cell>
          <cell r="H1529">
            <v>960841.75999999989</v>
          </cell>
          <cell r="V1529">
            <v>395636.8</v>
          </cell>
        </row>
        <row r="1530">
          <cell r="B1530" t="str">
            <v>71020103</v>
          </cell>
          <cell r="G1530">
            <v>3723045.14</v>
          </cell>
          <cell r="H1530">
            <v>4277403.07</v>
          </cell>
          <cell r="V1530">
            <v>2220802.4300000002</v>
          </cell>
        </row>
        <row r="1531">
          <cell r="B1531" t="str">
            <v>71020104</v>
          </cell>
          <cell r="G1531">
            <v>1862831.18</v>
          </cell>
          <cell r="H1531">
            <v>2084067.7799999998</v>
          </cell>
          <cell r="V1531">
            <v>1332024.28</v>
          </cell>
        </row>
        <row r="1532">
          <cell r="B1532" t="str">
            <v>71020105</v>
          </cell>
          <cell r="G1532">
            <v>0</v>
          </cell>
          <cell r="H1532">
            <v>0</v>
          </cell>
          <cell r="V1532">
            <v>0</v>
          </cell>
        </row>
        <row r="1533">
          <cell r="B1533" t="str">
            <v>71020106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71020107</v>
          </cell>
          <cell r="G1534">
            <v>946576.55</v>
          </cell>
          <cell r="H1534">
            <v>990363.9800000001</v>
          </cell>
          <cell r="V1534">
            <v>543633.94000000006</v>
          </cell>
        </row>
        <row r="1535">
          <cell r="B1535" t="str">
            <v>71020108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71020109</v>
          </cell>
          <cell r="G1536">
            <v>255632.35</v>
          </cell>
          <cell r="H1536">
            <v>272133.82</v>
          </cell>
          <cell r="V1536">
            <v>212359.76</v>
          </cell>
        </row>
        <row r="1537">
          <cell r="B1537" t="str">
            <v>71020110</v>
          </cell>
          <cell r="G1537">
            <v>0</v>
          </cell>
          <cell r="H1537">
            <v>0</v>
          </cell>
          <cell r="V1537">
            <v>0</v>
          </cell>
        </row>
        <row r="1538">
          <cell r="B1538" t="str">
            <v>71020111</v>
          </cell>
          <cell r="G1538">
            <v>72.58</v>
          </cell>
          <cell r="H1538">
            <v>324.83999999999997</v>
          </cell>
          <cell r="V1538">
            <v>1030.5599999999997</v>
          </cell>
        </row>
        <row r="1539">
          <cell r="B1539" t="str">
            <v>71020112</v>
          </cell>
          <cell r="G1539">
            <v>33733.21</v>
          </cell>
          <cell r="H1539">
            <v>49531.319999999992</v>
          </cell>
          <cell r="V1539">
            <v>0</v>
          </cell>
        </row>
        <row r="1540">
          <cell r="B1540" t="str">
            <v>71020113</v>
          </cell>
          <cell r="G1540">
            <v>88350.99</v>
          </cell>
          <cell r="H1540">
            <v>91278.48000000001</v>
          </cell>
          <cell r="V1540">
            <v>21600.240000000002</v>
          </cell>
        </row>
        <row r="1541">
          <cell r="B1541" t="str">
            <v>71020114</v>
          </cell>
          <cell r="G1541">
            <v>299609.46999999997</v>
          </cell>
          <cell r="H1541">
            <v>310201.87</v>
          </cell>
          <cell r="V1541">
            <v>144827.32</v>
          </cell>
        </row>
        <row r="1542">
          <cell r="B1542" t="str">
            <v>71020115</v>
          </cell>
          <cell r="G1542">
            <v>86920.63</v>
          </cell>
          <cell r="H1542">
            <v>103127.29999999999</v>
          </cell>
          <cell r="V1542">
            <v>90823</v>
          </cell>
        </row>
        <row r="1543">
          <cell r="B1543" t="str">
            <v>71020116</v>
          </cell>
          <cell r="G1543">
            <v>151756.51999999999</v>
          </cell>
          <cell r="H1543">
            <v>225716.84</v>
          </cell>
          <cell r="V1543">
            <v>122910.93</v>
          </cell>
        </row>
        <row r="1544">
          <cell r="B1544" t="str">
            <v>71020117</v>
          </cell>
          <cell r="G1544">
            <v>0</v>
          </cell>
          <cell r="H1544">
            <v>0</v>
          </cell>
          <cell r="V1544">
            <v>0</v>
          </cell>
        </row>
        <row r="1545">
          <cell r="B1545" t="str">
            <v>71020118</v>
          </cell>
          <cell r="V1545">
            <v>260.39</v>
          </cell>
        </row>
        <row r="1546">
          <cell r="B1546" t="str">
            <v>710202</v>
          </cell>
          <cell r="G1546">
            <v>2288315.5099999998</v>
          </cell>
          <cell r="H1546">
            <v>2478173.5299999998</v>
          </cell>
          <cell r="V1546">
            <v>1152639.4000000001</v>
          </cell>
        </row>
        <row r="1547">
          <cell r="B1547" t="str">
            <v>71020201</v>
          </cell>
          <cell r="G1547">
            <v>270012.71999999997</v>
          </cell>
          <cell r="H1547">
            <v>270310.3</v>
          </cell>
          <cell r="V1547">
            <v>184318.58</v>
          </cell>
        </row>
        <row r="1548">
          <cell r="B1548" t="str">
            <v>71020202</v>
          </cell>
          <cell r="G1548">
            <v>100891.83</v>
          </cell>
          <cell r="H1548">
            <v>68376.570000000007</v>
          </cell>
          <cell r="V1548">
            <v>76189.430000000008</v>
          </cell>
        </row>
        <row r="1549">
          <cell r="B1549" t="str">
            <v>71020203</v>
          </cell>
          <cell r="G1549">
            <v>303654.40000000002</v>
          </cell>
          <cell r="H1549">
            <v>227192.09999999998</v>
          </cell>
          <cell r="V1549">
            <v>52270.340000000011</v>
          </cell>
        </row>
        <row r="1550">
          <cell r="B1550" t="str">
            <v>71020204</v>
          </cell>
          <cell r="G1550">
            <v>0</v>
          </cell>
          <cell r="H1550">
            <v>0</v>
          </cell>
          <cell r="V1550">
            <v>0</v>
          </cell>
        </row>
        <row r="1551">
          <cell r="B1551" t="str">
            <v>71020205</v>
          </cell>
          <cell r="G1551">
            <v>147432.14000000001</v>
          </cell>
          <cell r="H1551">
            <v>171533.99999999997</v>
          </cell>
          <cell r="V1551">
            <v>98721.75</v>
          </cell>
        </row>
        <row r="1552">
          <cell r="B1552" t="str">
            <v>71020206</v>
          </cell>
          <cell r="G1552">
            <v>2832.29</v>
          </cell>
          <cell r="H1552">
            <v>3484.47</v>
          </cell>
          <cell r="V1552">
            <v>0</v>
          </cell>
        </row>
        <row r="1553">
          <cell r="B1553" t="str">
            <v>71020207</v>
          </cell>
          <cell r="G1553">
            <v>1.07</v>
          </cell>
          <cell r="H1553">
            <v>406.78999999999991</v>
          </cell>
          <cell r="V1553">
            <v>271.2</v>
          </cell>
        </row>
        <row r="1554">
          <cell r="B1554" t="str">
            <v>71020208</v>
          </cell>
          <cell r="G1554">
            <v>410706.15</v>
          </cell>
          <cell r="H1554">
            <v>431603.56999999995</v>
          </cell>
          <cell r="V1554">
            <v>125123.16</v>
          </cell>
        </row>
        <row r="1555">
          <cell r="B1555" t="str">
            <v>71020209</v>
          </cell>
          <cell r="G1555">
            <v>426343.12</v>
          </cell>
          <cell r="H1555">
            <v>396962.21</v>
          </cell>
          <cell r="V1555">
            <v>240563.38</v>
          </cell>
        </row>
        <row r="1556">
          <cell r="B1556" t="str">
            <v>71020210</v>
          </cell>
          <cell r="G1556">
            <v>626441.79</v>
          </cell>
          <cell r="H1556">
            <v>908303.52</v>
          </cell>
          <cell r="V1556">
            <v>375181.56</v>
          </cell>
        </row>
        <row r="1557">
          <cell r="B1557" t="str">
            <v>710203</v>
          </cell>
          <cell r="G1557">
            <v>1720460.68</v>
          </cell>
          <cell r="H1557">
            <v>2273633.6399999997</v>
          </cell>
          <cell r="V1557">
            <v>947288.61</v>
          </cell>
        </row>
        <row r="1558">
          <cell r="B1558" t="str">
            <v>71020301</v>
          </cell>
          <cell r="G1558">
            <v>0</v>
          </cell>
          <cell r="H1558">
            <v>0</v>
          </cell>
          <cell r="V1558">
            <v>0</v>
          </cell>
        </row>
        <row r="1559">
          <cell r="B1559" t="str">
            <v>71020302</v>
          </cell>
          <cell r="G1559">
            <v>836369.87</v>
          </cell>
          <cell r="H1559">
            <v>814408.4800000001</v>
          </cell>
          <cell r="V1559">
            <v>183053.27999999997</v>
          </cell>
        </row>
        <row r="1560">
          <cell r="B1560" t="str">
            <v>71020303</v>
          </cell>
          <cell r="G1560">
            <v>884090.81</v>
          </cell>
          <cell r="H1560">
            <v>1459225.1600000001</v>
          </cell>
          <cell r="V1560">
            <v>764235.33000000007</v>
          </cell>
        </row>
        <row r="1561">
          <cell r="B1561" t="str">
            <v>7103</v>
          </cell>
          <cell r="G1561">
            <v>-62.85</v>
          </cell>
          <cell r="H1561">
            <v>-6321.0599999999995</v>
          </cell>
          <cell r="V1561">
            <v>600</v>
          </cell>
        </row>
        <row r="1562">
          <cell r="B1562" t="str">
            <v>710301</v>
          </cell>
          <cell r="G1562">
            <v>-62.85</v>
          </cell>
          <cell r="H1562">
            <v>-6321.0599999999995</v>
          </cell>
          <cell r="V1562">
            <v>600</v>
          </cell>
        </row>
        <row r="1563">
          <cell r="B1563" t="str">
            <v>7104</v>
          </cell>
          <cell r="G1563">
            <v>-99184872.849999994</v>
          </cell>
          <cell r="H1563">
            <v>-113456563.59</v>
          </cell>
          <cell r="V1563">
            <v>-127340216.45</v>
          </cell>
        </row>
        <row r="1564">
          <cell r="B1564" t="str">
            <v>710401</v>
          </cell>
          <cell r="G1564">
            <v>-63578073.07</v>
          </cell>
          <cell r="H1564">
            <v>-73097956.640000001</v>
          </cell>
          <cell r="V1564">
            <v>-82188888.5</v>
          </cell>
        </row>
        <row r="1565">
          <cell r="B1565" t="str">
            <v>71040101</v>
          </cell>
          <cell r="G1565">
            <v>-1649346.73</v>
          </cell>
          <cell r="H1565">
            <v>-1804224.6</v>
          </cell>
          <cell r="V1565">
            <v>-100509.23000000001</v>
          </cell>
        </row>
        <row r="1566">
          <cell r="B1566" t="str">
            <v>71040102</v>
          </cell>
          <cell r="G1566">
            <v>-9631421.25</v>
          </cell>
          <cell r="H1566">
            <v>-10592263.01</v>
          </cell>
          <cell r="V1566">
            <v>-394497.27</v>
          </cell>
        </row>
        <row r="1567">
          <cell r="B1567" t="str">
            <v>71040103</v>
          </cell>
          <cell r="G1567">
            <v>-22713779.190000001</v>
          </cell>
          <cell r="H1567">
            <v>-26991192.16</v>
          </cell>
          <cell r="V1567">
            <v>-2222545.2300000004</v>
          </cell>
        </row>
        <row r="1568">
          <cell r="B1568" t="str">
            <v>71040104</v>
          </cell>
          <cell r="G1568">
            <v>-16289953.9</v>
          </cell>
          <cell r="H1568">
            <v>-18374024.02</v>
          </cell>
          <cell r="V1568">
            <v>-1332024.28</v>
          </cell>
        </row>
        <row r="1569">
          <cell r="B1569" t="str">
            <v>71040105</v>
          </cell>
          <cell r="G1569">
            <v>0</v>
          </cell>
          <cell r="H1569">
            <v>0</v>
          </cell>
          <cell r="V1569">
            <v>0</v>
          </cell>
        </row>
        <row r="1570">
          <cell r="B1570" t="str">
            <v>71040106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71040107</v>
          </cell>
          <cell r="G1571">
            <v>-6284343.71</v>
          </cell>
          <cell r="H1571">
            <v>-7274710.0899999999</v>
          </cell>
          <cell r="V1571">
            <v>-544354.62000000011</v>
          </cell>
        </row>
        <row r="1572">
          <cell r="B1572" t="str">
            <v>71040108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71040109</v>
          </cell>
          <cell r="G1573">
            <v>-4268862.68</v>
          </cell>
          <cell r="H1573">
            <v>-4540996.5</v>
          </cell>
          <cell r="V1573">
            <v>-212359.76</v>
          </cell>
        </row>
        <row r="1574">
          <cell r="B1574" t="str">
            <v>71040110</v>
          </cell>
          <cell r="G1574">
            <v>0</v>
          </cell>
          <cell r="H1574">
            <v>0</v>
          </cell>
          <cell r="V1574">
            <v>0</v>
          </cell>
        </row>
        <row r="1575">
          <cell r="B1575" t="str">
            <v>71040111</v>
          </cell>
          <cell r="G1575">
            <v>-661.65</v>
          </cell>
          <cell r="H1575">
            <v>-986.49</v>
          </cell>
          <cell r="V1575">
            <v>-1030.5599999999997</v>
          </cell>
        </row>
        <row r="1576">
          <cell r="B1576" t="str">
            <v>71040112</v>
          </cell>
          <cell r="G1576">
            <v>-43574.17</v>
          </cell>
          <cell r="H1576">
            <v>-93105.49</v>
          </cell>
          <cell r="V1576">
            <v>0</v>
          </cell>
        </row>
        <row r="1577">
          <cell r="B1577" t="str">
            <v>71040113</v>
          </cell>
          <cell r="G1577">
            <v>-341820.88</v>
          </cell>
          <cell r="H1577">
            <v>-433099.36</v>
          </cell>
          <cell r="V1577">
            <v>-21600.240000000002</v>
          </cell>
        </row>
        <row r="1578">
          <cell r="B1578" t="str">
            <v>71040114</v>
          </cell>
          <cell r="G1578">
            <v>-1425009.74</v>
          </cell>
          <cell r="H1578">
            <v>-1735211.61</v>
          </cell>
          <cell r="V1578">
            <v>-144827.32</v>
          </cell>
        </row>
        <row r="1579">
          <cell r="B1579" t="str">
            <v>71040115</v>
          </cell>
          <cell r="G1579">
            <v>-635504.65</v>
          </cell>
          <cell r="H1579">
            <v>-738631.95</v>
          </cell>
          <cell r="V1579">
            <v>-90823</v>
          </cell>
        </row>
        <row r="1580">
          <cell r="B1580" t="str">
            <v>71040116</v>
          </cell>
          <cell r="G1580">
            <v>-293794.52</v>
          </cell>
          <cell r="H1580">
            <v>-519511.36</v>
          </cell>
          <cell r="V1580">
            <v>-122910.93</v>
          </cell>
        </row>
        <row r="1581">
          <cell r="B1581" t="str">
            <v>71040117</v>
          </cell>
          <cell r="G1581">
            <v>0</v>
          </cell>
          <cell r="H1581">
            <v>0</v>
          </cell>
          <cell r="V1581">
            <v>0</v>
          </cell>
        </row>
        <row r="1582">
          <cell r="B1582" t="str">
            <v>71040118</v>
          </cell>
          <cell r="V1582">
            <v>-516.72000000000014</v>
          </cell>
        </row>
        <row r="1583">
          <cell r="B1583" t="str">
            <v>710402</v>
          </cell>
          <cell r="G1583">
            <v>-26147935.41</v>
          </cell>
          <cell r="H1583">
            <v>-28626108.940000001</v>
          </cell>
          <cell r="V1583">
            <v>-1151315.45</v>
          </cell>
        </row>
        <row r="1584">
          <cell r="B1584" t="str">
            <v>71040201</v>
          </cell>
          <cell r="G1584">
            <v>-2617366.37</v>
          </cell>
          <cell r="H1584">
            <v>-2887676.67</v>
          </cell>
          <cell r="V1584">
            <v>-182994.62999999998</v>
          </cell>
        </row>
        <row r="1585">
          <cell r="B1585" t="str">
            <v>71040202</v>
          </cell>
          <cell r="G1585">
            <v>-1745613.02</v>
          </cell>
          <cell r="H1585">
            <v>-1813989.59</v>
          </cell>
          <cell r="V1585">
            <v>-76189.430000000008</v>
          </cell>
        </row>
        <row r="1586">
          <cell r="B1586" t="str">
            <v>71040203</v>
          </cell>
          <cell r="G1586">
            <v>-5419795.4500000002</v>
          </cell>
          <cell r="H1586">
            <v>-5646987.5499999998</v>
          </cell>
          <cell r="V1586">
            <v>-52270.340000000011</v>
          </cell>
        </row>
        <row r="1587">
          <cell r="B1587" t="str">
            <v>71040204</v>
          </cell>
          <cell r="G1587">
            <v>-22857.14</v>
          </cell>
          <cell r="H1587">
            <v>-22857.14</v>
          </cell>
          <cell r="V1587">
            <v>0</v>
          </cell>
        </row>
        <row r="1588">
          <cell r="B1588" t="str">
            <v>71040205</v>
          </cell>
          <cell r="G1588">
            <v>-1769803.71</v>
          </cell>
          <cell r="H1588">
            <v>-1941337.71</v>
          </cell>
          <cell r="V1588">
            <v>-98721.75</v>
          </cell>
        </row>
        <row r="1589">
          <cell r="B1589" t="str">
            <v>71040206</v>
          </cell>
          <cell r="G1589">
            <v>-188951.7</v>
          </cell>
          <cell r="H1589">
            <v>-192436.17</v>
          </cell>
          <cell r="V1589">
            <v>0</v>
          </cell>
        </row>
        <row r="1590">
          <cell r="B1590" t="str">
            <v>71040207</v>
          </cell>
          <cell r="G1590">
            <v>-318863.25</v>
          </cell>
          <cell r="H1590">
            <v>-319270.03999999998</v>
          </cell>
          <cell r="V1590">
            <v>-271.2</v>
          </cell>
        </row>
        <row r="1591">
          <cell r="B1591" t="str">
            <v>71040208</v>
          </cell>
          <cell r="G1591">
            <v>-2832652.27</v>
          </cell>
          <cell r="H1591">
            <v>-3264255.84</v>
          </cell>
          <cell r="V1591">
            <v>-125123.16</v>
          </cell>
        </row>
        <row r="1592">
          <cell r="B1592" t="str">
            <v>71040209</v>
          </cell>
          <cell r="G1592">
            <v>-6575688.8099999996</v>
          </cell>
          <cell r="H1592">
            <v>-6972651.0199999996</v>
          </cell>
          <cell r="V1592">
            <v>-240563.38</v>
          </cell>
        </row>
        <row r="1593">
          <cell r="B1593" t="str">
            <v>71040210</v>
          </cell>
          <cell r="G1593">
            <v>-4656343.6900000004</v>
          </cell>
          <cell r="H1593">
            <v>-5564647.21</v>
          </cell>
          <cell r="V1593">
            <v>-375181.56</v>
          </cell>
        </row>
        <row r="1594">
          <cell r="B1594" t="str">
            <v>710403</v>
          </cell>
          <cell r="G1594">
            <v>-9458864.3699999992</v>
          </cell>
          <cell r="H1594">
            <v>-11732498.01</v>
          </cell>
          <cell r="V1594">
            <v>-947288.61</v>
          </cell>
        </row>
        <row r="1595">
          <cell r="B1595" t="str">
            <v>71040301</v>
          </cell>
          <cell r="G1595">
            <v>-357.63</v>
          </cell>
          <cell r="H1595">
            <v>-357.63</v>
          </cell>
          <cell r="V1595">
            <v>0</v>
          </cell>
        </row>
        <row r="1596">
          <cell r="B1596" t="str">
            <v>71040302</v>
          </cell>
          <cell r="G1596">
            <v>-5641204.7699999996</v>
          </cell>
          <cell r="H1596">
            <v>-6455613.25</v>
          </cell>
          <cell r="V1596">
            <v>-183053.27999999997</v>
          </cell>
        </row>
        <row r="1597">
          <cell r="B1597" t="str">
            <v>71040303</v>
          </cell>
          <cell r="G1597">
            <v>-3817301.97</v>
          </cell>
          <cell r="H1597">
            <v>-5276527.13</v>
          </cell>
          <cell r="V1597">
            <v>-764235.33000000007</v>
          </cell>
        </row>
        <row r="1598">
          <cell r="B1598" t="str">
            <v>7105</v>
          </cell>
          <cell r="G1598">
            <v>0</v>
          </cell>
          <cell r="H1598">
            <v>0</v>
          </cell>
          <cell r="V1598">
            <v>0</v>
          </cell>
        </row>
        <row r="1599">
          <cell r="B1599" t="str">
            <v>710501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8</v>
          </cell>
          <cell r="G1600">
            <v>-10404382.529999999</v>
          </cell>
          <cell r="H1600">
            <v>0</v>
          </cell>
          <cell r="V1600">
            <v>30328065.52</v>
          </cell>
        </row>
        <row r="1601">
          <cell r="B1601" t="str">
            <v>81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8101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810101</v>
          </cell>
          <cell r="G1603">
            <v>-96752264.299999997</v>
          </cell>
          <cell r="H1603">
            <v>-96742778.599999994</v>
          </cell>
          <cell r="V1603">
            <v>0</v>
          </cell>
        </row>
        <row r="1604">
          <cell r="B1604" t="str">
            <v>810102</v>
          </cell>
          <cell r="G1604">
            <v>86445919.469999999</v>
          </cell>
          <cell r="H1604">
            <v>0</v>
          </cell>
          <cell r="V1604">
            <v>127172947.23</v>
          </cell>
        </row>
        <row r="1605">
          <cell r="B1605" t="str">
            <v>810103</v>
          </cell>
          <cell r="G1605">
            <v>-98037.7</v>
          </cell>
          <cell r="H1605">
            <v>0</v>
          </cell>
          <cell r="V1605">
            <v>-102103.11</v>
          </cell>
        </row>
        <row r="1606">
          <cell r="B1606" t="str">
            <v>82</v>
          </cell>
          <cell r="G1606">
            <v>0</v>
          </cell>
          <cell r="H1606">
            <v>0</v>
          </cell>
          <cell r="V1606">
            <v>0</v>
          </cell>
        </row>
        <row r="1607">
          <cell r="B1607" t="str">
            <v>8201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9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91</v>
          </cell>
          <cell r="G1610">
            <v>-2267966.06</v>
          </cell>
          <cell r="H1610">
            <v>-2267966.06</v>
          </cell>
          <cell r="V1610">
            <v>0</v>
          </cell>
        </row>
        <row r="1611">
          <cell r="B1611" t="str">
            <v>92</v>
          </cell>
          <cell r="G1611">
            <v>-11552051.939999999</v>
          </cell>
          <cell r="H1611">
            <v>-11552051.939999999</v>
          </cell>
          <cell r="V1611">
            <v>0</v>
          </cell>
        </row>
        <row r="1612">
          <cell r="B1612" t="str">
            <v>93</v>
          </cell>
          <cell r="G1612">
            <v>-2837236.74</v>
          </cell>
          <cell r="H1612">
            <v>-2837236.74</v>
          </cell>
          <cell r="V1612">
            <v>0</v>
          </cell>
        </row>
        <row r="1613">
          <cell r="B1613" t="str">
            <v>94</v>
          </cell>
          <cell r="G1613">
            <v>-2646860.7000000002</v>
          </cell>
          <cell r="H1613">
            <v>-2646860.7000000002</v>
          </cell>
          <cell r="V1613">
            <v>0</v>
          </cell>
        </row>
        <row r="1614">
          <cell r="B1614" t="str">
            <v>95</v>
          </cell>
          <cell r="G1614">
            <v>-74880572.730000004</v>
          </cell>
          <cell r="H1614">
            <v>-74880572.730000004</v>
          </cell>
          <cell r="V1614">
            <v>0</v>
          </cell>
        </row>
        <row r="1615">
          <cell r="B1615" t="str">
            <v>96</v>
          </cell>
          <cell r="G1615">
            <v>166558262.44</v>
          </cell>
          <cell r="H1615">
            <v>166558262.44</v>
          </cell>
          <cell r="V1615">
            <v>0</v>
          </cell>
        </row>
        <row r="1616">
          <cell r="B1616" t="str">
            <v>97</v>
          </cell>
          <cell r="G1616">
            <v>50666893.880000003</v>
          </cell>
          <cell r="H1616">
            <v>50666893.880000003</v>
          </cell>
          <cell r="V1616">
            <v>0</v>
          </cell>
        </row>
        <row r="1617">
          <cell r="B1617" t="str">
            <v>98</v>
          </cell>
          <cell r="G1617">
            <v>-49146278.689999998</v>
          </cell>
          <cell r="H1617">
            <v>-49146278.689999998</v>
          </cell>
          <cell r="V1617">
            <v>0</v>
          </cell>
        </row>
        <row r="1618">
          <cell r="B1618" t="str">
            <v>99</v>
          </cell>
          <cell r="G1618">
            <v>-73894189.459999993</v>
          </cell>
          <cell r="H1618">
            <v>-73894189.459999993</v>
          </cell>
          <cell r="V1618">
            <v>0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 t="str">
            <v/>
          </cell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 t="str">
            <v/>
          </cell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 t="str">
            <v/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 t="str">
            <v/>
          </cell>
          <cell r="U15">
            <v>1.0649999999999999</v>
          </cell>
          <cell r="V15">
            <v>1.1173708920187764E-2</v>
          </cell>
          <cell r="W15" t="str">
            <v/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 t="str">
            <v/>
          </cell>
          <cell r="U16">
            <v>1.0649999999999999</v>
          </cell>
          <cell r="V16">
            <v>1.7276995305164355E-2</v>
          </cell>
          <cell r="W16" t="str">
            <v/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 t="str">
            <v/>
          </cell>
          <cell r="U17">
            <v>1.0649999999999999</v>
          </cell>
          <cell r="V17">
            <v>2.4976525821596152E-2</v>
          </cell>
          <cell r="W17" t="str">
            <v/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 t="str">
            <v/>
          </cell>
          <cell r="U18">
            <v>1.0649999999999999</v>
          </cell>
          <cell r="V18">
            <v>2.9483568075117539E-2</v>
          </cell>
          <cell r="W18" t="str">
            <v/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 t="str">
            <v/>
          </cell>
          <cell r="U19">
            <v>1.0649999999999999</v>
          </cell>
          <cell r="V19">
            <v>3.5774647887323985E-2</v>
          </cell>
          <cell r="W19" t="str">
            <v/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 t="str">
            <v/>
          </cell>
          <cell r="U20">
            <v>1.0649999999999999</v>
          </cell>
          <cell r="V20">
            <v>4.2065727699530431E-2</v>
          </cell>
          <cell r="W20" t="str">
            <v/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 t="str">
            <v/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 t="str">
            <v/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 t="str">
            <v/>
          </cell>
          <cell r="U23">
            <v>1.1236999999999999</v>
          </cell>
          <cell r="V23">
            <v>5.9624454925693016E-3</v>
          </cell>
          <cell r="W23" t="str">
            <v/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 t="str">
            <v/>
          </cell>
          <cell r="U24">
            <v>1.1236999999999999</v>
          </cell>
          <cell r="V24">
            <v>1.2191866156447517E-2</v>
          </cell>
          <cell r="W24" t="str">
            <v/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 t="str">
            <v/>
          </cell>
          <cell r="U25">
            <v>1.1236999999999999</v>
          </cell>
          <cell r="V25">
            <v>1.8332295096556095E-2</v>
          </cell>
          <cell r="W25" t="str">
            <v/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 t="str">
            <v/>
          </cell>
          <cell r="U26">
            <v>1.1236999999999999</v>
          </cell>
          <cell r="V26">
            <v>2.3849781970276984E-2</v>
          </cell>
          <cell r="W26" t="str">
            <v/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 t="str">
            <v/>
          </cell>
          <cell r="U27">
            <v>1.1236999999999999</v>
          </cell>
          <cell r="V27">
            <v>2.9545252291536928E-2</v>
          </cell>
          <cell r="W27" t="str">
            <v/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 t="str">
            <v/>
          </cell>
          <cell r="U28">
            <v>1.1236999999999999</v>
          </cell>
          <cell r="V28">
            <v>3.5329714336566731E-2</v>
          </cell>
          <cell r="W28" t="str">
            <v/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 t="str">
            <v/>
          </cell>
          <cell r="U29">
            <v>1.1236999999999999</v>
          </cell>
          <cell r="V29">
            <v>4.7343597045474972E-2</v>
          </cell>
          <cell r="W29" t="str">
            <v/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 t="str">
            <v/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 t="str">
            <v/>
          </cell>
          <cell r="U31">
            <v>1.1856</v>
          </cell>
          <cell r="V31">
            <v>6.4102564102563875E-3</v>
          </cell>
          <cell r="W31" t="str">
            <v/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 t="str">
            <v/>
          </cell>
          <cell r="U32">
            <v>1.1856</v>
          </cell>
          <cell r="V32">
            <v>1.3157894736842257E-2</v>
          </cell>
          <cell r="W32" t="str">
            <v/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 t="str">
            <v/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 t="str">
            <v/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 t="str">
            <v/>
          </cell>
          <cell r="U35">
            <v>1.9832000000000001</v>
          </cell>
          <cell r="V35">
            <v>4.1145623235175455E-2</v>
          </cell>
          <cell r="W35" t="str">
            <v/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 t="str">
            <v/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 t="str">
            <v/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 t="str">
            <v/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 t="str">
            <v/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 t="str">
            <v/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 t="str">
            <v/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 t="str">
            <v/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 t="str">
            <v/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 t="str">
            <v/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 t="str">
            <v/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 t="str">
            <v/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 t="str">
            <v/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 t="str">
            <v/>
          </cell>
          <cell r="F43">
            <v>1.9222999999999999</v>
          </cell>
          <cell r="G43">
            <v>1.5970452062633367E-2</v>
          </cell>
          <cell r="H43" t="str">
            <v/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 t="str">
            <v/>
          </cell>
          <cell r="S43">
            <v>1</v>
          </cell>
          <cell r="U43">
            <v>1.9158999999999999</v>
          </cell>
          <cell r="V43">
            <v>1.9364267446108974E-2</v>
          </cell>
          <cell r="W43" t="str">
            <v/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 t="str">
            <v/>
          </cell>
          <cell r="F44">
            <v>1.9222999999999999</v>
          </cell>
          <cell r="G44">
            <v>2.0808406596284357E-4</v>
          </cell>
          <cell r="H44" t="str">
            <v/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 t="str">
            <v/>
          </cell>
          <cell r="S44">
            <v>1</v>
          </cell>
          <cell r="U44">
            <v>1.9158999999999999</v>
          </cell>
          <cell r="V44">
            <v>3.549245785270605E-3</v>
          </cell>
          <cell r="W44" t="str">
            <v/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 t="str">
            <v/>
          </cell>
          <cell r="F46">
            <v>1.7889999999999999</v>
          </cell>
          <cell r="G46">
            <v>7.4902179988820539E-3</v>
          </cell>
          <cell r="H46" t="str">
            <v/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 t="str">
            <v/>
          </cell>
          <cell r="S46">
            <v>1</v>
          </cell>
          <cell r="U46">
            <v>1.7889999999999999</v>
          </cell>
          <cell r="V46">
            <v>7.4902179988820539E-3</v>
          </cell>
          <cell r="W46" t="str">
            <v/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 t="str">
            <v/>
          </cell>
          <cell r="F47">
            <v>1.7889999999999999</v>
          </cell>
          <cell r="G47">
            <v>-1.1458915595304653E-2</v>
          </cell>
          <cell r="H47" t="str">
            <v/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 t="str">
            <v/>
          </cell>
          <cell r="S47">
            <v>1</v>
          </cell>
          <cell r="U47">
            <v>1.7889999999999999</v>
          </cell>
          <cell r="V47">
            <v>-1.1458915595304653E-2</v>
          </cell>
          <cell r="W47" t="str">
            <v/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 t="str">
            <v/>
          </cell>
          <cell r="F48">
            <v>1.7889999999999999</v>
          </cell>
          <cell r="G48">
            <v>-2.3309111235326863E-2</v>
          </cell>
          <cell r="H48" t="str">
            <v/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 t="str">
            <v/>
          </cell>
          <cell r="S48">
            <v>1</v>
          </cell>
          <cell r="U48">
            <v>1.7889999999999999</v>
          </cell>
          <cell r="V48">
            <v>-2.3309111235326863E-2</v>
          </cell>
          <cell r="W48" t="str">
            <v/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 t="str">
            <v/>
          </cell>
          <cell r="F49">
            <v>1.7889999999999999</v>
          </cell>
          <cell r="G49">
            <v>9.8937954164337594E-3</v>
          </cell>
          <cell r="H49" t="str">
            <v/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 t="str">
            <v/>
          </cell>
          <cell r="S49">
            <v>1</v>
          </cell>
          <cell r="U49">
            <v>1.7889999999999999</v>
          </cell>
          <cell r="V49">
            <v>9.8937954164337594E-3</v>
          </cell>
          <cell r="W49" t="str">
            <v/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 t="str">
            <v/>
          </cell>
          <cell r="F50">
            <v>1.7889999999999999</v>
          </cell>
          <cell r="G50">
            <v>2.1017328116266221E-2</v>
          </cell>
          <cell r="H50" t="str">
            <v/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 t="str">
            <v/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 t="str">
            <v/>
          </cell>
          <cell r="F51">
            <v>1.7889999999999999</v>
          </cell>
          <cell r="G51">
            <v>6.1486864169928435E-3</v>
          </cell>
          <cell r="H51" t="str">
            <v/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 t="str">
            <v/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 t="str">
            <v/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 t="str">
            <v/>
          </cell>
          <cell r="F52">
            <v>1.7889999999999999</v>
          </cell>
          <cell r="G52">
            <v>-7.937395192845198E-3</v>
          </cell>
          <cell r="H52" t="str">
            <v/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 t="str">
            <v/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 t="str">
            <v/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 t="str">
            <v/>
          </cell>
          <cell r="F53">
            <v>1.7889999999999999</v>
          </cell>
          <cell r="G53">
            <v>1.9228619340413644E-2</v>
          </cell>
          <cell r="H53" t="str">
            <v/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 t="str">
            <v/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 t="str">
            <v/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 t="str">
            <v/>
          </cell>
          <cell r="F54">
            <v>1.7889999999999999</v>
          </cell>
          <cell r="G54">
            <v>3.0575740637227566E-2</v>
          </cell>
          <cell r="H54" t="str">
            <v/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 t="str">
            <v/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 t="str">
            <v/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 t="str">
            <v/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 t="str">
            <v/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 t="str">
            <v/>
          </cell>
          <cell r="F56">
            <v>1.909</v>
          </cell>
          <cell r="G56">
            <v>2.6506024096385472E-2</v>
          </cell>
          <cell r="H56" t="str">
            <v/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 t="str">
            <v/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 t="str">
            <v/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 t="str">
            <v/>
          </cell>
          <cell r="S57">
            <v>1.0728128763823497</v>
          </cell>
          <cell r="U57">
            <v>1.909</v>
          </cell>
          <cell r="V57">
            <v>2.4305919329491887E-2</v>
          </cell>
          <cell r="W57" t="str">
            <v/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 t="str">
            <v/>
          </cell>
          <cell r="F58">
            <v>1.909</v>
          </cell>
          <cell r="G58">
            <v>3.2530120481927716E-2</v>
          </cell>
          <cell r="H58" t="str">
            <v/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 t="str">
            <v/>
          </cell>
          <cell r="S58">
            <v>1.0728128763823497</v>
          </cell>
          <cell r="U58">
            <v>1.909</v>
          </cell>
          <cell r="V58">
            <v>3.2530120481927716E-2</v>
          </cell>
          <cell r="W58" t="str">
            <v/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 t="str">
            <v/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 t="str">
            <v/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 t="str">
            <v/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 t="str">
            <v/>
          </cell>
          <cell r="F61">
            <v>2.1616</v>
          </cell>
          <cell r="G61">
            <v>1.0686528497409364E-2</v>
          </cell>
          <cell r="H61" t="str">
            <v/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 t="str">
            <v/>
          </cell>
          <cell r="S61">
            <v>1.1030822616860583</v>
          </cell>
          <cell r="U61">
            <v>2.1616</v>
          </cell>
          <cell r="V61">
            <v>1.0686528497409364E-2</v>
          </cell>
          <cell r="W61" t="str">
            <v/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 t="str">
            <v/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 t="str">
            <v/>
          </cell>
          <cell r="F63">
            <v>2.36</v>
          </cell>
          <cell r="G63">
            <v>-2.3347457627118651E-2</v>
          </cell>
          <cell r="H63" t="str">
            <v/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 t="str">
            <v/>
          </cell>
          <cell r="S63">
            <v>1.0917838638045891</v>
          </cell>
          <cell r="U63">
            <v>2.36</v>
          </cell>
          <cell r="V63">
            <v>-2.3347457627118651E-2</v>
          </cell>
          <cell r="W63" t="str">
            <v/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 t="str">
            <v/>
          </cell>
          <cell r="F64">
            <v>2.36</v>
          </cell>
          <cell r="G64">
            <v>3.0211864406779698E-2</v>
          </cell>
          <cell r="H64" t="str">
            <v/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 t="str">
            <v/>
          </cell>
          <cell r="S64">
            <v>1.0917838638045891</v>
          </cell>
          <cell r="U64">
            <v>2.36</v>
          </cell>
          <cell r="V64">
            <v>3.0211864406779698E-2</v>
          </cell>
          <cell r="W64" t="str">
            <v/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 t="str">
            <v/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 t="str">
            <v/>
          </cell>
          <cell r="F66">
            <v>2.5516999999999999</v>
          </cell>
          <cell r="G66">
            <v>4.6870713641885775E-2</v>
          </cell>
          <cell r="H66" t="str">
            <v/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 t="str">
            <v/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 t="str">
            <v/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 t="str">
            <v/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 t="str">
            <v/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 t="str">
            <v/>
          </cell>
          <cell r="F70">
            <v>2.3203999999999998</v>
          </cell>
          <cell r="G70">
            <v>4.2191001551456608E-2</v>
          </cell>
          <cell r="H70" t="str">
            <v/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 t="str">
            <v/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 t="str">
            <v/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 t="str">
            <v/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 t="str">
            <v/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 t="str">
            <v/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 t="str">
            <v/>
          </cell>
          <cell r="F72">
            <v>2.3481999999999998</v>
          </cell>
          <cell r="G72">
            <v>-1.0476109360361141E-2</v>
          </cell>
          <cell r="H72" t="str">
            <v/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 t="str">
            <v/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 t="str">
            <v/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 t="str">
            <v/>
          </cell>
          <cell r="F73">
            <v>2.3481999999999998</v>
          </cell>
          <cell r="G73">
            <v>1.8311898475429356E-3</v>
          </cell>
          <cell r="H73" t="str">
            <v/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 t="str">
            <v/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 t="str">
            <v/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 t="str">
            <v/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 t="str">
            <v/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 t="str">
            <v/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 t="str">
            <v/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 t="str">
            <v/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 t="str">
            <v/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 t="str">
            <v/>
          </cell>
          <cell r="F80">
            <v>3.645</v>
          </cell>
          <cell r="G80">
            <v>-2.3319615912208436E-3</v>
          </cell>
          <cell r="H80" t="str">
            <v/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 t="str">
            <v/>
          </cell>
          <cell r="S80">
            <v>0.9358391743048603</v>
          </cell>
          <cell r="U80">
            <v>3.645</v>
          </cell>
          <cell r="V80">
            <v>-2.3319615912208436E-3</v>
          </cell>
          <cell r="W80" t="str">
            <v/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 t="str">
            <v/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 t="str">
            <v/>
          </cell>
          <cell r="S81">
            <v>0.9358391743048603</v>
          </cell>
          <cell r="U81">
            <v>3.645</v>
          </cell>
          <cell r="V81">
            <v>-3.0644718792866898E-2</v>
          </cell>
          <cell r="W81" t="str">
            <v/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 t="str">
            <v/>
          </cell>
          <cell r="F82">
            <v>3.645</v>
          </cell>
          <cell r="G82">
            <v>-3.2702331961591224E-2</v>
          </cell>
          <cell r="H82" t="str">
            <v/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 t="str">
            <v/>
          </cell>
          <cell r="S82">
            <v>0.9358391743048603</v>
          </cell>
          <cell r="U82">
            <v>3.645</v>
          </cell>
          <cell r="V82">
            <v>-3.2702331961591224E-2</v>
          </cell>
          <cell r="W82" t="str">
            <v/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 t="str">
            <v/>
          </cell>
          <cell r="F83">
            <v>3.645</v>
          </cell>
          <cell r="G83">
            <v>-2.2661179698216793E-2</v>
          </cell>
          <cell r="H83" t="str">
            <v/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 t="str">
            <v/>
          </cell>
          <cell r="S83">
            <v>0.9358391743048603</v>
          </cell>
          <cell r="U83">
            <v>3.645</v>
          </cell>
          <cell r="V83">
            <v>-2.2661179698216793E-2</v>
          </cell>
          <cell r="W83" t="str">
            <v/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 t="str">
            <v/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 t="str">
            <v/>
          </cell>
          <cell r="F86">
            <v>2.8898000000000001</v>
          </cell>
          <cell r="G86">
            <v>9.0317669042840887E-3</v>
          </cell>
          <cell r="H86" t="str">
            <v/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 t="str">
            <v/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 t="str">
            <v/>
          </cell>
          <cell r="F87">
            <v>2.8898000000000001</v>
          </cell>
          <cell r="G87">
            <v>4.425492934238795E-2</v>
          </cell>
          <cell r="H87" t="str">
            <v/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 t="str">
            <v/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 t="str">
            <v/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 t="str">
            <v/>
          </cell>
          <cell r="F88">
            <v>2.8898000000000001</v>
          </cell>
          <cell r="G88">
            <v>3.8134126929199264E-2</v>
          </cell>
          <cell r="H88" t="str">
            <v/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 t="str">
            <v/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 t="str">
            <v/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 t="str">
            <v/>
          </cell>
          <cell r="F89">
            <v>2.8898000000000001</v>
          </cell>
          <cell r="G89">
            <v>3.8134126929199264E-2</v>
          </cell>
          <cell r="H89" t="str">
            <v/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 t="str">
            <v/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 t="str">
            <v/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 t="str">
            <v/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 t="str">
            <v/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 t="str">
            <v/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 t="str">
            <v/>
          </cell>
          <cell r="F91">
            <v>2.8898000000000001</v>
          </cell>
          <cell r="G91">
            <v>3.8134126929199264E-2</v>
          </cell>
          <cell r="H91" t="str">
            <v/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 t="str">
            <v/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 t="str">
            <v/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 t="str">
            <v/>
          </cell>
          <cell r="F92">
            <v>2.8898000000000001</v>
          </cell>
          <cell r="G92">
            <v>3.8134126929199264E-2</v>
          </cell>
          <cell r="H92" t="str">
            <v/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 t="str">
            <v/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 t="str">
            <v/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 t="str">
            <v/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 t="str">
            <v/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 t="str">
            <v/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 t="str">
            <v/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 t="str">
            <v/>
          </cell>
          <cell r="F95">
            <v>3.2231000000000001</v>
          </cell>
          <cell r="G95">
            <v>7.2069999999999634E-3</v>
          </cell>
          <cell r="H95" t="str">
            <v/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 t="str">
            <v/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 t="str">
            <v/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 t="str">
            <v/>
          </cell>
          <cell r="F96">
            <v>3.2231000000000001</v>
          </cell>
          <cell r="G96">
            <v>1.4465940848999992E-2</v>
          </cell>
          <cell r="H96" t="str">
            <v/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 t="str">
            <v/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 t="str">
            <v/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 t="str">
            <v/>
          </cell>
          <cell r="F97">
            <v>3.2231000000000001</v>
          </cell>
          <cell r="G97">
            <v>2.177719688469848E-2</v>
          </cell>
          <cell r="H97" t="str">
            <v/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 t="str">
            <v/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 t="str">
            <v/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 t="str">
            <v/>
          </cell>
          <cell r="F98">
            <v>3.2231000000000001</v>
          </cell>
          <cell r="G98">
            <v>2.914114514264643E-2</v>
          </cell>
          <cell r="H98" t="str">
            <v/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 t="str">
            <v/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 t="str">
            <v/>
          </cell>
          <cell r="F99">
            <v>3.2231000000000001</v>
          </cell>
          <cell r="G99">
            <v>3.6558165375689455E-2</v>
          </cell>
          <cell r="H99" t="str">
            <v/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 t="str">
            <v/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 t="str">
            <v/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 t="str">
            <v/>
          </cell>
          <cell r="F100">
            <v>3.2231000000000001</v>
          </cell>
          <cell r="G100">
            <v>4.4028640073552117E-2</v>
          </cell>
          <cell r="H100" t="str">
            <v/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 t="str">
            <v/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 t="str">
            <v/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 t="str">
            <v/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 t="str">
            <v/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 t="str">
            <v/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 t="str">
            <v/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 t="str">
            <v/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 t="str">
            <v/>
          </cell>
          <cell r="F103">
            <v>3.3892603275927464</v>
          </cell>
          <cell r="G103">
            <v>1.4465940848999992E-2</v>
          </cell>
          <cell r="H103" t="str">
            <v/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 t="str">
            <v/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 t="str">
            <v/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 t="str">
            <v/>
          </cell>
          <cell r="F104">
            <v>3.3892603275927464</v>
          </cell>
          <cell r="G104">
            <v>2.1777196884698702E-2</v>
          </cell>
          <cell r="H104" t="str">
            <v/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 t="str">
            <v/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 t="str">
            <v/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 t="str">
            <v/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 t="str">
            <v/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 t="str">
            <v/>
          </cell>
          <cell r="F106">
            <v>3.3892603275927464</v>
          </cell>
          <cell r="G106">
            <v>3.4959909177283199E-2</v>
          </cell>
          <cell r="H106" t="str">
            <v/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 t="str">
            <v/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 t="str">
            <v/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 t="str">
            <v/>
          </cell>
          <cell r="F107">
            <v>3.3892603275927464</v>
          </cell>
          <cell r="G107">
            <v>4.0811572503771654E-2</v>
          </cell>
          <cell r="H107" t="str">
            <v/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 t="str">
            <v/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 t="str">
            <v/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 t="str">
            <v/>
          </cell>
          <cell r="F108">
            <v>3.3892603275927464</v>
          </cell>
          <cell r="G108">
            <v>4.6696321134708008E-2</v>
          </cell>
          <cell r="H108" t="str">
            <v/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 t="str">
            <v/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 t="str">
            <v/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 t="str">
            <v/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 t="str">
            <v/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 t="str">
            <v/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 t="str">
            <v/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 t="str">
            <v/>
          </cell>
          <cell r="F111">
            <v>3.5675840300512722</v>
          </cell>
          <cell r="G111">
            <v>1.1339967715999988E-2</v>
          </cell>
          <cell r="H111" t="str">
            <v/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 t="str">
            <v/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 t="str">
            <v/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 t="str">
            <v/>
          </cell>
          <cell r="F112">
            <v>3.5675840300512722</v>
          </cell>
          <cell r="G112">
            <v>1.7058083893466414E-2</v>
          </cell>
          <cell r="H112" t="str">
            <v/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 t="str">
            <v/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 t="str">
            <v/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 t="str">
            <v/>
          </cell>
          <cell r="F113">
            <v>3.5675840300512722</v>
          </cell>
          <cell r="G113">
            <v>2.2808530299800012E-2</v>
          </cell>
          <cell r="H113" t="str">
            <v/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 t="str">
            <v/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 t="str">
            <v/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 t="str">
            <v/>
          </cell>
          <cell r="F114">
            <v>3.5675840300512722</v>
          </cell>
          <cell r="G114">
            <v>2.859148973011516E-2</v>
          </cell>
          <cell r="H114" t="str">
            <v/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 t="str">
            <v/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 t="str">
            <v/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 t="str">
            <v/>
          </cell>
          <cell r="F115">
            <v>3.5675840300512722</v>
          </cell>
          <cell r="G115">
            <v>3.4407146013049283E-2</v>
          </cell>
          <cell r="H115" t="str">
            <v/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 t="str">
            <v/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 t="str">
            <v/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 t="str">
            <v/>
          </cell>
          <cell r="F116">
            <v>3.5675840300512722</v>
          </cell>
          <cell r="G116">
            <v>4.0255684016607063E-2</v>
          </cell>
          <cell r="H116" t="str">
            <v/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 t="str">
            <v/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 t="str">
            <v/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 t="str">
            <v/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 t="str">
            <v/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 t="str">
            <v/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 t="str">
            <v/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 t="str">
            <v/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 t="str">
            <v/>
          </cell>
          <cell r="F119">
            <v>3.7489775099060134</v>
          </cell>
          <cell r="G119">
            <v>4.4999999999999485E-3</v>
          </cell>
          <cell r="H119" t="str">
            <v/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 t="str">
            <v/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 t="str">
            <v/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 t="str">
            <v/>
          </cell>
          <cell r="F120">
            <v>3.7489775099060134</v>
          </cell>
          <cell r="G120">
            <v>9.0202499999998409E-3</v>
          </cell>
          <cell r="H120" t="str">
            <v/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 t="str">
            <v/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 t="str">
            <v/>
          </cell>
          <cell r="F121">
            <v>3.7489775099060134</v>
          </cell>
          <cell r="G121">
            <v>1.3560841124999889E-2</v>
          </cell>
          <cell r="H121" t="str">
            <v/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 t="str">
            <v/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 t="str">
            <v/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 t="str">
            <v/>
          </cell>
          <cell r="F122">
            <v>3.7489775099060134</v>
          </cell>
          <cell r="G122">
            <v>1.8121864910062291E-2</v>
          </cell>
          <cell r="H122" t="str">
            <v/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 t="str">
            <v/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 t="str">
            <v/>
          </cell>
          <cell r="F123">
            <v>3.7489775099060134</v>
          </cell>
          <cell r="G123">
            <v>2.2703413302157527E-2</v>
          </cell>
          <cell r="H123" t="str">
            <v/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 t="str">
            <v/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 t="str">
            <v/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 t="str">
            <v/>
          </cell>
          <cell r="F124">
            <v>3.7489775099060134</v>
          </cell>
          <cell r="G124">
            <v>2.7305578662017105E-2</v>
          </cell>
          <cell r="H124" t="str">
            <v/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 t="str">
            <v/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 t="str">
            <v/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 t="str">
            <v/>
          </cell>
          <cell r="F125">
            <v>3.7489775099060134</v>
          </cell>
          <cell r="G125">
            <v>3.1928453765996068E-2</v>
          </cell>
          <cell r="H125" t="str">
            <v/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 t="str">
            <v/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 t="str">
            <v/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 t="str">
            <v/>
          </cell>
          <cell r="F126">
            <v>3.7489775099060134</v>
          </cell>
          <cell r="G126">
            <v>3.6572131807943054E-2</v>
          </cell>
          <cell r="H126" t="str">
            <v/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 t="str">
            <v/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 t="str">
            <v/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 t="str">
            <v/>
          </cell>
          <cell r="F127">
            <v>3.7489775099060134</v>
          </cell>
          <cell r="G127">
            <v>4.1236706401078793E-2</v>
          </cell>
          <cell r="H127" t="str">
            <v/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 t="str">
            <v/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 t="str">
            <v/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 t="str">
            <v/>
          </cell>
          <cell r="F128">
            <v>3.7489775099060134</v>
          </cell>
          <cell r="G128">
            <v>4.5922271579883489E-2</v>
          </cell>
          <cell r="H128" t="str">
            <v/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 t="str">
            <v/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 t="str">
            <v/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 t="str">
            <v/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 t="str">
            <v/>
          </cell>
          <cell r="F130">
            <v>3.9387841990924755</v>
          </cell>
          <cell r="G130">
            <v>3.3000000000000806E-3</v>
          </cell>
          <cell r="H130" t="str">
            <v/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 t="str">
            <v/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 t="str">
            <v/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 t="str">
            <v/>
          </cell>
          <cell r="F131">
            <v>3.9387841990924755</v>
          </cell>
          <cell r="G131">
            <v>6.6108900000001469E-3</v>
          </cell>
          <cell r="H131" t="str">
            <v/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 t="str">
            <v/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 t="str">
            <v/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 t="str">
            <v/>
          </cell>
          <cell r="F132">
            <v>3.9387841990924755</v>
          </cell>
          <cell r="G132">
            <v>9.9327059370002413E-3</v>
          </cell>
          <cell r="H132" t="str">
            <v/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 t="str">
            <v/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 t="str">
            <v/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 t="str">
            <v/>
          </cell>
          <cell r="F133">
            <v>3.9387841990924755</v>
          </cell>
          <cell r="G133">
            <v>1.3265483866592431E-2</v>
          </cell>
          <cell r="H133" t="str">
            <v/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 t="str">
            <v/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 t="str">
            <v/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 t="str">
            <v/>
          </cell>
          <cell r="F134">
            <v>3.9387841990924755</v>
          </cell>
          <cell r="G134">
            <v>1.6609259963352274E-2</v>
          </cell>
          <cell r="H134" t="str">
            <v/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 t="str">
            <v/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 t="str">
            <v/>
          </cell>
          <cell r="F135">
            <v>3.9387841990924755</v>
          </cell>
          <cell r="G135">
            <v>1.9964070521231392E-2</v>
          </cell>
          <cell r="H135" t="str">
            <v/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 t="str">
            <v/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 t="str">
            <v/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 t="str">
            <v/>
          </cell>
          <cell r="F136">
            <v>3.9387841990924755</v>
          </cell>
          <cell r="G136">
            <v>2.33299519539516E-2</v>
          </cell>
          <cell r="H136" t="str">
            <v/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 t="str">
            <v/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 t="str">
            <v/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 t="str">
            <v/>
          </cell>
          <cell r="F137">
            <v>3.9387841990924755</v>
          </cell>
          <cell r="G137">
            <v>2.6706940795399703E-2</v>
          </cell>
          <cell r="H137" t="str">
            <v/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 t="str">
            <v/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 t="str">
            <v/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 t="str">
            <v/>
          </cell>
          <cell r="F138">
            <v>3.9387841990924755</v>
          </cell>
          <cell r="G138">
            <v>3.0095073700024733E-2</v>
          </cell>
          <cell r="H138" t="str">
            <v/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 t="str">
            <v/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 t="str">
            <v/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 t="str">
            <v/>
          </cell>
          <cell r="F139">
            <v>3.9387841990924755</v>
          </cell>
          <cell r="G139">
            <v>3.3494387443234963E-2</v>
          </cell>
          <cell r="H139" t="str">
            <v/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 t="str">
            <v/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 t="str">
            <v/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 t="str">
            <v/>
          </cell>
          <cell r="F140">
            <v>3.9387841990924755</v>
          </cell>
          <cell r="G140">
            <v>3.6904918921797591E-2</v>
          </cell>
          <cell r="H140" t="str">
            <v/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 t="str">
            <v/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 t="str">
            <v/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 t="str">
            <v/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 t="str">
            <v/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 t="str">
            <v/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 t="str">
            <v/>
          </cell>
          <cell r="F142">
            <v>3.9387841990924755</v>
          </cell>
          <cell r="G142">
            <v>4.3759783281248632E-2</v>
          </cell>
          <cell r="H142" t="str">
            <v/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 t="str">
            <v/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 t="str">
            <v/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 t="str">
            <v/>
          </cell>
          <cell r="F143">
            <v>3.9387841990924755</v>
          </cell>
          <cell r="G143">
            <v>4.7204190566076942E-2</v>
          </cell>
          <cell r="H143" t="str">
            <v/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 t="str">
            <v/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 t="str">
            <v/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 t="str">
            <v/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 t="str">
            <v/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 t="str">
            <v/>
          </cell>
          <cell r="F145">
            <v>4.1383228663778722</v>
          </cell>
          <cell r="G145">
            <v>3.3000000000000806E-3</v>
          </cell>
          <cell r="H145" t="str">
            <v/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 t="str">
            <v/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 t="str">
            <v/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 t="str">
            <v/>
          </cell>
          <cell r="F146">
            <v>4.1383228663778722</v>
          </cell>
          <cell r="G146">
            <v>6.6108900000001469E-3</v>
          </cell>
          <cell r="H146" t="str">
            <v/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 t="str">
            <v/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 t="str">
            <v/>
          </cell>
          <cell r="F147">
            <v>4.1383228663778722</v>
          </cell>
          <cell r="G147">
            <v>9.9327059370002413E-3</v>
          </cell>
          <cell r="H147" t="str">
            <v/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 t="str">
            <v/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 t="str">
            <v/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 t="str">
            <v/>
          </cell>
          <cell r="F148">
            <v>4.1383228663778722</v>
          </cell>
          <cell r="G148">
            <v>1.3265483866592431E-2</v>
          </cell>
          <cell r="H148" t="str">
            <v/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 t="str">
            <v/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 t="str">
            <v/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 t="str">
            <v/>
          </cell>
          <cell r="F149">
            <v>4.1383228663778722</v>
          </cell>
          <cell r="G149">
            <v>1.6609259963352274E-2</v>
          </cell>
          <cell r="H149" t="str">
            <v/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 t="str">
            <v/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 t="str">
            <v/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 t="str">
            <v/>
          </cell>
          <cell r="F150">
            <v>4.1383228663778722</v>
          </cell>
          <cell r="G150">
            <v>1.9964070521231614E-2</v>
          </cell>
          <cell r="H150" t="str">
            <v/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 t="str">
            <v/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 t="str">
            <v/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 t="str">
            <v/>
          </cell>
          <cell r="F151">
            <v>4.1383228663778722</v>
          </cell>
          <cell r="G151">
            <v>2.33299519539516E-2</v>
          </cell>
          <cell r="H151" t="str">
            <v/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 t="str">
            <v/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 t="str">
            <v/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 t="str">
            <v/>
          </cell>
          <cell r="F152">
            <v>4.1383228663778722</v>
          </cell>
          <cell r="G152">
            <v>2.6706940795399703E-2</v>
          </cell>
          <cell r="H152" t="str">
            <v/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 t="str">
            <v/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 t="str">
            <v/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 t="str">
            <v/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 t="str">
            <v/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 t="str">
            <v/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 t="str">
            <v/>
          </cell>
          <cell r="F154">
            <v>4.1383228663778722</v>
          </cell>
          <cell r="G154">
            <v>3.3494387443234963E-2</v>
          </cell>
          <cell r="H154" t="str">
            <v/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 t="str">
            <v/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 t="str">
            <v/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 t="str">
            <v/>
          </cell>
          <cell r="F155">
            <v>4.1383228663778722</v>
          </cell>
          <cell r="G155">
            <v>3.6904918921797591E-2</v>
          </cell>
          <cell r="H155" t="str">
            <v/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 t="str">
            <v/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 t="str">
            <v/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 t="str">
            <v/>
          </cell>
          <cell r="F156">
            <v>4.1383228663778722</v>
          </cell>
          <cell r="G156">
            <v>4.032670515423975E-2</v>
          </cell>
          <cell r="H156" t="str">
            <v/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 t="str">
            <v/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 t="str">
            <v/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 t="str">
            <v/>
          </cell>
          <cell r="F157">
            <v>4.1383228663778722</v>
          </cell>
          <cell r="G157">
            <v>4.3759783281248854E-2</v>
          </cell>
          <cell r="H157" t="str">
            <v/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 t="str">
            <v/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 t="str">
            <v/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 t="str">
            <v/>
          </cell>
          <cell r="F158">
            <v>4.1383228663778722</v>
          </cell>
          <cell r="G158">
            <v>4.7204190566076942E-2</v>
          </cell>
          <cell r="H158" t="str">
            <v/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 t="str">
            <v/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 t="str">
            <v/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 t="str">
            <v/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 t="str">
            <v/>
          </cell>
          <cell r="F160">
            <v>4.3479701554433623</v>
          </cell>
          <cell r="G160">
            <v>3.3000000000000806E-3</v>
          </cell>
          <cell r="H160" t="str">
            <v/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 t="str">
            <v/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 t="str">
            <v/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 t="str">
            <v/>
          </cell>
          <cell r="F161">
            <v>4.3479701554433623</v>
          </cell>
          <cell r="G161">
            <v>6.6108900000001469E-3</v>
          </cell>
          <cell r="H161" t="str">
            <v/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 t="str">
            <v/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 t="str">
            <v/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 t="str">
            <v/>
          </cell>
          <cell r="F162">
            <v>4.3479701554433623</v>
          </cell>
          <cell r="G162">
            <v>9.9327059370000192E-3</v>
          </cell>
          <cell r="H162" t="str">
            <v/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 t="str">
            <v/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 t="str">
            <v/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 t="str">
            <v/>
          </cell>
          <cell r="F163">
            <v>4.3479701554433623</v>
          </cell>
          <cell r="G163">
            <v>1.3265483866592209E-2</v>
          </cell>
          <cell r="H163" t="str">
            <v/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 t="str">
            <v/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 t="str">
            <v/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 t="str">
            <v/>
          </cell>
          <cell r="F164">
            <v>4.3479701554433623</v>
          </cell>
          <cell r="G164">
            <v>1.6609259963352052E-2</v>
          </cell>
          <cell r="H164" t="str">
            <v/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 t="str">
            <v/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 t="str">
            <v/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 t="str">
            <v/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 t="str">
            <v/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 t="str">
            <v/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 t="str">
            <v/>
          </cell>
          <cell r="F166">
            <v>4.3479701554433623</v>
          </cell>
          <cell r="G166">
            <v>2.3329951953951378E-2</v>
          </cell>
          <cell r="H166" t="str">
            <v/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 t="str">
            <v/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 t="str">
            <v/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 t="str">
            <v/>
          </cell>
          <cell r="F167">
            <v>4.3479701554433623</v>
          </cell>
          <cell r="G167">
            <v>2.6706940795399481E-2</v>
          </cell>
          <cell r="H167" t="str">
            <v/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 t="str">
            <v/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 t="str">
            <v/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 t="str">
            <v/>
          </cell>
          <cell r="F168">
            <v>4.3479701554433623</v>
          </cell>
          <cell r="G168">
            <v>3.0095073700024511E-2</v>
          </cell>
          <cell r="H168" t="str">
            <v/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 t="str">
            <v/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 t="str">
            <v/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 t="str">
            <v/>
          </cell>
          <cell r="F169">
            <v>4.3479701554433623</v>
          </cell>
          <cell r="G169">
            <v>3.3494387443234741E-2</v>
          </cell>
          <cell r="H169" t="str">
            <v/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 t="str">
            <v/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 t="str">
            <v/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 t="str">
            <v/>
          </cell>
          <cell r="F170">
            <v>4.3479701554433623</v>
          </cell>
          <cell r="G170">
            <v>3.6904918921797369E-2</v>
          </cell>
          <cell r="H170" t="str">
            <v/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 t="str">
            <v/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 t="str">
            <v/>
          </cell>
          <cell r="F171">
            <v>4.3479701554433623</v>
          </cell>
          <cell r="G171">
            <v>4.0326705154239528E-2</v>
          </cell>
          <cell r="H171" t="str">
            <v/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 t="str">
            <v/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 t="str">
            <v/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 t="str">
            <v/>
          </cell>
          <cell r="F172">
            <v>4.3479701554433623</v>
          </cell>
          <cell r="G172">
            <v>4.375978328124841E-2</v>
          </cell>
          <cell r="H172" t="str">
            <v/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 t="str">
            <v/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 t="str">
            <v/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 t="str">
            <v/>
          </cell>
          <cell r="F173">
            <v>4.3479701554433623</v>
          </cell>
          <cell r="G173">
            <v>4.720419056607672E-2</v>
          </cell>
          <cell r="H173" t="str">
            <v/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 t="str">
            <v/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 t="str">
            <v/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 t="str">
            <v/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 t="str">
            <v/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 t="str">
            <v/>
          </cell>
          <cell r="F175">
            <v>4.5682381687084055</v>
          </cell>
          <cell r="G175">
            <v>3.3000000000000806E-3</v>
          </cell>
          <cell r="H175" t="str">
            <v/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 t="str">
            <v/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 t="str">
            <v/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 t="str">
            <v/>
          </cell>
          <cell r="F176">
            <v>4.5682381687084055</v>
          </cell>
          <cell r="G176">
            <v>6.6108900000001469E-3</v>
          </cell>
          <cell r="H176" t="str">
            <v/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 t="str">
            <v/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 t="str">
            <v/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 t="str">
            <v/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 t="str">
            <v/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 t="str">
            <v/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 t="str">
            <v/>
          </cell>
          <cell r="F178">
            <v>4.5682381687084055</v>
          </cell>
          <cell r="G178">
            <v>1.3265483866592431E-2</v>
          </cell>
          <cell r="H178" t="str">
            <v/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 t="str">
            <v/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 t="str">
            <v/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 t="str">
            <v/>
          </cell>
          <cell r="F179">
            <v>4.5682381687084055</v>
          </cell>
          <cell r="G179">
            <v>1.6609259963352274E-2</v>
          </cell>
          <cell r="H179" t="str">
            <v/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 t="str">
            <v/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 t="str">
            <v/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 t="str">
            <v/>
          </cell>
          <cell r="F180">
            <v>4.5682381687084055</v>
          </cell>
          <cell r="G180">
            <v>1.9964070521231392E-2</v>
          </cell>
          <cell r="H180" t="str">
            <v/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 t="str">
            <v/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 t="str">
            <v/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 t="str">
            <v/>
          </cell>
          <cell r="F181">
            <v>4.5682381687084055</v>
          </cell>
          <cell r="G181">
            <v>2.33299519539516E-2</v>
          </cell>
          <cell r="H181" t="str">
            <v/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 t="str">
            <v/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 t="str">
            <v/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 t="str">
            <v/>
          </cell>
          <cell r="F182">
            <v>4.5682381687084055</v>
          </cell>
          <cell r="G182">
            <v>2.6706940795399703E-2</v>
          </cell>
          <cell r="H182" t="str">
            <v/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 t="str">
            <v/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 t="str">
            <v/>
          </cell>
          <cell r="F183">
            <v>4.5682381687084055</v>
          </cell>
          <cell r="G183">
            <v>3.0095073700024733E-2</v>
          </cell>
          <cell r="H183" t="str">
            <v/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 t="str">
            <v/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 t="str">
            <v/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 t="str">
            <v/>
          </cell>
          <cell r="F184">
            <v>4.5682381687084055</v>
          </cell>
          <cell r="G184">
            <v>3.3494387443234741E-2</v>
          </cell>
          <cell r="H184" t="str">
            <v/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 t="str">
            <v/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 t="str">
            <v/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 t="str">
            <v/>
          </cell>
          <cell r="F185">
            <v>4.5682381687084055</v>
          </cell>
          <cell r="G185">
            <v>3.6904918921797591E-2</v>
          </cell>
          <cell r="H185" t="str">
            <v/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 t="str">
            <v/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 t="str">
            <v/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 t="str">
            <v/>
          </cell>
          <cell r="F186">
            <v>4.5682381687084055</v>
          </cell>
          <cell r="G186">
            <v>4.0326705154239528E-2</v>
          </cell>
          <cell r="H186" t="str">
            <v/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 t="str">
            <v/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 t="str">
            <v/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 t="str">
            <v/>
          </cell>
          <cell r="F187">
            <v>4.5682381687084055</v>
          </cell>
          <cell r="G187">
            <v>4.3759783281248632E-2</v>
          </cell>
          <cell r="H187" t="str">
            <v/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 t="str">
            <v/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 t="str">
            <v/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 t="str">
            <v/>
          </cell>
          <cell r="F188">
            <v>4.5682381687084055</v>
          </cell>
          <cell r="G188">
            <v>4.7204190566076942E-2</v>
          </cell>
          <cell r="H188" t="str">
            <v/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 t="str">
            <v/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 t="str">
            <v/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 t="str">
            <v/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 t="str">
            <v/>
          </cell>
          <cell r="F190">
            <v>4.7996649516828018</v>
          </cell>
          <cell r="G190">
            <v>3.3000000000000806E-3</v>
          </cell>
          <cell r="H190" t="str">
            <v/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 t="str">
            <v/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 t="str">
            <v/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 t="str">
            <v/>
          </cell>
          <cell r="F191">
            <v>4.7996649516828018</v>
          </cell>
          <cell r="G191">
            <v>6.610890000000369E-3</v>
          </cell>
          <cell r="H191" t="str">
            <v/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 t="str">
            <v/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 t="str">
            <v/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 t="str">
            <v/>
          </cell>
          <cell r="F192">
            <v>4.7996649516828018</v>
          </cell>
          <cell r="G192">
            <v>9.9327059370002413E-3</v>
          </cell>
          <cell r="H192" t="str">
            <v/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 t="str">
            <v/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 t="str">
            <v/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 t="str">
            <v/>
          </cell>
          <cell r="F193">
            <v>4.7996649516828018</v>
          </cell>
          <cell r="G193">
            <v>1.3265483866592431E-2</v>
          </cell>
          <cell r="H193" t="str">
            <v/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 t="str">
            <v/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 t="str">
            <v/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 t="str">
            <v/>
          </cell>
          <cell r="F194">
            <v>4.7996649516828018</v>
          </cell>
          <cell r="G194">
            <v>1.6609259963352274E-2</v>
          </cell>
          <cell r="H194" t="str">
            <v/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 t="str">
            <v/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 t="str">
            <v/>
          </cell>
          <cell r="F195">
            <v>4.7996649516828018</v>
          </cell>
          <cell r="G195">
            <v>1.9964070521231392E-2</v>
          </cell>
          <cell r="H195" t="str">
            <v/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 t="str">
            <v/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 t="str">
            <v/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 t="str">
            <v/>
          </cell>
          <cell r="F196">
            <v>4.7996649516828018</v>
          </cell>
          <cell r="G196">
            <v>2.33299519539516E-2</v>
          </cell>
          <cell r="H196" t="str">
            <v/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 t="str">
            <v/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 t="str">
            <v/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 t="str">
            <v/>
          </cell>
          <cell r="F197">
            <v>4.7996649516828018</v>
          </cell>
          <cell r="G197">
            <v>2.6706940795399481E-2</v>
          </cell>
          <cell r="H197" t="str">
            <v/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 t="str">
            <v/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 t="str">
            <v/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 t="str">
            <v/>
          </cell>
          <cell r="F198">
            <v>4.7996649516828018</v>
          </cell>
          <cell r="G198">
            <v>3.0095073700024511E-2</v>
          </cell>
          <cell r="H198" t="str">
            <v/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 t="str">
            <v/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 t="str">
            <v/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 t="str">
            <v/>
          </cell>
          <cell r="F199">
            <v>4.7996649516828018</v>
          </cell>
          <cell r="G199">
            <v>3.3494387443234519E-2</v>
          </cell>
          <cell r="H199" t="str">
            <v/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 t="str">
            <v/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 t="str">
            <v/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 t="str">
            <v/>
          </cell>
          <cell r="F200">
            <v>4.7996649516828018</v>
          </cell>
          <cell r="G200">
            <v>3.6904918921797369E-2</v>
          </cell>
          <cell r="H200" t="str">
            <v/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 t="str">
            <v/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 t="str">
            <v/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 t="str">
            <v/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 t="str">
            <v/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 t="str">
            <v/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 t="str">
            <v/>
          </cell>
          <cell r="F202">
            <v>4.7996649516828018</v>
          </cell>
          <cell r="G202">
            <v>4.375978328124841E-2</v>
          </cell>
          <cell r="H202" t="str">
            <v/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 t="str">
            <v/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 t="str">
            <v/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 t="str">
            <v/>
          </cell>
          <cell r="F203">
            <v>4.7996649516828018</v>
          </cell>
          <cell r="G203">
            <v>4.720419056607672E-2</v>
          </cell>
          <cell r="H203" t="str">
            <v/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 t="str">
            <v/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 t="str">
            <v/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 t="str">
            <v/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 t="str">
            <v/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 t="str">
            <v/>
          </cell>
          <cell r="F205">
            <v>5.0428158072427172</v>
          </cell>
          <cell r="G205">
            <v>3.3000000000000806E-3</v>
          </cell>
          <cell r="H205" t="str">
            <v/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 t="str">
            <v/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 t="str">
            <v/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 t="str">
            <v/>
          </cell>
          <cell r="F206">
            <v>5.0428158072427172</v>
          </cell>
          <cell r="G206">
            <v>6.6108900000001469E-3</v>
          </cell>
          <cell r="H206" t="str">
            <v/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 t="str">
            <v/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 t="str">
            <v/>
          </cell>
          <cell r="F207">
            <v>5.0428158072427172</v>
          </cell>
          <cell r="G207">
            <v>9.9327059370002413E-3</v>
          </cell>
          <cell r="H207" t="str">
            <v/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 t="str">
            <v/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 t="str">
            <v/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 t="str">
            <v/>
          </cell>
          <cell r="F208">
            <v>5.0428158072427172</v>
          </cell>
          <cell r="G208">
            <v>1.3265483866592431E-2</v>
          </cell>
          <cell r="H208" t="str">
            <v/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 t="str">
            <v/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 t="str">
            <v/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 t="str">
            <v/>
          </cell>
          <cell r="F209">
            <v>5.0428158072427172</v>
          </cell>
          <cell r="G209">
            <v>1.6609259963352274E-2</v>
          </cell>
          <cell r="H209" t="str">
            <v/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 t="str">
            <v/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 t="str">
            <v/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 t="str">
            <v/>
          </cell>
          <cell r="F210">
            <v>5.0428158072427172</v>
          </cell>
          <cell r="G210">
            <v>1.9964070521231392E-2</v>
          </cell>
          <cell r="H210" t="str">
            <v/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 t="str">
            <v/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 t="str">
            <v/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 t="str">
            <v/>
          </cell>
          <cell r="F211">
            <v>5.0428158072427172</v>
          </cell>
          <cell r="G211">
            <v>2.3329951953951378E-2</v>
          </cell>
          <cell r="H211" t="str">
            <v/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 t="str">
            <v/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 t="str">
            <v/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 t="str">
            <v/>
          </cell>
          <cell r="F212">
            <v>5.0428158072427172</v>
          </cell>
          <cell r="G212">
            <v>2.6706940795399703E-2</v>
          </cell>
          <cell r="H212" t="str">
            <v/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 t="str">
            <v/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 t="str">
            <v/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 t="str">
            <v/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 t="str">
            <v/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 t="str">
            <v/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 t="str">
            <v/>
          </cell>
          <cell r="F214">
            <v>5.0428158072427172</v>
          </cell>
          <cell r="G214">
            <v>3.3494387443234741E-2</v>
          </cell>
          <cell r="H214" t="str">
            <v/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 t="str">
            <v/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 t="str">
            <v/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 t="str">
            <v/>
          </cell>
          <cell r="F215">
            <v>5.0428158072427172</v>
          </cell>
          <cell r="G215">
            <v>3.6904918921797591E-2</v>
          </cell>
          <cell r="H215" t="str">
            <v/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 t="str">
            <v/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 t="str">
            <v/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 t="str">
            <v/>
          </cell>
          <cell r="F216">
            <v>5.0428158072427172</v>
          </cell>
          <cell r="G216">
            <v>4.0326705154239528E-2</v>
          </cell>
          <cell r="H216" t="str">
            <v/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 t="str">
            <v/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 t="str">
            <v/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 t="str">
            <v/>
          </cell>
          <cell r="F217">
            <v>5.0428158072427172</v>
          </cell>
          <cell r="G217">
            <v>4.3759783281248632E-2</v>
          </cell>
          <cell r="H217" t="str">
            <v/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 t="str">
            <v/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 t="str">
            <v/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 t="str">
            <v/>
          </cell>
          <cell r="F218">
            <v>5.0428158072427172</v>
          </cell>
          <cell r="G218">
            <v>4.720419056607672E-2</v>
          </cell>
          <cell r="H218" t="str">
            <v/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 t="str">
            <v/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 t="str">
            <v/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 t="str">
            <v/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 t="str">
            <v/>
          </cell>
          <cell r="F220">
            <v>5.2982846764878992</v>
          </cell>
          <cell r="G220">
            <v>3.3000000000000806E-3</v>
          </cell>
          <cell r="H220" t="str">
            <v/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 t="str">
            <v/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 t="str">
            <v/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 t="str">
            <v/>
          </cell>
          <cell r="F221">
            <v>5.2982846764878992</v>
          </cell>
          <cell r="G221">
            <v>6.6108900000001469E-3</v>
          </cell>
          <cell r="H221" t="str">
            <v/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 t="str">
            <v/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 t="str">
            <v/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 t="str">
            <v/>
          </cell>
          <cell r="F222">
            <v>5.2982846764878992</v>
          </cell>
          <cell r="G222">
            <v>9.9327059370002413E-3</v>
          </cell>
          <cell r="H222" t="str">
            <v/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 t="str">
            <v/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 t="str">
            <v/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 t="str">
            <v/>
          </cell>
          <cell r="F223">
            <v>5.2982846764878992</v>
          </cell>
          <cell r="G223">
            <v>1.3265483866592431E-2</v>
          </cell>
          <cell r="H223" t="str">
            <v/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 t="str">
            <v/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 t="str">
            <v/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 t="str">
            <v/>
          </cell>
          <cell r="F224">
            <v>5.2982846764878992</v>
          </cell>
          <cell r="G224">
            <v>1.6609259963352274E-2</v>
          </cell>
          <cell r="H224" t="str">
            <v/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 t="str">
            <v/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 t="str">
            <v/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 t="str">
            <v/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 t="str">
            <v/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 t="str">
            <v/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 t="str">
            <v/>
          </cell>
          <cell r="F226">
            <v>5.2982846764878992</v>
          </cell>
          <cell r="G226">
            <v>2.33299519539516E-2</v>
          </cell>
          <cell r="H226" t="str">
            <v/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 t="str">
            <v/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 t="str">
            <v/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 t="str">
            <v/>
          </cell>
          <cell r="F227">
            <v>5.2982846764878992</v>
          </cell>
          <cell r="G227">
            <v>2.6706940795399703E-2</v>
          </cell>
          <cell r="H227" t="str">
            <v/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 t="str">
            <v/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 t="str">
            <v/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 t="str">
            <v/>
          </cell>
          <cell r="F228">
            <v>5.2982846764878992</v>
          </cell>
          <cell r="G228">
            <v>3.0095073700024511E-2</v>
          </cell>
          <cell r="H228" t="str">
            <v/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 t="str">
            <v/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 t="str">
            <v/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 t="str">
            <v/>
          </cell>
          <cell r="F229">
            <v>5.2982846764878992</v>
          </cell>
          <cell r="G229">
            <v>3.3494387443234741E-2</v>
          </cell>
          <cell r="H229" t="str">
            <v/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 t="str">
            <v/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 t="str">
            <v/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 t="str">
            <v/>
          </cell>
          <cell r="F230">
            <v>5.2982846764878992</v>
          </cell>
          <cell r="G230">
            <v>3.6904918921797369E-2</v>
          </cell>
          <cell r="H230" t="str">
            <v/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 t="str">
            <v/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 t="str">
            <v/>
          </cell>
          <cell r="F231">
            <v>5.2982846764878992</v>
          </cell>
          <cell r="G231">
            <v>4.0326705154239528E-2</v>
          </cell>
          <cell r="H231" t="str">
            <v/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 t="str">
            <v/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 t="str">
            <v/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 t="str">
            <v/>
          </cell>
          <cell r="F232">
            <v>5.2982846764878992</v>
          </cell>
          <cell r="G232">
            <v>4.3759783281248632E-2</v>
          </cell>
          <cell r="H232" t="str">
            <v/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 t="str">
            <v/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 t="str">
            <v/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 t="str">
            <v/>
          </cell>
          <cell r="F233">
            <v>5.2982846764878992</v>
          </cell>
          <cell r="G233">
            <v>4.720419056607672E-2</v>
          </cell>
          <cell r="H233" t="str">
            <v/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 t="str">
            <v/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 t="str">
            <v/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 t="str">
            <v/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 t="str">
            <v/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 t="str">
            <v/>
          </cell>
          <cell r="F235">
            <v>5.5666955895530581</v>
          </cell>
          <cell r="G235">
            <v>3.3000000000000806E-3</v>
          </cell>
          <cell r="H235" t="str">
            <v/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 t="str">
            <v/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 t="str">
            <v/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 t="str">
            <v/>
          </cell>
          <cell r="F236">
            <v>5.5666955895530581</v>
          </cell>
          <cell r="G236">
            <v>6.6108900000001469E-3</v>
          </cell>
          <cell r="H236" t="str">
            <v/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 t="str">
            <v/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 t="str">
            <v/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 t="str">
            <v/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 t="str">
            <v/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 t="str">
            <v/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 t="str">
            <v/>
          </cell>
          <cell r="F238">
            <v>5.5666955895530581</v>
          </cell>
          <cell r="G238">
            <v>1.3265483866592431E-2</v>
          </cell>
          <cell r="H238" t="str">
            <v/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 t="str">
            <v/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 t="str">
            <v/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 t="str">
            <v/>
          </cell>
          <cell r="F239">
            <v>5.5666955895530581</v>
          </cell>
          <cell r="G239">
            <v>1.6609259963352274E-2</v>
          </cell>
          <cell r="H239" t="str">
            <v/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 t="str">
            <v/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 t="str">
            <v/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 t="str">
            <v/>
          </cell>
          <cell r="F240">
            <v>5.5666955895530581</v>
          </cell>
          <cell r="G240">
            <v>1.9964070521231392E-2</v>
          </cell>
          <cell r="H240" t="str">
            <v/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 t="str">
            <v/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 t="str">
            <v/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 t="str">
            <v/>
          </cell>
          <cell r="F241">
            <v>5.5666955895530581</v>
          </cell>
          <cell r="G241">
            <v>2.33299519539516E-2</v>
          </cell>
          <cell r="H241" t="str">
            <v/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 t="str">
            <v/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 t="str">
            <v/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 t="str">
            <v/>
          </cell>
          <cell r="F242">
            <v>5.5666955895530581</v>
          </cell>
          <cell r="G242">
            <v>2.6706940795399703E-2</v>
          </cell>
          <cell r="H242" t="str">
            <v/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 t="str">
            <v/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 t="str">
            <v/>
          </cell>
          <cell r="F243">
            <v>5.5666955895530581</v>
          </cell>
          <cell r="G243">
            <v>3.0095073700024733E-2</v>
          </cell>
          <cell r="H243" t="str">
            <v/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 t="str">
            <v/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 t="str">
            <v/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 t="str">
            <v/>
          </cell>
          <cell r="F244">
            <v>5.5666955895530581</v>
          </cell>
          <cell r="G244">
            <v>3.3494387443234741E-2</v>
          </cell>
          <cell r="H244" t="str">
            <v/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 t="str">
            <v/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 t="str">
            <v/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 t="str">
            <v/>
          </cell>
          <cell r="F245">
            <v>5.5666955895530581</v>
          </cell>
          <cell r="G245">
            <v>3.6904918921797591E-2</v>
          </cell>
          <cell r="H245" t="str">
            <v/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 t="str">
            <v/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 t="str">
            <v/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 t="str">
            <v/>
          </cell>
          <cell r="F246">
            <v>5.5666955895530581</v>
          </cell>
          <cell r="G246">
            <v>4.0326705154239528E-2</v>
          </cell>
          <cell r="H246" t="str">
            <v/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 t="str">
            <v/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 t="str">
            <v/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 t="str">
            <v/>
          </cell>
          <cell r="F247">
            <v>5.5666955895530581</v>
          </cell>
          <cell r="G247">
            <v>4.3759783281248632E-2</v>
          </cell>
          <cell r="H247" t="str">
            <v/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 t="str">
            <v/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 t="str">
            <v/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 t="str">
            <v/>
          </cell>
          <cell r="F248">
            <v>5.5666955895530581</v>
          </cell>
          <cell r="G248">
            <v>4.720419056607672E-2</v>
          </cell>
          <cell r="H248" t="str">
            <v/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 t="str">
            <v/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 t="str">
            <v/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 t="str">
            <v/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 t="str">
            <v/>
          </cell>
          <cell r="F250">
            <v>5.8487041899173127</v>
          </cell>
          <cell r="G250">
            <v>3.3000000000000806E-3</v>
          </cell>
          <cell r="H250" t="str">
            <v/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 t="str">
            <v/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 t="str">
            <v/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 t="str">
            <v/>
          </cell>
          <cell r="F251">
            <v>5.8487041899173127</v>
          </cell>
          <cell r="G251">
            <v>6.6108900000001469E-3</v>
          </cell>
          <cell r="H251" t="str">
            <v/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 t="str">
            <v/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 t="str">
            <v/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 t="str">
            <v/>
          </cell>
          <cell r="F252">
            <v>5.8487041899173127</v>
          </cell>
          <cell r="G252">
            <v>9.9327059370002413E-3</v>
          </cell>
          <cell r="H252" t="str">
            <v/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 t="str">
            <v/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 t="str">
            <v/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 t="str">
            <v/>
          </cell>
          <cell r="F253">
            <v>5.8487041899173127</v>
          </cell>
          <cell r="G253">
            <v>1.3265483866592431E-2</v>
          </cell>
          <cell r="H253" t="str">
            <v/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 t="str">
            <v/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 t="str">
            <v/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 t="str">
            <v/>
          </cell>
          <cell r="F254">
            <v>5.8487041899173127</v>
          </cell>
          <cell r="G254">
            <v>1.6609259963352274E-2</v>
          </cell>
          <cell r="H254" t="str">
            <v/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 t="str">
            <v/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 t="str">
            <v/>
          </cell>
          <cell r="F255">
            <v>5.8487041899173127</v>
          </cell>
          <cell r="G255">
            <v>1.9964070521231392E-2</v>
          </cell>
          <cell r="H255" t="str">
            <v/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 t="str">
            <v/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 t="str">
            <v/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 t="str">
            <v/>
          </cell>
          <cell r="F256">
            <v>5.8487041899173127</v>
          </cell>
          <cell r="G256">
            <v>2.33299519539516E-2</v>
          </cell>
          <cell r="H256" t="str">
            <v/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 t="str">
            <v/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 t="str">
            <v/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 t="str">
            <v/>
          </cell>
          <cell r="F257">
            <v>5.8487041899173127</v>
          </cell>
          <cell r="G257">
            <v>2.6706940795399703E-2</v>
          </cell>
          <cell r="H257" t="str">
            <v/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 t="str">
            <v/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 t="str">
            <v/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 t="str">
            <v/>
          </cell>
          <cell r="F258">
            <v>5.8487041899173127</v>
          </cell>
          <cell r="G258">
            <v>3.0095073700024733E-2</v>
          </cell>
          <cell r="H258" t="str">
            <v/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 t="str">
            <v/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 t="str">
            <v/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 t="str">
            <v/>
          </cell>
          <cell r="F259">
            <v>5.8487041899173127</v>
          </cell>
          <cell r="G259">
            <v>3.3494387443234741E-2</v>
          </cell>
          <cell r="H259" t="str">
            <v/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 t="str">
            <v/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 t="str">
            <v/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 t="str">
            <v/>
          </cell>
          <cell r="F260">
            <v>5.8487041899173127</v>
          </cell>
          <cell r="G260">
            <v>3.6904918921797591E-2</v>
          </cell>
          <cell r="H260" t="str">
            <v/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 t="str">
            <v/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 t="str">
            <v/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 t="str">
            <v/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 t="str">
            <v/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 t="str">
            <v/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 t="str">
            <v/>
          </cell>
          <cell r="F262">
            <v>5.8487041899173127</v>
          </cell>
          <cell r="G262">
            <v>4.3759783281248632E-2</v>
          </cell>
          <cell r="H262" t="str">
            <v/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 t="str">
            <v/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 t="str">
            <v/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 t="str">
            <v/>
          </cell>
          <cell r="F263">
            <v>5.8487041899173127</v>
          </cell>
          <cell r="G263">
            <v>4.7204190566076942E-2</v>
          </cell>
          <cell r="H263" t="str">
            <v/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 t="str">
            <v/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 t="str">
            <v/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 t="str">
            <v/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 t="str">
            <v/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 t="str">
            <v/>
          </cell>
          <cell r="F265">
            <v>6.1449993359350898</v>
          </cell>
          <cell r="G265">
            <v>3.3000000000000806E-3</v>
          </cell>
          <cell r="H265" t="str">
            <v/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 t="str">
            <v/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 t="str">
            <v/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 t="str">
            <v/>
          </cell>
          <cell r="F266">
            <v>6.1449993359350898</v>
          </cell>
          <cell r="G266">
            <v>6.610890000000369E-3</v>
          </cell>
          <cell r="H266" t="str">
            <v/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 t="str">
            <v/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 t="str">
            <v/>
          </cell>
          <cell r="F267">
            <v>6.1449993359350898</v>
          </cell>
          <cell r="G267">
            <v>9.9327059370004633E-3</v>
          </cell>
          <cell r="H267" t="str">
            <v/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 t="str">
            <v/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 t="str">
            <v/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 t="str">
            <v/>
          </cell>
          <cell r="F268">
            <v>6.1449993359350898</v>
          </cell>
          <cell r="G268">
            <v>1.3265483866592653E-2</v>
          </cell>
          <cell r="H268" t="str">
            <v/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 t="str">
            <v/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 t="str">
            <v/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 t="str">
            <v/>
          </cell>
          <cell r="F269">
            <v>6.1449993359350898</v>
          </cell>
          <cell r="G269">
            <v>1.6609259963352496E-2</v>
          </cell>
          <cell r="H269" t="str">
            <v/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 t="str">
            <v/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 t="str">
            <v/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 t="str">
            <v/>
          </cell>
          <cell r="F270">
            <v>6.1449993359350898</v>
          </cell>
          <cell r="G270">
            <v>1.9964070521231614E-2</v>
          </cell>
          <cell r="H270" t="str">
            <v/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 t="str">
            <v/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 t="str">
            <v/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 t="str">
            <v/>
          </cell>
          <cell r="F271">
            <v>6.1449993359350898</v>
          </cell>
          <cell r="G271">
            <v>2.3329951953951822E-2</v>
          </cell>
          <cell r="H271" t="str">
            <v/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 t="str">
            <v/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 t="str">
            <v/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 t="str">
            <v/>
          </cell>
          <cell r="F272">
            <v>6.1449993359350898</v>
          </cell>
          <cell r="G272">
            <v>2.6706940795399925E-2</v>
          </cell>
          <cell r="H272" t="str">
            <v/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 t="str">
            <v/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 t="str">
            <v/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 t="str">
            <v/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 t="str">
            <v/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 t="str">
            <v/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 t="str">
            <v/>
          </cell>
          <cell r="F274">
            <v>6.1449993359350898</v>
          </cell>
          <cell r="G274">
            <v>3.3494387443234963E-2</v>
          </cell>
          <cell r="H274" t="str">
            <v/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 t="str">
            <v/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 t="str">
            <v/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 t="str">
            <v/>
          </cell>
          <cell r="F275">
            <v>6.1449993359350898</v>
          </cell>
          <cell r="G275">
            <v>3.6904918921797591E-2</v>
          </cell>
          <cell r="H275" t="str">
            <v/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 t="str">
            <v/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 t="str">
            <v/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 t="str">
            <v/>
          </cell>
          <cell r="F276">
            <v>6.1449993359350898</v>
          </cell>
          <cell r="G276">
            <v>4.032670515423975E-2</v>
          </cell>
          <cell r="H276" t="str">
            <v/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 t="str">
            <v/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 t="str">
            <v/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 t="str">
            <v/>
          </cell>
          <cell r="F277">
            <v>6.1449993359350898</v>
          </cell>
          <cell r="G277">
            <v>4.3759783281248854E-2</v>
          </cell>
          <cell r="H277" t="str">
            <v/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 t="str">
            <v/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 t="str">
            <v/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 t="str">
            <v/>
          </cell>
          <cell r="F278">
            <v>6.1449993359350898</v>
          </cell>
          <cell r="G278">
            <v>4.7204190566076942E-2</v>
          </cell>
          <cell r="H278" t="str">
            <v/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 t="str">
            <v/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56518-E58A-43B4-BE9E-D9BD66E88869}">
  <sheetPr>
    <pageSetUpPr autoPageBreaks="0" fitToPage="1"/>
  </sheetPr>
  <dimension ref="A1:W63"/>
  <sheetViews>
    <sheetView showGridLines="0" tabSelected="1" zoomScale="85" zoomScaleNormal="85" workbookViewId="0">
      <selection activeCell="W14" sqref="W14:W15"/>
    </sheetView>
  </sheetViews>
  <sheetFormatPr baseColWidth="10" defaultColWidth="11.42578125" defaultRowHeight="12.75" x14ac:dyDescent="0.2"/>
  <cols>
    <col min="1" max="1" width="5.42578125" style="1" bestFit="1" customWidth="1"/>
    <col min="2" max="2" width="6.42578125" style="1" customWidth="1"/>
    <col min="3" max="3" width="37.85546875" style="1" customWidth="1"/>
    <col min="4" max="4" width="8.42578125" style="29" hidden="1" customWidth="1"/>
    <col min="5" max="5" width="14" style="10" customWidth="1"/>
    <col min="6" max="6" width="17.85546875" style="10" customWidth="1"/>
    <col min="7" max="7" width="2.85546875" style="10" customWidth="1"/>
    <col min="8" max="8" width="19.42578125" style="10" customWidth="1"/>
    <col min="9" max="9" width="5.85546875" style="1" customWidth="1"/>
    <col min="10" max="10" width="43.85546875" style="1" customWidth="1"/>
    <col min="11" max="11" width="10.42578125" style="1" hidden="1" customWidth="1"/>
    <col min="12" max="12" width="4.5703125" style="1" customWidth="1"/>
    <col min="13" max="13" width="20.5703125" style="1" customWidth="1"/>
    <col min="14" max="14" width="5.140625" style="1" customWidth="1"/>
    <col min="15" max="15" width="19.5703125" style="10" customWidth="1"/>
    <col min="16" max="16" width="25" style="3" customWidth="1"/>
    <col min="17" max="17" width="7.85546875" style="1" customWidth="1"/>
    <col min="18" max="18" width="31.42578125" style="1" customWidth="1"/>
    <col min="19" max="19" width="15.140625" style="1" customWidth="1"/>
    <col min="20" max="20" width="7.5703125" style="11" hidden="1" customWidth="1"/>
    <col min="21" max="21" width="17.42578125" style="1" bestFit="1" customWidth="1"/>
    <col min="22" max="22" width="2.5703125" style="1" customWidth="1"/>
    <col min="23" max="23" width="22.5703125" style="1" customWidth="1"/>
    <col min="24" max="16384" width="11.42578125" style="1"/>
  </cols>
  <sheetData>
    <row r="1" spans="1:23" ht="18" x14ac:dyDescent="0.25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 t="s">
        <v>0</v>
      </c>
      <c r="R1" s="2"/>
      <c r="S1" s="2"/>
      <c r="T1" s="2"/>
      <c r="U1" s="2"/>
      <c r="V1" s="2"/>
      <c r="W1" s="2"/>
    </row>
    <row r="2" spans="1:23" ht="15.75" x14ac:dyDescent="0.25">
      <c r="B2" s="5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Q2" s="7" t="s">
        <v>2</v>
      </c>
      <c r="R2" s="8"/>
      <c r="S2" s="8"/>
      <c r="T2" s="8"/>
      <c r="U2" s="8"/>
      <c r="V2" s="8"/>
      <c r="W2" s="8"/>
    </row>
    <row r="3" spans="1:23" ht="18" customHeight="1" x14ac:dyDescent="0.2">
      <c r="B3" s="9" t="s">
        <v>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Q3" s="9" t="s">
        <v>4</v>
      </c>
      <c r="R3" s="9"/>
      <c r="S3" s="9"/>
      <c r="T3" s="9"/>
      <c r="U3" s="9"/>
      <c r="V3" s="9"/>
      <c r="W3" s="9"/>
    </row>
    <row r="4" spans="1:23" ht="18" x14ac:dyDescent="0.25">
      <c r="B4" s="2" t="s">
        <v>5</v>
      </c>
      <c r="C4" s="2"/>
      <c r="D4" s="2"/>
      <c r="E4" s="2"/>
      <c r="F4" s="2"/>
      <c r="I4" s="2" t="s">
        <v>6</v>
      </c>
      <c r="J4" s="2"/>
      <c r="K4" s="2"/>
      <c r="L4" s="2"/>
      <c r="M4" s="2"/>
      <c r="N4" s="2"/>
      <c r="O4" s="2"/>
      <c r="W4" s="12"/>
    </row>
    <row r="5" spans="1:23" ht="18" x14ac:dyDescent="0.25">
      <c r="B5" s="13"/>
      <c r="C5" s="13"/>
      <c r="D5" s="14"/>
      <c r="E5" s="15"/>
      <c r="F5" s="15"/>
      <c r="I5" s="13"/>
      <c r="J5" s="13"/>
      <c r="K5" s="13"/>
      <c r="L5" s="13"/>
      <c r="M5" s="13"/>
      <c r="N5" s="13"/>
      <c r="O5" s="15"/>
      <c r="Q5" s="16" t="s">
        <v>7</v>
      </c>
      <c r="T5" s="17" t="s">
        <v>8</v>
      </c>
      <c r="U5" s="18"/>
      <c r="V5" s="18" t="s">
        <v>9</v>
      </c>
      <c r="W5" s="18">
        <f>SUM(U6:U10)</f>
        <v>191061646.05000001</v>
      </c>
    </row>
    <row r="6" spans="1:23" ht="15" x14ac:dyDescent="0.25">
      <c r="C6" s="20" t="s">
        <v>10</v>
      </c>
      <c r="D6" s="21" t="s">
        <v>8</v>
      </c>
      <c r="E6" s="22"/>
      <c r="F6" s="23"/>
      <c r="G6" s="22"/>
      <c r="H6" s="22"/>
      <c r="J6" s="20" t="s">
        <v>11</v>
      </c>
      <c r="K6" s="20" t="s">
        <v>8</v>
      </c>
      <c r="L6" s="24"/>
      <c r="M6" s="25"/>
      <c r="N6" s="24"/>
      <c r="O6" s="25"/>
      <c r="R6" s="24" t="s">
        <v>12</v>
      </c>
      <c r="U6" s="22">
        <f>-'[1]6'!V1139</f>
        <v>133243733.36</v>
      </c>
      <c r="V6" s="18"/>
      <c r="W6" s="18"/>
    </row>
    <row r="7" spans="1:23" ht="15" x14ac:dyDescent="0.25">
      <c r="B7" s="26"/>
      <c r="C7" s="24" t="s">
        <v>13</v>
      </c>
      <c r="D7" s="27">
        <v>1</v>
      </c>
      <c r="E7" s="22" t="s">
        <v>9</v>
      </c>
      <c r="F7" s="25">
        <f>+'[1]6'!V4-'[1]6'!V105-'[1]6'!V94</f>
        <v>5226952.6499999985</v>
      </c>
      <c r="G7" s="22"/>
      <c r="H7" s="28"/>
      <c r="I7" s="26"/>
      <c r="J7" s="24" t="s">
        <v>14</v>
      </c>
      <c r="K7" s="24"/>
      <c r="L7" s="24" t="s">
        <v>9</v>
      </c>
      <c r="M7" s="25">
        <f>-'[1]6'!V773</f>
        <v>0</v>
      </c>
      <c r="N7" s="24"/>
      <c r="O7" s="25"/>
      <c r="R7" s="24" t="s">
        <v>15</v>
      </c>
      <c r="U7" s="22">
        <f>-'[1]6'!V1181</f>
        <v>2566837.1599999997</v>
      </c>
      <c r="V7" s="24"/>
      <c r="W7" s="24"/>
    </row>
    <row r="8" spans="1:23" ht="14.25" x14ac:dyDescent="0.2">
      <c r="C8" s="24" t="s">
        <v>16</v>
      </c>
      <c r="F8" s="25">
        <f>+'[1]6'!V94</f>
        <v>0</v>
      </c>
      <c r="H8" s="30"/>
      <c r="J8" s="24" t="s">
        <v>17</v>
      </c>
      <c r="K8" s="27"/>
      <c r="M8" s="25">
        <f>-'[1]6'!V774-'[1]6'!V785</f>
        <v>6955126.9600000009</v>
      </c>
      <c r="N8" s="24"/>
      <c r="O8" s="19"/>
      <c r="R8" s="24" t="s">
        <v>18</v>
      </c>
      <c r="U8" s="22">
        <f>-'[1]6'!V1102</f>
        <v>43258759.219999999</v>
      </c>
    </row>
    <row r="9" spans="1:23" ht="14.25" x14ac:dyDescent="0.2">
      <c r="C9" s="24" t="s">
        <v>19</v>
      </c>
      <c r="D9" s="27"/>
      <c r="E9" s="22"/>
      <c r="F9" s="25">
        <f>+'[1]6'!V105</f>
        <v>9.313225537987968E-12</v>
      </c>
      <c r="G9" s="22"/>
      <c r="H9" s="28"/>
      <c r="J9" s="24" t="s">
        <v>20</v>
      </c>
      <c r="K9" s="27"/>
      <c r="L9" s="24"/>
      <c r="M9" s="25">
        <f>-'[1]6'!V782-'[1]6'!V781</f>
        <v>0</v>
      </c>
      <c r="N9" s="24"/>
      <c r="O9" s="19"/>
      <c r="R9" s="24" t="s">
        <v>21</v>
      </c>
      <c r="U9" s="22">
        <f>-'[1]6'!V1184</f>
        <v>4071094.75</v>
      </c>
      <c r="V9" s="24"/>
      <c r="W9" s="24"/>
    </row>
    <row r="10" spans="1:23" ht="14.25" x14ac:dyDescent="0.2">
      <c r="C10" s="24" t="s">
        <v>22</v>
      </c>
      <c r="D10" s="27">
        <v>2</v>
      </c>
      <c r="E10" s="22"/>
      <c r="F10" s="25">
        <f>+'[1]6'!V107-'[1]6'!V155+'[1]6'!V219+'[1]6'!V221+'[1]6'!V229-'[1]6'!V171+'[1]6'!V756</f>
        <v>43085600.010000013</v>
      </c>
      <c r="G10" s="22"/>
      <c r="H10" s="28"/>
      <c r="J10" s="24" t="s">
        <v>23</v>
      </c>
      <c r="K10" s="27"/>
      <c r="L10" s="24"/>
      <c r="M10" s="25">
        <f>-'[1]6'!V787-'[1]6'!V788</f>
        <v>35220876.880000003</v>
      </c>
      <c r="N10" s="24"/>
      <c r="O10" s="19"/>
      <c r="R10" s="24" t="s">
        <v>24</v>
      </c>
      <c r="T10" s="31">
        <v>8</v>
      </c>
      <c r="U10" s="32">
        <f>-'[1]6'!V1186-'[1]6'!V1236-'[1]6'!V1163-'[1]6'!V1229-'[1]6'!V1241</f>
        <v>7921221.5600000005</v>
      </c>
      <c r="V10" s="18"/>
      <c r="W10" s="24"/>
    </row>
    <row r="11" spans="1:23" ht="14.25" x14ac:dyDescent="0.2">
      <c r="C11" s="24" t="s">
        <v>25</v>
      </c>
      <c r="D11" s="33"/>
      <c r="E11" s="22"/>
      <c r="F11" s="25">
        <f>+'[1]6'!V172</f>
        <v>9979245.5099999979</v>
      </c>
      <c r="G11" s="22"/>
      <c r="H11" s="28"/>
      <c r="J11" s="24" t="s">
        <v>26</v>
      </c>
      <c r="K11" s="27"/>
      <c r="L11" s="24"/>
      <c r="M11" s="25">
        <f>-'[1]6'!V842</f>
        <v>4.6566128730773926E-10</v>
      </c>
      <c r="N11" s="24"/>
      <c r="O11" s="19"/>
      <c r="R11" s="24"/>
      <c r="U11" s="18"/>
      <c r="V11" s="18"/>
      <c r="W11" s="24"/>
    </row>
    <row r="12" spans="1:23" ht="14.25" x14ac:dyDescent="0.2">
      <c r="C12" s="24" t="s">
        <v>27</v>
      </c>
      <c r="D12" s="33"/>
      <c r="E12" s="22"/>
      <c r="F12" s="25">
        <f>+'[1]6'!V155</f>
        <v>-1625510.3199999996</v>
      </c>
      <c r="G12" s="22"/>
      <c r="H12" s="28"/>
      <c r="J12" s="24" t="s">
        <v>28</v>
      </c>
      <c r="K12" s="34">
        <v>3</v>
      </c>
      <c r="M12" s="25">
        <f>-'[1]6'!V935-'[1]6'!V828</f>
        <v>411988.70000000013</v>
      </c>
      <c r="N12" s="24"/>
      <c r="O12" s="19"/>
      <c r="R12" s="24" t="s">
        <v>29</v>
      </c>
      <c r="U12" s="18"/>
      <c r="V12" s="18"/>
      <c r="W12" s="24"/>
    </row>
    <row r="13" spans="1:23" ht="14.25" x14ac:dyDescent="0.2">
      <c r="C13" s="24" t="s">
        <v>30</v>
      </c>
      <c r="D13" s="34">
        <v>3</v>
      </c>
      <c r="E13" s="35"/>
      <c r="F13" s="25">
        <f>+'[1]6'!V234</f>
        <v>365409.63</v>
      </c>
      <c r="G13" s="22"/>
      <c r="H13" s="28"/>
      <c r="J13" s="24" t="s">
        <v>31</v>
      </c>
      <c r="K13" s="36">
        <v>6</v>
      </c>
      <c r="M13" s="25">
        <f>-'[1]6'!V829</f>
        <v>2429395.5099999984</v>
      </c>
      <c r="N13" s="24"/>
      <c r="O13" s="19"/>
      <c r="Q13" s="16" t="s">
        <v>32</v>
      </c>
      <c r="R13" s="24"/>
      <c r="U13" s="18"/>
      <c r="V13" s="18"/>
      <c r="W13" s="37">
        <f>+U14</f>
        <v>140412679.21000001</v>
      </c>
    </row>
    <row r="14" spans="1:23" ht="15" x14ac:dyDescent="0.25">
      <c r="B14" s="26"/>
      <c r="C14" s="24" t="s">
        <v>33</v>
      </c>
      <c r="D14" s="36"/>
      <c r="E14" s="22"/>
      <c r="F14" s="25">
        <f>+'[1]6'!V245</f>
        <v>5103356.7099999981</v>
      </c>
      <c r="G14" s="22"/>
      <c r="H14" s="28"/>
      <c r="J14" s="24" t="s">
        <v>34</v>
      </c>
      <c r="K14" s="36">
        <v>6</v>
      </c>
      <c r="M14" s="25">
        <f>-(+'[1]6'!V850+'[1]6'!V853+'[1]6'!V874+'[1]6'!V878+'[1]6'!V846+'[1]6'!V902+'[1]6'!V789+'[1]6'!V1013+'[1]6'!V1000+'[1]6'!V848+'[1]6'!V929-'[1]6'!V828+'[1]6'!V1023+'[1]6'!V849)</f>
        <v>5887850.8999999994</v>
      </c>
      <c r="N14" s="24"/>
      <c r="O14" s="19"/>
      <c r="R14" s="24" t="s">
        <v>35</v>
      </c>
      <c r="U14" s="22">
        <f>+'[1]6'!V1251</f>
        <v>140412679.21000001</v>
      </c>
      <c r="V14" s="18"/>
      <c r="W14" s="24"/>
    </row>
    <row r="15" spans="1:23" ht="14.25" x14ac:dyDescent="0.2">
      <c r="A15" s="1" t="s">
        <v>36</v>
      </c>
      <c r="C15" s="24" t="s">
        <v>37</v>
      </c>
      <c r="D15" s="27">
        <v>4</v>
      </c>
      <c r="E15" s="22"/>
      <c r="F15" s="28">
        <f>+'[1]6'!V268-'[1]6'!V294+'[1]6'!V730</f>
        <v>1584704.1699999983</v>
      </c>
      <c r="G15" s="22"/>
      <c r="H15" s="28"/>
      <c r="J15" s="24" t="s">
        <v>38</v>
      </c>
      <c r="M15" s="25">
        <f>-'[1]6'!V895</f>
        <v>660828.72000000032</v>
      </c>
      <c r="O15" s="30"/>
      <c r="Q15" s="16" t="s">
        <v>39</v>
      </c>
      <c r="W15" s="18">
        <f>+W5-W13</f>
        <v>50648966.840000004</v>
      </c>
    </row>
    <row r="16" spans="1:23" ht="14.25" x14ac:dyDescent="0.2">
      <c r="C16" s="24" t="s">
        <v>40</v>
      </c>
      <c r="D16" s="38">
        <v>5</v>
      </c>
      <c r="F16" s="39">
        <f>+'[1]6'!V294+'[1]6'!V678+'[1]6'!V173</f>
        <v>4022353.5399999996</v>
      </c>
      <c r="H16" s="30"/>
      <c r="J16" s="24" t="s">
        <v>41</v>
      </c>
      <c r="K16" s="36">
        <v>7</v>
      </c>
      <c r="M16" s="25">
        <f>-'[1]6'!V917-'[1]6'!V920-'[1]6'!V923-'[1]6'!V930</f>
        <v>1481269.0099999993</v>
      </c>
      <c r="N16" s="24"/>
      <c r="O16" s="19"/>
      <c r="R16" s="24" t="s">
        <v>42</v>
      </c>
      <c r="U16" s="22">
        <f>+'[1]6'!V1263+'[1]6'!V1266</f>
        <v>14497069.470000001</v>
      </c>
      <c r="V16" s="24"/>
      <c r="W16" s="40"/>
    </row>
    <row r="17" spans="2:23" ht="15" x14ac:dyDescent="0.25">
      <c r="B17" s="41" t="s">
        <v>43</v>
      </c>
      <c r="C17" s="26" t="s">
        <v>44</v>
      </c>
      <c r="D17" s="27"/>
      <c r="E17" s="42"/>
      <c r="F17" s="43"/>
      <c r="G17" s="44" t="s">
        <v>9</v>
      </c>
      <c r="H17" s="45">
        <f>SUM(F7:F16)</f>
        <v>67742111.900000021</v>
      </c>
      <c r="J17" s="24" t="s">
        <v>45</v>
      </c>
      <c r="K17" s="27"/>
      <c r="M17" s="25">
        <f>-'[1]6'!V933</f>
        <v>327938.30000000214</v>
      </c>
      <c r="O17" s="19"/>
      <c r="R17" s="24" t="s">
        <v>46</v>
      </c>
      <c r="U17" s="22">
        <f>+'[1]6'!V1271</f>
        <v>7457803.4100000001</v>
      </c>
      <c r="V17" s="18"/>
      <c r="W17" s="40"/>
    </row>
    <row r="18" spans="2:23" ht="14.25" x14ac:dyDescent="0.2">
      <c r="D18" s="46"/>
      <c r="F18" s="30"/>
      <c r="G18" s="22"/>
      <c r="H18" s="28"/>
      <c r="J18" s="24" t="s">
        <v>47</v>
      </c>
      <c r="K18" s="27"/>
      <c r="L18" s="24"/>
      <c r="M18" s="25">
        <f>-'[1]6'!V837-'[1]6'!V847-'[1]6'!V994</f>
        <v>4900142.1500000004</v>
      </c>
      <c r="O18" s="19"/>
      <c r="R18" s="24" t="s">
        <v>48</v>
      </c>
      <c r="U18" s="22">
        <f>+'[1]6'!V1269</f>
        <v>12828.480000000001</v>
      </c>
      <c r="V18" s="18"/>
      <c r="W18" s="40"/>
    </row>
    <row r="19" spans="2:23" ht="15" x14ac:dyDescent="0.25">
      <c r="C19" s="20" t="s">
        <v>49</v>
      </c>
      <c r="D19" s="47"/>
      <c r="F19" s="30"/>
      <c r="G19" s="22"/>
      <c r="H19" s="28"/>
      <c r="J19" s="24" t="s">
        <v>50</v>
      </c>
      <c r="K19" s="27"/>
      <c r="L19" s="24"/>
      <c r="M19" s="25">
        <f>-'[1]6'!V945</f>
        <v>1196203.47</v>
      </c>
      <c r="N19" s="24"/>
      <c r="O19" s="19"/>
      <c r="R19" s="24" t="s">
        <v>51</v>
      </c>
      <c r="U19" s="22">
        <f>+'[1]6'!V1283</f>
        <v>5521240.8000000007</v>
      </c>
      <c r="V19" s="24"/>
      <c r="W19" s="40"/>
    </row>
    <row r="20" spans="2:23" ht="15" x14ac:dyDescent="0.25">
      <c r="C20" s="24" t="s">
        <v>52</v>
      </c>
      <c r="D20" s="47"/>
      <c r="F20" s="48">
        <f>+'[1]6'!V686</f>
        <v>359999</v>
      </c>
      <c r="G20" s="22"/>
      <c r="H20" s="28"/>
      <c r="J20" s="24" t="s">
        <v>53</v>
      </c>
      <c r="K20" s="27"/>
      <c r="M20" s="49">
        <f>-'[1]6'!V995</f>
        <v>155284.43000000005</v>
      </c>
      <c r="O20" s="30"/>
      <c r="R20" s="24" t="s">
        <v>54</v>
      </c>
      <c r="U20" s="22">
        <f>+'[1]6'!V1298+'[1]6'!V1317+'[1]6'!V1349+'[1]6'!V1373</f>
        <v>3792176.15</v>
      </c>
      <c r="V20" s="24"/>
      <c r="W20" s="40"/>
    </row>
    <row r="21" spans="2:23" ht="15" x14ac:dyDescent="0.25">
      <c r="C21" s="24" t="s">
        <v>55</v>
      </c>
      <c r="D21" s="46"/>
      <c r="E21" s="22"/>
      <c r="F21" s="48">
        <f>+'[1]6'!V692</f>
        <v>528005.84000000032</v>
      </c>
      <c r="G21" s="22"/>
      <c r="H21" s="28"/>
      <c r="J21" s="26" t="s">
        <v>56</v>
      </c>
      <c r="K21" s="27"/>
      <c r="M21" s="25"/>
      <c r="N21" s="44" t="s">
        <v>9</v>
      </c>
      <c r="O21" s="50">
        <f>SUM(M7:M20)</f>
        <v>59626905.030000001</v>
      </c>
      <c r="R21" s="24" t="s">
        <v>57</v>
      </c>
      <c r="U21" s="22">
        <f>+'[1]6'!V1445</f>
        <v>892245.89</v>
      </c>
      <c r="V21" s="24"/>
      <c r="W21" s="40"/>
    </row>
    <row r="22" spans="2:23" ht="14.25" x14ac:dyDescent="0.2">
      <c r="C22" s="24" t="s">
        <v>58</v>
      </c>
      <c r="F22" s="48">
        <f>+'[1]6'!V744+'[1]6'!V723</f>
        <v>447452.71000000008</v>
      </c>
      <c r="H22" s="30"/>
      <c r="K22" s="46"/>
      <c r="M22" s="19"/>
      <c r="N22" s="24"/>
      <c r="O22" s="19"/>
      <c r="R22" s="24" t="s">
        <v>59</v>
      </c>
      <c r="U22" s="22">
        <f>+'[1]6'!V1410+'[1]6'!V1428</f>
        <v>626276.19000000018</v>
      </c>
    </row>
    <row r="23" spans="2:23" ht="15" x14ac:dyDescent="0.25">
      <c r="C23" s="24" t="s">
        <v>60</v>
      </c>
      <c r="D23" s="27">
        <v>3</v>
      </c>
      <c r="F23" s="48">
        <f>+'[1]6'!V749</f>
        <v>321977.30000000005</v>
      </c>
      <c r="G23" s="22"/>
      <c r="H23" s="28"/>
      <c r="J23" s="20" t="s">
        <v>61</v>
      </c>
      <c r="K23" s="51"/>
      <c r="M23" s="19"/>
      <c r="N23" s="24"/>
      <c r="O23" s="19"/>
      <c r="R23" s="24" t="s">
        <v>62</v>
      </c>
      <c r="U23" s="22">
        <f>+'[1]6'!V1286</f>
        <v>1148465.2300000002</v>
      </c>
    </row>
    <row r="24" spans="2:23" ht="15" x14ac:dyDescent="0.25">
      <c r="B24" s="26"/>
      <c r="C24" s="24" t="s">
        <v>63</v>
      </c>
      <c r="D24" s="27"/>
      <c r="F24" s="48">
        <f>+'[1]6'!V683</f>
        <v>0</v>
      </c>
      <c r="G24" s="22"/>
      <c r="H24" s="28"/>
      <c r="J24" s="24" t="s">
        <v>64</v>
      </c>
      <c r="K24" s="27"/>
      <c r="L24" s="24"/>
      <c r="M24" s="25">
        <f>-'[1]6'!V954</f>
        <v>45496858.629999995</v>
      </c>
      <c r="N24" s="24"/>
      <c r="O24" s="19"/>
      <c r="R24" s="24" t="s">
        <v>65</v>
      </c>
      <c r="U24" s="52">
        <f>'[1]6'!V1464</f>
        <v>-176605.59999999998</v>
      </c>
      <c r="V24" s="24"/>
      <c r="W24" s="40"/>
    </row>
    <row r="25" spans="2:23" ht="14.25" customHeight="1" x14ac:dyDescent="0.2">
      <c r="C25" s="24" t="s">
        <v>66</v>
      </c>
      <c r="D25" s="27"/>
      <c r="E25" s="22"/>
      <c r="F25" s="25">
        <f>+'[1]6'!V540+'[1]6'!V558</f>
        <v>10112123.85</v>
      </c>
      <c r="H25" s="30"/>
      <c r="J25" s="24" t="s">
        <v>67</v>
      </c>
      <c r="K25" s="27"/>
      <c r="L25" s="24"/>
      <c r="M25" s="25">
        <f>-'[1]6'!V934</f>
        <v>28835.49</v>
      </c>
      <c r="N25" s="24"/>
      <c r="O25" s="19"/>
      <c r="R25" s="24" t="s">
        <v>68</v>
      </c>
      <c r="U25" s="22">
        <f>'[1]6'!V1475</f>
        <v>0</v>
      </c>
      <c r="V25" s="24"/>
      <c r="W25" s="40"/>
    </row>
    <row r="26" spans="2:23" ht="15" x14ac:dyDescent="0.25">
      <c r="B26" s="26"/>
      <c r="C26" s="24" t="s">
        <v>69</v>
      </c>
      <c r="F26" s="25">
        <f>+'[1]6'!V575</f>
        <v>-2459490.4100000011</v>
      </c>
      <c r="H26" s="30"/>
      <c r="J26" s="24" t="s">
        <v>70</v>
      </c>
      <c r="K26" s="27"/>
      <c r="M26" s="48">
        <f>-'[1]6'!V1027</f>
        <v>20352334.57</v>
      </c>
      <c r="N26" s="24"/>
      <c r="O26" s="25"/>
      <c r="R26" s="24" t="s">
        <v>71</v>
      </c>
      <c r="U26" s="53">
        <f>+'[1]6'!V1473+'[1]6'!U1477</f>
        <v>102692.99</v>
      </c>
      <c r="V26" s="24"/>
      <c r="W26" s="40"/>
    </row>
    <row r="27" spans="2:23" ht="14.25" x14ac:dyDescent="0.2">
      <c r="C27" s="24" t="s">
        <v>72</v>
      </c>
      <c r="D27" s="27"/>
      <c r="E27" s="22"/>
      <c r="F27" s="25">
        <f>+'[1]6'!V307+'[1]6'!V617</f>
        <v>161198407.32999992</v>
      </c>
      <c r="G27" s="22"/>
      <c r="H27" s="28"/>
      <c r="I27" s="4"/>
      <c r="J27" s="24" t="s">
        <v>73</v>
      </c>
      <c r="K27" s="27"/>
      <c r="M27" s="25">
        <f>-'[1]6'!V981-'[1]6'!V990</f>
        <v>3163999.2799999979</v>
      </c>
      <c r="N27" s="24"/>
      <c r="O27" s="19"/>
      <c r="R27" s="24"/>
      <c r="U27" s="22"/>
      <c r="V27" s="24"/>
      <c r="W27" s="40"/>
    </row>
    <row r="28" spans="2:23" ht="14.25" x14ac:dyDescent="0.2">
      <c r="C28" s="24" t="s">
        <v>74</v>
      </c>
      <c r="D28" s="27"/>
      <c r="E28" s="22"/>
      <c r="F28" s="25">
        <f>+'[1]6'!V364</f>
        <v>-68408234.150000006</v>
      </c>
      <c r="H28" s="30"/>
      <c r="J28" s="24" t="s">
        <v>38</v>
      </c>
      <c r="K28" s="27"/>
      <c r="M28" s="25">
        <f>-'[1]6'!V964</f>
        <v>7582997.6199999973</v>
      </c>
      <c r="O28" s="30"/>
      <c r="Q28" s="16" t="s">
        <v>75</v>
      </c>
      <c r="R28" s="24"/>
      <c r="U28" s="24"/>
      <c r="V28" s="24"/>
      <c r="W28" s="32">
        <f>SUM(U16:U27)</f>
        <v>33874193.010000005</v>
      </c>
    </row>
    <row r="29" spans="2:23" ht="14.25" x14ac:dyDescent="0.2">
      <c r="C29" s="24" t="s">
        <v>76</v>
      </c>
      <c r="D29" s="46"/>
      <c r="E29" s="22"/>
      <c r="F29" s="25">
        <f>+'[1]6'!V675-'[1]6'!V678</f>
        <v>5701856.1699999999</v>
      </c>
      <c r="G29" s="22"/>
      <c r="H29" s="30"/>
      <c r="J29" s="24" t="s">
        <v>77</v>
      </c>
      <c r="K29" s="27"/>
      <c r="L29" s="24"/>
      <c r="M29" s="49">
        <f>-'[1]6'!V967</f>
        <v>7656906.419999999</v>
      </c>
      <c r="O29" s="19"/>
      <c r="Q29" s="16" t="s">
        <v>78</v>
      </c>
      <c r="R29" s="24"/>
      <c r="U29" s="18"/>
      <c r="V29" s="18"/>
      <c r="W29" s="18">
        <f>+W15-W28</f>
        <v>16774773.829999998</v>
      </c>
    </row>
    <row r="30" spans="2:23" ht="15" x14ac:dyDescent="0.25">
      <c r="C30" s="24" t="s">
        <v>79</v>
      </c>
      <c r="D30" s="46"/>
      <c r="E30" s="22"/>
      <c r="F30" s="25">
        <f>+'[1]6'!V708+'[1]6'!V713</f>
        <v>16378020.909999998</v>
      </c>
      <c r="G30" s="22"/>
      <c r="H30" s="28"/>
      <c r="J30" s="26" t="s">
        <v>80</v>
      </c>
      <c r="K30" s="46"/>
      <c r="M30" s="19"/>
      <c r="N30" s="44"/>
      <c r="O30" s="54">
        <f>SUM(M24:M29)</f>
        <v>84281932.010000005</v>
      </c>
    </row>
    <row r="31" spans="2:23" ht="15" x14ac:dyDescent="0.25">
      <c r="C31" s="24" t="s">
        <v>57</v>
      </c>
      <c r="D31" s="47"/>
      <c r="F31" s="25">
        <f>+'[1]6'!V709+'[1]6'!V714</f>
        <v>-11886329.580000006</v>
      </c>
      <c r="G31" s="22"/>
      <c r="H31" s="30"/>
      <c r="I31" s="26"/>
      <c r="J31" s="26" t="s">
        <v>81</v>
      </c>
      <c r="K31" s="46"/>
      <c r="M31" s="19"/>
      <c r="N31" s="44"/>
      <c r="O31" s="50">
        <f>+O30+O21</f>
        <v>143908837.04000002</v>
      </c>
      <c r="R31" s="24" t="s">
        <v>29</v>
      </c>
      <c r="U31" s="24"/>
      <c r="V31" s="24"/>
      <c r="W31" s="24"/>
    </row>
    <row r="32" spans="2:23" ht="14.25" x14ac:dyDescent="0.2">
      <c r="B32" s="24"/>
      <c r="C32" s="24" t="s">
        <v>82</v>
      </c>
      <c r="D32" s="27"/>
      <c r="E32" s="1"/>
      <c r="F32" s="25">
        <f>+'[1]6'!V761</f>
        <v>4458612.4800000004</v>
      </c>
      <c r="G32" s="22"/>
      <c r="H32" s="28"/>
      <c r="M32" s="30"/>
      <c r="O32" s="30"/>
      <c r="Q32" s="16" t="s">
        <v>83</v>
      </c>
      <c r="R32" s="24"/>
      <c r="U32" s="24"/>
      <c r="V32" s="24"/>
      <c r="W32" s="22">
        <f>SUM(U33:U33)</f>
        <v>1772515.09</v>
      </c>
    </row>
    <row r="33" spans="2:23" ht="15" x14ac:dyDescent="0.25">
      <c r="C33" s="24" t="s">
        <v>84</v>
      </c>
      <c r="D33" s="46"/>
      <c r="F33" s="49">
        <f>+'[1]6'!V753-'[1]6'!V756</f>
        <v>0</v>
      </c>
      <c r="H33" s="30"/>
      <c r="I33" s="26"/>
      <c r="J33" s="20" t="s">
        <v>85</v>
      </c>
      <c r="K33" s="51"/>
      <c r="L33" s="24"/>
      <c r="M33" s="25"/>
      <c r="O33" s="30"/>
      <c r="R33" s="24" t="s">
        <v>86</v>
      </c>
      <c r="U33" s="22">
        <f>'[1]6'!V1456</f>
        <v>1772515.09</v>
      </c>
      <c r="V33" s="18"/>
      <c r="W33" s="24"/>
    </row>
    <row r="34" spans="2:23" ht="15" x14ac:dyDescent="0.25">
      <c r="B34" s="16"/>
      <c r="C34" s="26" t="s">
        <v>87</v>
      </c>
      <c r="D34" s="27"/>
      <c r="E34" s="22"/>
      <c r="F34" s="30"/>
      <c r="G34" s="44"/>
      <c r="H34" s="55">
        <f>SUM(F20:F33)</f>
        <v>116752401.44999991</v>
      </c>
      <c r="J34" s="24" t="s">
        <v>88</v>
      </c>
      <c r="K34" s="27"/>
      <c r="L34" s="24"/>
      <c r="M34" s="25">
        <f>-'[1]6'!V1042</f>
        <v>9000000</v>
      </c>
      <c r="O34" s="19"/>
      <c r="R34" s="24" t="s">
        <v>89</v>
      </c>
      <c r="U34" s="24"/>
      <c r="V34" s="24"/>
      <c r="W34" s="24"/>
    </row>
    <row r="35" spans="2:23" ht="15" x14ac:dyDescent="0.25">
      <c r="F35" s="30"/>
      <c r="H35" s="30"/>
      <c r="I35" s="44"/>
      <c r="J35" s="24" t="s">
        <v>90</v>
      </c>
      <c r="K35" s="27"/>
      <c r="L35" s="24"/>
      <c r="M35" s="49">
        <f>-'[1]6'!V1044</f>
        <v>3282292</v>
      </c>
      <c r="N35" s="24"/>
      <c r="O35" s="19"/>
      <c r="Q35" s="16" t="s">
        <v>91</v>
      </c>
      <c r="R35" s="24"/>
      <c r="U35" s="24"/>
      <c r="V35" s="24"/>
      <c r="W35" s="22">
        <f>SUM(U36:U37)</f>
        <v>1438505.1</v>
      </c>
    </row>
    <row r="36" spans="2:23" ht="14.25" x14ac:dyDescent="0.2">
      <c r="B36" s="16"/>
      <c r="F36" s="30"/>
      <c r="H36" s="30"/>
      <c r="J36" s="24" t="s">
        <v>92</v>
      </c>
      <c r="K36" s="46"/>
      <c r="M36" s="19"/>
      <c r="N36" s="24"/>
      <c r="O36" s="25">
        <f>SUM(M34:M35)</f>
        <v>12282292</v>
      </c>
      <c r="R36" s="24" t="s">
        <v>93</v>
      </c>
      <c r="T36" s="56">
        <v>9</v>
      </c>
      <c r="U36" s="22">
        <f>-'[1]6'!V1212-'[1]6'!V1217</f>
        <v>385588.56000000006</v>
      </c>
      <c r="V36" s="24"/>
      <c r="W36" s="24"/>
    </row>
    <row r="37" spans="2:23" ht="14.25" x14ac:dyDescent="0.2">
      <c r="B37" s="16"/>
      <c r="F37" s="30"/>
      <c r="H37" s="30"/>
      <c r="J37" s="24" t="s">
        <v>94</v>
      </c>
      <c r="K37" s="27"/>
      <c r="M37" s="19"/>
      <c r="O37" s="48">
        <f>-'[1]6'!V1055</f>
        <v>0</v>
      </c>
      <c r="Q37" s="4"/>
      <c r="R37" s="24" t="s">
        <v>95</v>
      </c>
      <c r="T37" s="57">
        <v>10</v>
      </c>
      <c r="U37" s="32">
        <f>-'[1]6'!V1223-'[1]6'!V1220</f>
        <v>1052916.54</v>
      </c>
    </row>
    <row r="38" spans="2:23" ht="14.25" x14ac:dyDescent="0.2">
      <c r="B38" s="16"/>
      <c r="F38" s="30"/>
      <c r="H38" s="30"/>
      <c r="J38" s="24" t="s">
        <v>96</v>
      </c>
      <c r="K38" s="46"/>
      <c r="M38" s="19"/>
      <c r="N38" s="24"/>
      <c r="O38" s="48">
        <f>-'[1]6'!V1050</f>
        <v>0</v>
      </c>
      <c r="R38" s="24"/>
      <c r="V38" s="24"/>
      <c r="W38" s="24"/>
    </row>
    <row r="39" spans="2:23" ht="14.25" x14ac:dyDescent="0.2">
      <c r="F39" s="30"/>
      <c r="G39" s="22"/>
      <c r="H39" s="28"/>
      <c r="I39" s="24"/>
      <c r="J39" s="24" t="s">
        <v>97</v>
      </c>
      <c r="M39" s="30"/>
      <c r="O39" s="52">
        <f>-'[1]6'!V1089</f>
        <v>-1509758.6900000002</v>
      </c>
      <c r="Q39" s="16" t="s">
        <v>98</v>
      </c>
      <c r="R39" s="24"/>
      <c r="U39" s="18"/>
      <c r="V39" s="18"/>
      <c r="W39" s="18">
        <f>+W29-W32+W35</f>
        <v>16440763.839999998</v>
      </c>
    </row>
    <row r="40" spans="2:23" ht="15" x14ac:dyDescent="0.25">
      <c r="B40" s="26"/>
      <c r="F40" s="30"/>
      <c r="H40" s="30"/>
      <c r="I40" s="16"/>
      <c r="J40" s="24" t="s">
        <v>99</v>
      </c>
      <c r="K40" s="27"/>
      <c r="L40" s="24"/>
      <c r="M40" s="19"/>
      <c r="N40" s="24"/>
      <c r="O40" s="48">
        <f>-'[1]6'!V1051</f>
        <v>7018452.5700000003</v>
      </c>
      <c r="R40" s="26" t="s">
        <v>100</v>
      </c>
      <c r="U40" s="18"/>
      <c r="V40" s="18"/>
      <c r="W40" s="24"/>
    </row>
    <row r="41" spans="2:23" ht="14.25" x14ac:dyDescent="0.2">
      <c r="B41" s="16"/>
      <c r="F41" s="30"/>
      <c r="H41" s="30"/>
      <c r="J41" s="24" t="s">
        <v>101</v>
      </c>
      <c r="K41" s="27"/>
      <c r="L41" s="24"/>
      <c r="M41" s="19"/>
      <c r="O41" s="48">
        <f>-'[1]6'!V1047</f>
        <v>11619579.440000001</v>
      </c>
      <c r="R41" s="24" t="s">
        <v>102</v>
      </c>
      <c r="U41" s="18"/>
      <c r="V41" s="18"/>
      <c r="W41" s="52">
        <f>+'[1]6'!V1481</f>
        <v>-3162.34</v>
      </c>
    </row>
    <row r="42" spans="2:23" ht="14.25" x14ac:dyDescent="0.2">
      <c r="F42" s="30"/>
      <c r="H42" s="30"/>
      <c r="J42" s="24" t="s">
        <v>103</v>
      </c>
      <c r="K42" s="27"/>
      <c r="L42" s="24"/>
      <c r="M42" s="19"/>
      <c r="O42" s="49">
        <f>+W44</f>
        <v>11175110.989999998</v>
      </c>
      <c r="R42" s="24" t="s">
        <v>104</v>
      </c>
      <c r="U42" s="24"/>
      <c r="V42" s="24"/>
      <c r="W42" s="22">
        <f>+'[1]6'!V1482</f>
        <v>5268815.1899999995</v>
      </c>
    </row>
    <row r="43" spans="2:23" ht="15" x14ac:dyDescent="0.25">
      <c r="F43" s="30"/>
      <c r="H43" s="30"/>
      <c r="J43" s="26" t="s">
        <v>105</v>
      </c>
      <c r="K43" s="51"/>
      <c r="L43" s="24"/>
      <c r="M43" s="25"/>
      <c r="N43" s="44"/>
      <c r="O43" s="50">
        <f>SUM(O36:O42)</f>
        <v>40585676.310000002</v>
      </c>
      <c r="R43" s="24"/>
      <c r="U43" s="24"/>
      <c r="V43" s="24"/>
      <c r="W43" s="22"/>
    </row>
    <row r="44" spans="2:23" ht="15.75" thickBot="1" x14ac:dyDescent="0.3">
      <c r="C44" s="59" t="s">
        <v>106</v>
      </c>
      <c r="F44" s="30"/>
      <c r="G44" s="44" t="s">
        <v>9</v>
      </c>
      <c r="H44" s="60">
        <f>SUM(H5:H37)</f>
        <v>184494513.34999993</v>
      </c>
      <c r="J44" s="59" t="s">
        <v>107</v>
      </c>
      <c r="K44" s="46"/>
      <c r="M44" s="19"/>
      <c r="N44" s="26" t="s">
        <v>9</v>
      </c>
      <c r="O44" s="61">
        <f>+O43+O30+O21</f>
        <v>184494513.35000002</v>
      </c>
      <c r="Q44" s="16" t="s">
        <v>108</v>
      </c>
      <c r="U44" s="24"/>
      <c r="V44" s="26" t="s">
        <v>9</v>
      </c>
      <c r="W44" s="61">
        <f>+W39-W41-W42-W43</f>
        <v>11175110.989999998</v>
      </c>
    </row>
    <row r="45" spans="2:23" ht="15" customHeight="1" thickTop="1" x14ac:dyDescent="0.2">
      <c r="C45" s="16"/>
      <c r="G45" s="22"/>
      <c r="K45" s="62"/>
      <c r="L45" s="16"/>
      <c r="M45" s="16"/>
    </row>
    <row r="46" spans="2:23" ht="15" customHeight="1" x14ac:dyDescent="0.2">
      <c r="C46" s="63"/>
      <c r="D46" s="64"/>
      <c r="G46" s="22"/>
      <c r="H46" s="22"/>
    </row>
    <row r="47" spans="2:23" ht="15.75" customHeight="1" x14ac:dyDescent="0.25">
      <c r="G47" s="1"/>
      <c r="H47" s="22"/>
      <c r="I47" s="65"/>
    </row>
    <row r="48" spans="2:23" x14ac:dyDescent="0.2">
      <c r="P48" s="66"/>
      <c r="R48" s="3"/>
      <c r="W48" s="3"/>
    </row>
    <row r="49" spans="3:23" x14ac:dyDescent="0.2">
      <c r="V49" s="67"/>
    </row>
    <row r="53" spans="3:23" ht="15" x14ac:dyDescent="0.25">
      <c r="C53" s="68" t="s">
        <v>109</v>
      </c>
      <c r="D53" s="68"/>
      <c r="H53" s="65" t="s">
        <v>110</v>
      </c>
      <c r="I53" s="69"/>
      <c r="L53" s="70"/>
      <c r="M53" s="68" t="s">
        <v>111</v>
      </c>
      <c r="Q53" s="71" t="s">
        <v>109</v>
      </c>
      <c r="R53" s="71"/>
      <c r="S53" s="71"/>
      <c r="T53" s="71"/>
      <c r="U53" s="71" t="s">
        <v>110</v>
      </c>
      <c r="V53" s="71"/>
      <c r="W53" s="71"/>
    </row>
    <row r="54" spans="3:23" ht="15" x14ac:dyDescent="0.25">
      <c r="C54" s="72" t="s">
        <v>112</v>
      </c>
      <c r="D54" s="72"/>
      <c r="E54" s="69"/>
      <c r="H54" s="69" t="s">
        <v>113</v>
      </c>
      <c r="J54" s="65"/>
      <c r="M54" s="73" t="s">
        <v>114</v>
      </c>
      <c r="N54" s="68"/>
      <c r="O54" s="68"/>
      <c r="Q54" s="72" t="s">
        <v>112</v>
      </c>
      <c r="R54" s="72"/>
      <c r="S54" s="74"/>
      <c r="T54" s="75"/>
      <c r="U54" s="76" t="s">
        <v>113</v>
      </c>
      <c r="V54" s="76"/>
      <c r="W54" s="76"/>
    </row>
    <row r="55" spans="3:23" ht="14.25" x14ac:dyDescent="0.2">
      <c r="E55" s="77"/>
      <c r="J55" s="69"/>
      <c r="N55" s="73"/>
      <c r="O55" s="73"/>
    </row>
    <row r="56" spans="3:23" ht="14.25" x14ac:dyDescent="0.2">
      <c r="E56" s="77"/>
      <c r="H56" s="22"/>
      <c r="I56" s="78"/>
      <c r="K56" s="79"/>
      <c r="L56" s="79"/>
    </row>
    <row r="57" spans="3:23" ht="15" x14ac:dyDescent="0.25">
      <c r="H57" s="22"/>
      <c r="N57" s="79"/>
      <c r="O57" s="68"/>
    </row>
    <row r="58" spans="3:23" ht="15" x14ac:dyDescent="0.25">
      <c r="Q58" s="71" t="s">
        <v>111</v>
      </c>
      <c r="R58" s="71"/>
      <c r="S58" s="71"/>
      <c r="T58" s="71"/>
      <c r="U58" s="71"/>
      <c r="V58" s="71"/>
      <c r="W58" s="71"/>
    </row>
    <row r="59" spans="3:23" ht="14.25" customHeight="1" x14ac:dyDescent="0.2">
      <c r="O59" s="58"/>
      <c r="Q59" s="80" t="s">
        <v>114</v>
      </c>
      <c r="R59" s="80"/>
      <c r="S59" s="80"/>
      <c r="T59" s="80"/>
      <c r="U59" s="80"/>
      <c r="V59" s="80"/>
      <c r="W59" s="80"/>
    </row>
    <row r="60" spans="3:23" ht="25.5" hidden="1" customHeight="1" x14ac:dyDescent="0.25">
      <c r="O60" s="58"/>
      <c r="Q60" s="68" t="str">
        <f>+C53</f>
        <v>Carolina Alexandra Quintero Gil</v>
      </c>
      <c r="U60" s="81"/>
    </row>
    <row r="61" spans="3:23" ht="13.5" hidden="1" customHeight="1" x14ac:dyDescent="0.2">
      <c r="O61" s="58"/>
      <c r="Q61" s="82" t="str">
        <f>+C54</f>
        <v>Presidenta Ejecutiva</v>
      </c>
      <c r="S61" s="1" t="s">
        <v>36</v>
      </c>
      <c r="T61" s="83" t="s">
        <v>36</v>
      </c>
      <c r="U61" s="78"/>
    </row>
    <row r="62" spans="3:23" ht="15" hidden="1" customHeight="1" x14ac:dyDescent="0.2">
      <c r="O62" s="58"/>
    </row>
    <row r="63" spans="3:23" x14ac:dyDescent="0.2">
      <c r="H63" s="1"/>
      <c r="O63" s="4"/>
    </row>
  </sheetData>
  <mergeCells count="17"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  <mergeCell ref="B1:O1"/>
    <mergeCell ref="Q1:W1"/>
    <mergeCell ref="B2:O2"/>
    <mergeCell ref="Q2:W2"/>
    <mergeCell ref="B3:O3"/>
    <mergeCell ref="Q3:W3"/>
  </mergeCells>
  <hyperlinks>
    <hyperlink ref="D7" xr:uid="{A6E08A62-46B0-4C3B-81CE-63DACAC81ED2}"/>
    <hyperlink ref="D10" xr:uid="{0B325718-43F9-4DA4-BBF3-8A2A69C292D4}"/>
    <hyperlink ref="D13" xr:uid="{9AF5B93D-2F5D-44D8-8423-9CA2BFA75F9B}"/>
    <hyperlink ref="D15" xr:uid="{C38ECF56-D452-45FE-9D81-FE66E51CA8D3}"/>
    <hyperlink ref="D16" xr:uid="{74AAA4F8-6A2D-4062-8E93-659E5F2450D5}"/>
    <hyperlink ref="K14" xr:uid="{6D235692-C8F5-426D-B781-9C8F8990E83F}"/>
    <hyperlink ref="K16" xr:uid="{31A93BCD-6314-4777-A2D6-EBCF67C3B660}"/>
    <hyperlink ref="K12" xr:uid="{AAF8BD51-A76E-4A0D-8B15-8342A3438081}"/>
    <hyperlink ref="T36" xr:uid="{E26C3FE0-1237-4B05-9348-712B9B08F6EE}"/>
    <hyperlink ref="T37" xr:uid="{46019A31-78C1-4200-B334-616ED98B6933}"/>
    <hyperlink ref="T10" xr:uid="{04D9F2C2-A20F-40CA-B5A9-221C77CC41FB}"/>
    <hyperlink ref="K13" xr:uid="{5640A5BF-39F3-42A6-A740-32A7AA9211ED}"/>
    <hyperlink ref="D23" xr:uid="{FA4290A3-F805-4C04-8B37-84356B2A92D6}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6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REBECA MIRANDA ROMERO</dc:creator>
  <cp:lastModifiedBy>SUSANA REBECA MIRANDA ROMERO</cp:lastModifiedBy>
  <dcterms:created xsi:type="dcterms:W3CDTF">2021-09-17T20:06:24Z</dcterms:created>
  <dcterms:modified xsi:type="dcterms:W3CDTF">2021-09-17T20:10:30Z</dcterms:modified>
</cp:coreProperties>
</file>