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1\Bolsa de Valores\"/>
    </mc:Choice>
  </mc:AlternateContent>
  <xr:revisionPtr revIDLastSave="0" documentId="13_ncr:1_{CAAEA6B0-0663-43D0-8F3C-AE78BD2D478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G38" i="1"/>
  <c r="I32" i="2"/>
  <c r="I25" i="2"/>
  <c r="I19" i="2"/>
  <c r="I27" i="2" s="1"/>
  <c r="I51" i="1"/>
  <c r="I46" i="1"/>
  <c r="I42" i="1"/>
  <c r="I38" i="1"/>
  <c r="I33" i="1"/>
  <c r="I21" i="1"/>
  <c r="I17" i="1"/>
  <c r="G17" i="1"/>
  <c r="G21" i="1"/>
  <c r="G42" i="1"/>
  <c r="G46" i="1"/>
  <c r="G51" i="1"/>
  <c r="I42" i="2" l="1"/>
  <c r="I47" i="1"/>
  <c r="I52" i="1" s="1"/>
  <c r="I25" i="1"/>
  <c r="G47" i="1"/>
  <c r="G52" i="1" s="1"/>
  <c r="G25" i="1"/>
  <c r="G25" i="2" l="1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<sst xmlns="http://schemas.openxmlformats.org/spreadsheetml/2006/main" count="101" uniqueCount="74">
  <si>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</si>
  <si>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</si>
  <si>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</si>
  <si>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</si>
  <si>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</si>
  <si>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</si>
  <si>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</si>
  <si>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</si>
  <si>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</si>
  <si>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</si>
  <si>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</si>
  <si>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</si>
  <si>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</si>
  <si>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</si>
  <si>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</si>
  <si>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</si>
  <si>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</si>
  <si>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</si>
  <si>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</si>
  <si>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</si>
  <si>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</si>
  <si>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</si>
  <si>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</si>
  <si>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</si>
  <si>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</si>
  <si>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</si>
  <si>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</si>
  <si>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</si>
  <si>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</si>
  <si>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</si>
  <si>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</si>
  <si>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</si>
  <si>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</si>
  <si>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</si>
  <si>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</si>
  <si>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</si>
  <si>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</si>
  <si>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</si>
  <si>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</si>
  <si>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</si>
  <si>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</si>
  <si>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</si>
  <si>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</si>
  <si>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</si>
  <si>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</si>
  <si>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</si>
  <si>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</si>
  <si>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</si>
  <si>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</si>
  <si>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</si>
  <si>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</si>
  <si>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</si>
  <si>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</si>
  <si>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</si>
  <si>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</si>
  <si>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</si>
  <si>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</si>
  <si>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</si>
  <si>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</si>
  <si>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</si>
  <si>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</si>
  <si>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</si>
  <si>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</si>
  <si>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</si>
  <si>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</si>
  <si>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</si>
  <si>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</si>
  <si>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</si>
  <si>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</si>
  <si>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</si>
  <si>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2020</t>
  </si>
  <si>
    <t>2021</t>
  </si>
  <si>
    <t>Al 31 de Agosto  de 2021 y 2020</t>
  </si>
  <si>
    <t>Por los años terminados el 31 de Agosto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</si>
</sst>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20" fillId="0" borderId="0"/>
  </cellStyleXfs>
  <cellXfs count="144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75" fontId="18" fillId="0" borderId="0" xfId="42" applyNumberFormat="1" applyFont="1" applyBorder="1" applyAlignment="1" applyProtection="1"/>
    <xf numFmtId="166" fontId="18" fillId="0" borderId="3" xfId="43" applyNumberFormat="1" applyFont="1" applyBorder="1" applyAlignment="1" applyProtection="1">
      <alignment horizontal="right"/>
    </xf>
    <xf numFmtId="175" fontId="18" fillId="0" borderId="0" xfId="42" applyNumberFormat="1" applyFont="1" applyAlignment="1" applyProtection="1"/>
    <xf numFmtId="166" fontId="18" fillId="0" borderId="0" xfId="44" applyNumberFormat="1" applyFont="1"/>
    <xf numFmtId="170" fontId="8" fillId="0" borderId="0" xfId="13" applyNumberFormat="1" applyFont="1"/>
    <xf numFmtId="166" fontId="18" fillId="0" borderId="3" xfId="44" applyNumberFormat="1" applyFont="1" applyBorder="1"/>
    <xf numFmtId="174" fontId="18" fillId="0" borderId="0" xfId="44" applyNumberFormat="1" applyFont="1"/>
    <xf numFmtId="175" fontId="18" fillId="0" borderId="0" xfId="44" applyNumberFormat="1" applyFont="1"/>
    <xf numFmtId="175" fontId="18" fillId="0" borderId="3" xfId="44" applyNumberFormat="1" applyFont="1" applyBorder="1"/>
    <xf numFmtId="173" fontId="18" fillId="0" borderId="0" xfId="45" applyNumberFormat="1" applyFont="1" applyAlignment="1">
      <alignment horizontal="right"/>
    </xf>
    <xf numFmtId="175" fontId="18" fillId="0" borderId="0" xfId="45" applyNumberFormat="1" applyFont="1" applyAlignment="1">
      <alignment horizontal="right"/>
    </xf>
    <xf numFmtId="175" fontId="18" fillId="0" borderId="3" xfId="45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66" fontId="18" fillId="0" borderId="0" xfId="45" applyNumberFormat="1" applyFont="1" applyAlignment="1">
      <alignment horizontal="right"/>
    </xf>
    <xf numFmtId="166" fontId="18" fillId="0" borderId="3" xfId="45" applyNumberFormat="1" applyFont="1" applyBorder="1" applyAlignment="1">
      <alignment horizontal="right"/>
    </xf>
    <xf numFmtId="170" fontId="3" fillId="0" borderId="4" xfId="3" applyNumberFormat="1" applyBorder="1" applyAlignment="1">
      <alignment horizontal="right"/>
    </xf>
    <xf numFmtId="166" fontId="21" fillId="0" borderId="3" xfId="43" applyNumberFormat="1" applyFon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66" fontId="18" fillId="0" borderId="0" xfId="45" applyNumberFormat="1" applyFont="1"/>
    <xf numFmtId="166" fontId="18" fillId="0" borderId="3" xfId="45" applyNumberFormat="1" applyFont="1" applyBorder="1"/>
    <xf numFmtId="170" fontId="3" fillId="0" borderId="6" xfId="3" applyNumberFormat="1" applyBorder="1" applyAlignment="1">
      <alignment horizontal="right"/>
    </xf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73" fontId="18" fillId="0" borderId="0" xfId="45" applyNumberFormat="1" applyFont="1" applyAlignment="1">
      <alignment horizontal="right"/>
    </xf>
    <xf numFmtId="175" fontId="18" fillId="0" borderId="0" xfId="45" applyNumberFormat="1" applyFont="1" applyAlignment="1">
      <alignment horizontal="right"/>
    </xf>
    <xf numFmtId="175" fontId="18" fillId="0" borderId="3" xfId="45" applyNumberFormat="1" applyFont="1" applyBorder="1" applyAlignment="1" applyProtection="1">
      <alignment horizontal="right"/>
    </xf>
    <xf numFmtId="166" fontId="18" fillId="0" borderId="0" xfId="45" applyNumberFormat="1" applyFont="1" applyBorder="1" applyAlignment="1" applyProtection="1">
      <alignment horizontal="right"/>
    </xf>
    <xf numFmtId="166" fontId="18" fillId="0" borderId="3" xfId="45" applyNumberFormat="1" applyFont="1" applyBorder="1" applyAlignment="1" applyProtection="1">
      <alignment horizontal="right"/>
    </xf>
    <xf numFmtId="166" fontId="18" fillId="0" borderId="0" xfId="45" applyNumberFormat="1" applyFont="1" applyBorder="1" applyAlignment="1" applyProtection="1"/>
    <xf numFmtId="166" fontId="18" fillId="0" borderId="3" xfId="45" applyNumberFormat="1" applyFont="1" applyBorder="1" applyProtection="1"/>
    <xf numFmtId="175" fontId="18" fillId="0" borderId="3" xfId="45" applyNumberFormat="1" applyFont="1" applyBorder="1" applyAlignment="1" applyProtection="1">
      <alignment horizontal="right"/>
    </xf>
  </cellXfs>
  <cellStyles count="46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0" xfId="45" xr:uid="{209DCA5C-6C22-4F21-B27A-EFB69EEDFDCA}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6D0555AC-853C-444C-872F-B5EB2C28DE0A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07B01243-4574-4B43-BA3D-705E2F0A9EE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zoomScale="115" zoomScaleNormal="115" workbookViewId="0">
      <selection activeCell="A6" sqref="A6"/>
    </sheetView>
  </sheetViews>
  <sheetFormatPr baseColWidth="10" defaultColWidth="11.44140625" defaultRowHeight="13.8"/>
  <cols>
    <col min="1" max="1" width="53.88671875" style="65" customWidth="1"/>
    <col min="2" max="2" width="4.88671875" style="65" customWidth="1"/>
    <col min="3" max="3" width="3.33203125" style="65" customWidth="1"/>
    <col min="4" max="4" width="3" style="65" customWidth="1"/>
    <col min="5" max="5" width="21.33203125" style="65" customWidth="1"/>
    <col min="6" max="6" width="1.88671875" style="65" customWidth="1"/>
    <col min="7" max="7" width="11.44140625" style="65" customWidth="1"/>
    <col min="8" max="8" width="2.109375" style="65" customWidth="1"/>
    <col min="9" max="13" width="11.44140625" style="65"/>
    <col min="14" max="14" width="20.44140625" style="65" customWidth="1"/>
    <col min="15" max="16384" width="11.441406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23">
        <v>2696.4</v>
      </c>
      <c r="H11" s="91"/>
      <c r="I11" s="104">
        <v>2452.6</v>
      </c>
    </row>
    <row r="12" spans="1:18">
      <c r="A12" s="15" t="s">
        <v>2</v>
      </c>
      <c r="B12" s="15"/>
      <c r="C12" s="15"/>
      <c r="D12" s="15"/>
      <c r="E12" s="49"/>
      <c r="F12" s="12"/>
      <c r="G12" s="123">
        <v>22.2</v>
      </c>
      <c r="H12" s="91"/>
      <c r="I12" s="104">
        <v>17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23">
        <v>33388.300000000003</v>
      </c>
      <c r="H13" s="91"/>
      <c r="I13" s="104">
        <v>36205.599999999999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23">
        <v>3310.6</v>
      </c>
      <c r="H14" s="91"/>
      <c r="I14" s="104">
        <v>2307.6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23">
        <v>16574.2</v>
      </c>
      <c r="H15" s="91"/>
      <c r="I15" s="104">
        <v>18654.3</v>
      </c>
    </row>
    <row r="16" spans="1:18">
      <c r="A16" s="15" t="s">
        <v>56</v>
      </c>
      <c r="B16" s="15"/>
      <c r="C16" s="15"/>
      <c r="D16" s="15"/>
      <c r="E16" s="49"/>
      <c r="F16" s="12"/>
      <c r="G16" s="123">
        <v>6466.1</v>
      </c>
      <c r="H16" s="91"/>
      <c r="I16" s="104">
        <v>5273.8</v>
      </c>
    </row>
    <row r="17" spans="1:13">
      <c r="A17" s="16"/>
      <c r="B17" s="16"/>
      <c r="C17" s="16"/>
      <c r="D17" s="16"/>
      <c r="E17" s="49"/>
      <c r="F17" s="17"/>
      <c r="G17" s="18">
        <f>SUM(G11:G16)</f>
        <v>62457.799999999996</v>
      </c>
      <c r="H17" s="18"/>
      <c r="I17" s="18">
        <f>SUM(I11:I16)</f>
        <v>64910.899999999994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105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105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24">
        <v>2171.1999999999998</v>
      </c>
      <c r="H20" s="92"/>
      <c r="I20" s="106">
        <v>4879.1000000000004</v>
      </c>
    </row>
    <row r="21" spans="1:13">
      <c r="A21" s="15"/>
      <c r="B21" s="15"/>
      <c r="C21" s="15"/>
      <c r="D21" s="15"/>
      <c r="E21" s="49"/>
      <c r="F21" s="19"/>
      <c r="G21" s="21">
        <f>SUM(G19:G20)</f>
        <v>2171.1999999999998</v>
      </c>
      <c r="H21" s="21"/>
      <c r="I21" s="21">
        <f>SUM(I19:I20)</f>
        <v>4879.1000000000004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25">
        <v>3838.9</v>
      </c>
      <c r="H24" s="93"/>
      <c r="I24" s="106">
        <v>4068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68467.899999999994</v>
      </c>
      <c r="H25" s="22"/>
      <c r="I25" s="22">
        <f>I17+I21+I24</f>
        <v>73858</v>
      </c>
      <c r="M25" s="65" t="s">
        <v>0</v>
      </c>
    </row>
    <row r="26" spans="1:13" ht="14.4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26">
        <v>1413.6</v>
      </c>
      <c r="H29" s="94"/>
      <c r="I29" s="107">
        <v>1611.4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27">
        <v>486.7</v>
      </c>
      <c r="H30" s="95"/>
      <c r="I30" s="108">
        <v>735.4</v>
      </c>
    </row>
    <row r="31" spans="1:13">
      <c r="A31" s="15" t="s">
        <v>58</v>
      </c>
      <c r="B31" s="15"/>
      <c r="C31" s="15"/>
      <c r="D31" s="15"/>
      <c r="E31" s="51"/>
      <c r="F31" s="58"/>
      <c r="G31" s="127">
        <v>7830.4</v>
      </c>
      <c r="H31" s="95"/>
      <c r="I31" s="108">
        <v>11038.6</v>
      </c>
    </row>
    <row r="32" spans="1:13">
      <c r="A32" s="15" t="s">
        <v>6</v>
      </c>
      <c r="B32" s="15"/>
      <c r="C32" s="15"/>
      <c r="D32" s="15"/>
      <c r="E32" s="51"/>
      <c r="F32" s="58"/>
      <c r="G32" s="128">
        <v>2726.5</v>
      </c>
      <c r="H32" s="95"/>
      <c r="I32" s="109">
        <v>2550.3000000000002</v>
      </c>
    </row>
    <row r="33" spans="1:14">
      <c r="A33" s="15"/>
      <c r="B33" s="15"/>
      <c r="C33" s="15"/>
      <c r="D33" s="15"/>
      <c r="E33" s="51"/>
      <c r="F33" s="58"/>
      <c r="G33" s="100">
        <f>SUM(G29:G32)</f>
        <v>12457.199999999999</v>
      </c>
      <c r="H33" s="25"/>
      <c r="I33" s="100">
        <f>SUM(I29:I32)</f>
        <v>15935.7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29">
        <v>2858.6</v>
      </c>
      <c r="H35" s="96"/>
      <c r="I35" s="108">
        <v>4217.5</v>
      </c>
    </row>
    <row r="36" spans="1:14">
      <c r="A36" s="15" t="s">
        <v>8</v>
      </c>
      <c r="B36" s="15"/>
      <c r="C36" s="15"/>
      <c r="D36" s="15"/>
      <c r="E36" s="51"/>
      <c r="F36" s="58"/>
      <c r="G36" s="129">
        <v>315.10000000000002</v>
      </c>
      <c r="H36" s="96"/>
      <c r="I36" s="108">
        <v>279.89999999999998</v>
      </c>
    </row>
    <row r="37" spans="1:14">
      <c r="A37" s="15" t="s">
        <v>9</v>
      </c>
      <c r="B37" s="15"/>
      <c r="C37" s="15"/>
      <c r="D37" s="15"/>
      <c r="E37" s="51"/>
      <c r="F37" s="58"/>
      <c r="G37" s="130">
        <v>1583.4</v>
      </c>
      <c r="H37" s="97"/>
      <c r="I37" s="109">
        <v>4030.6</v>
      </c>
    </row>
    <row r="38" spans="1:14">
      <c r="A38" s="15"/>
      <c r="B38" s="15"/>
      <c r="C38" s="15"/>
      <c r="D38" s="15"/>
      <c r="E38" s="51"/>
      <c r="F38" s="58"/>
      <c r="G38" s="25">
        <f>SUM(G35:G37)</f>
        <v>4757.1000000000004</v>
      </c>
      <c r="H38" s="25"/>
      <c r="I38" s="25">
        <f>SUM(I35:I37)</f>
        <v>8528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31">
        <v>1199.2</v>
      </c>
      <c r="H40" s="98"/>
      <c r="I40" s="108">
        <v>1302.5</v>
      </c>
    </row>
    <row r="41" spans="1:14">
      <c r="A41" s="15" t="s">
        <v>11</v>
      </c>
      <c r="B41" s="15"/>
      <c r="C41" s="15"/>
      <c r="D41" s="15"/>
      <c r="E41" s="51"/>
      <c r="F41" s="58"/>
      <c r="G41" s="132">
        <v>11969.1</v>
      </c>
      <c r="H41" s="99"/>
      <c r="I41" s="109">
        <v>10386.799999999999</v>
      </c>
    </row>
    <row r="42" spans="1:14">
      <c r="A42" s="15"/>
      <c r="B42" s="15"/>
      <c r="C42" s="15"/>
      <c r="D42" s="15"/>
      <c r="E42" s="51"/>
      <c r="F42" s="58"/>
      <c r="G42" s="25">
        <f>SUM(G40:G41)</f>
        <v>13168.300000000001</v>
      </c>
      <c r="H42" s="25"/>
      <c r="I42" s="25">
        <f>SUM(I40:I41)</f>
        <v>11689.3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33">
        <v>3642.2</v>
      </c>
      <c r="H44" s="80"/>
      <c r="I44" s="108">
        <v>3553</v>
      </c>
    </row>
    <row r="45" spans="1:14">
      <c r="A45" s="15" t="s">
        <v>13</v>
      </c>
      <c r="B45" s="15"/>
      <c r="C45" s="15"/>
      <c r="D45" s="15"/>
      <c r="E45" s="51"/>
      <c r="F45" s="58"/>
      <c r="G45" s="134">
        <v>1325.7</v>
      </c>
      <c r="H45" s="81"/>
      <c r="I45" s="109">
        <v>1486.7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4967.8999999999996</v>
      </c>
      <c r="H46" s="25"/>
      <c r="I46" s="28">
        <f>SUM(I44:I45)</f>
        <v>5039.7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35350.5</v>
      </c>
      <c r="H47" s="25"/>
      <c r="I47" s="26">
        <f>I33+I38+I42+I46</f>
        <v>41192.699999999997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03">
        <v>13000</v>
      </c>
      <c r="H49" s="82"/>
      <c r="I49" s="108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35">
        <v>20117.400000000001</v>
      </c>
      <c r="H50" s="101" t="s">
        <v>0</v>
      </c>
      <c r="I50" s="109">
        <v>19665.3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33117.4</v>
      </c>
      <c r="H51" s="101"/>
      <c r="I51" s="25">
        <f>SUM(I49:I50)</f>
        <v>32665.3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68467.899999999994</v>
      </c>
      <c r="H52" s="25"/>
      <c r="I52" s="22">
        <f>I47+I51</f>
        <v>73858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4.4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0</v>
      </c>
      <c r="I61" s="6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zoomScaleNormal="100" workbookViewId="0">
      <selection activeCell="N14" sqref="N14"/>
    </sheetView>
  </sheetViews>
  <sheetFormatPr baseColWidth="10" defaultColWidth="11.44140625" defaultRowHeight="13.8"/>
  <cols>
    <col min="1" max="1" width="40.33203125" style="65" customWidth="1"/>
    <col min="2" max="3" width="9.109375" style="65"/>
    <col min="4" max="4" width="4.44140625" style="65" customWidth="1"/>
    <col min="5" max="5" width="6.44140625" style="39" customWidth="1"/>
    <col min="6" max="6" width="1.5546875" style="65" customWidth="1"/>
    <col min="7" max="7" width="15.109375" style="66" customWidth="1"/>
    <col min="8" max="8" width="3.44140625" style="66" customWidth="1"/>
    <col min="9" max="9" width="11.5546875" style="66" customWidth="1"/>
    <col min="10" max="10" width="11.44140625" style="64"/>
    <col min="11" max="16384" width="11.441406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4.4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36">
        <v>49902.8</v>
      </c>
      <c r="H14" s="83"/>
      <c r="I14" s="110">
        <v>50058.523079999999</v>
      </c>
    </row>
    <row r="15" spans="1:10">
      <c r="A15" s="35" t="s">
        <v>36</v>
      </c>
      <c r="D15" s="53"/>
      <c r="E15" s="54"/>
      <c r="G15" s="137">
        <v>15727.5</v>
      </c>
      <c r="H15" s="84"/>
      <c r="I15" s="111">
        <v>14968.6023</v>
      </c>
    </row>
    <row r="16" spans="1:10" ht="16.5" customHeight="1">
      <c r="A16" s="36" t="s">
        <v>61</v>
      </c>
      <c r="D16" s="53"/>
      <c r="E16" s="54"/>
      <c r="G16" s="137">
        <v>7221.8</v>
      </c>
      <c r="H16" s="84"/>
      <c r="I16" s="111">
        <v>6971.2647699999998</v>
      </c>
    </row>
    <row r="17" spans="1:9">
      <c r="A17" s="35" t="s">
        <v>37</v>
      </c>
      <c r="D17" s="53"/>
      <c r="E17" s="54"/>
      <c r="G17" s="137">
        <v>3338.1</v>
      </c>
      <c r="H17" s="84"/>
      <c r="I17" s="111">
        <v>4001.88247</v>
      </c>
    </row>
    <row r="18" spans="1:9">
      <c r="A18" s="35" t="s">
        <v>38</v>
      </c>
      <c r="D18" s="53"/>
      <c r="E18" s="54"/>
      <c r="G18" s="138">
        <v>1776.4</v>
      </c>
      <c r="H18" s="85"/>
      <c r="I18" s="112">
        <v>1718.53457</v>
      </c>
    </row>
    <row r="19" spans="1:9">
      <c r="A19" s="32"/>
      <c r="D19" s="53"/>
      <c r="E19" s="54"/>
      <c r="G19" s="69">
        <f>SUM(G14:G18)</f>
        <v>77966.600000000006</v>
      </c>
      <c r="H19" s="69"/>
      <c r="I19" s="113">
        <f>SUM(I14:I18)</f>
        <v>77718.807189999992</v>
      </c>
    </row>
    <row r="20" spans="1:9">
      <c r="A20" s="33" t="s">
        <v>52</v>
      </c>
      <c r="D20" s="53"/>
      <c r="E20" s="54"/>
      <c r="G20" s="70"/>
      <c r="H20" s="70"/>
      <c r="I20" s="114"/>
    </row>
    <row r="21" spans="1:9">
      <c r="A21" s="35" t="s">
        <v>39</v>
      </c>
      <c r="D21" s="53"/>
      <c r="E21" s="54"/>
      <c r="G21" s="139">
        <v>24325.599999999999</v>
      </c>
      <c r="H21" s="86"/>
      <c r="I21" s="115">
        <v>22228.256369999999</v>
      </c>
    </row>
    <row r="22" spans="1:9">
      <c r="A22" s="35" t="s">
        <v>40</v>
      </c>
      <c r="D22" s="53"/>
      <c r="E22" s="54"/>
      <c r="G22" s="139">
        <v>27504</v>
      </c>
      <c r="H22" s="86"/>
      <c r="I22" s="115">
        <v>29777.63291</v>
      </c>
    </row>
    <row r="23" spans="1:9">
      <c r="A23" s="35" t="s">
        <v>41</v>
      </c>
      <c r="D23" s="53"/>
      <c r="E23" s="54"/>
      <c r="G23" s="139">
        <v>11968.2</v>
      </c>
      <c r="H23" s="86"/>
      <c r="I23" s="115">
        <v>11416.791069999999</v>
      </c>
    </row>
    <row r="24" spans="1:9">
      <c r="A24" s="35" t="s">
        <v>54</v>
      </c>
      <c r="D24" s="53"/>
      <c r="E24" s="54"/>
      <c r="G24" s="140">
        <v>9010.2000000000007</v>
      </c>
      <c r="H24" s="87"/>
      <c r="I24" s="116">
        <v>7734.0323500000004</v>
      </c>
    </row>
    <row r="25" spans="1:9" ht="21" customHeight="1">
      <c r="A25" s="33"/>
      <c r="D25" s="53"/>
      <c r="E25" s="54"/>
      <c r="G25" s="71">
        <f>SUM(G21:G24)</f>
        <v>72808</v>
      </c>
      <c r="H25" s="72"/>
      <c r="I25" s="117">
        <f>SUM(I21:I24)</f>
        <v>71156.712700000004</v>
      </c>
    </row>
    <row r="26" spans="1:9" ht="13.5" customHeight="1">
      <c r="A26" s="33" t="s">
        <v>62</v>
      </c>
      <c r="D26" s="53"/>
      <c r="E26" s="54"/>
      <c r="G26" s="102"/>
      <c r="H26" s="88"/>
      <c r="I26" s="118">
        <v>28.3</v>
      </c>
    </row>
    <row r="27" spans="1:9" ht="21" customHeight="1">
      <c r="A27" s="31" t="s">
        <v>42</v>
      </c>
      <c r="D27" s="53"/>
      <c r="E27" s="54"/>
      <c r="G27" s="73">
        <f>+G19-G25-G26</f>
        <v>5158.6000000000058</v>
      </c>
      <c r="H27" s="69"/>
      <c r="I27" s="119">
        <f>+I19-I25-I26</f>
        <v>6533.7944899999884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141">
        <v>264.3</v>
      </c>
      <c r="H30" s="89"/>
      <c r="I30" s="120">
        <v>228.16549000000001</v>
      </c>
    </row>
    <row r="31" spans="1:9">
      <c r="A31" s="35" t="s">
        <v>46</v>
      </c>
      <c r="D31" s="53"/>
      <c r="E31" s="54"/>
      <c r="G31" s="142">
        <v>3456.1</v>
      </c>
      <c r="H31" s="75"/>
      <c r="I31" s="121">
        <v>3504.1651500000003</v>
      </c>
    </row>
    <row r="32" spans="1:9" ht="18.75" customHeight="1">
      <c r="A32" s="34"/>
      <c r="D32" s="53"/>
      <c r="E32" s="54"/>
      <c r="G32" s="76">
        <f>SUM(G30:G31)</f>
        <v>3720.4</v>
      </c>
      <c r="H32" s="74"/>
      <c r="I32" s="76">
        <f>SUM(I30:I31)</f>
        <v>3732.3306400000001</v>
      </c>
    </row>
    <row r="33" spans="1:10">
      <c r="A33" s="34"/>
      <c r="D33" s="53"/>
      <c r="E33" s="54"/>
      <c r="G33" s="77"/>
      <c r="H33" s="74"/>
      <c r="I33" s="74"/>
    </row>
    <row r="34" spans="1:10">
      <c r="A34" s="31" t="s">
        <v>45</v>
      </c>
      <c r="D34" s="53"/>
      <c r="E34" s="54"/>
      <c r="G34" s="74">
        <f>+G27-G32</f>
        <v>1438.2000000000057</v>
      </c>
      <c r="H34" s="74"/>
      <c r="I34" s="74">
        <v>2801.4638499999883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143">
        <v>655.5</v>
      </c>
      <c r="H36" s="90"/>
      <c r="I36" s="112">
        <v>390.77199999999999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2093.7000000000057</v>
      </c>
      <c r="H38" s="69"/>
      <c r="I38" s="113">
        <v>3192.2358499999882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-453.6</v>
      </c>
      <c r="H40" s="77"/>
      <c r="I40" s="74">
        <v>-829</v>
      </c>
    </row>
    <row r="41" spans="1:10">
      <c r="A41" s="33" t="s">
        <v>63</v>
      </c>
      <c r="D41" s="53"/>
      <c r="E41" s="54"/>
      <c r="G41" s="77">
        <v>0</v>
      </c>
      <c r="H41" s="74"/>
      <c r="I41" s="74">
        <v>-108.4</v>
      </c>
    </row>
    <row r="42" spans="1:10" ht="24.75" customHeight="1" thickBot="1">
      <c r="A42" s="31" t="s">
        <v>49</v>
      </c>
      <c r="D42" s="53"/>
      <c r="E42" s="54"/>
      <c r="G42" s="78">
        <f>SUM(G38:G41)</f>
        <v>1640.1000000000058</v>
      </c>
      <c r="H42" s="74"/>
      <c r="I42" s="122">
        <f>SUM(I38:I41)</f>
        <v>2254.8358499999881</v>
      </c>
    </row>
    <row r="43" spans="1:10" ht="14.4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4.4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2021-09-07T20:54:40Z</cp:lastPrinted>
  <dcterms:created xsi:type="dcterms:W3CDTF">2011-01-17T20:49:33Z</dcterms:created>
  <dcterms:modified xsi:type="dcterms:W3CDTF">2021-09-07T20:54:44Z</dcterms:modified>
</cp:coreProperties>
</file>