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8. Agosto\"/>
    </mc:Choice>
  </mc:AlternateContent>
  <xr:revisionPtr revIDLastSave="0" documentId="8_{D1684BC9-2E75-4F9B-8167-7044CC92A04E}" xr6:coauthVersionLast="47" xr6:coauthVersionMax="47" xr10:uidLastSave="{00000000-0000-0000-0000-000000000000}"/>
  <bookViews>
    <workbookView xWindow="-108" yWindow="-108" windowWidth="23256" windowHeight="12576" xr2:uid="{C5E8F89E-9A11-4BE8-845B-82FCCD0DE957}"/>
  </bookViews>
  <sheets>
    <sheet name="BG" sheetId="1" r:id="rId1"/>
    <sheet name="ER" sheetId="2" r:id="rId2"/>
  </sheets>
  <definedNames>
    <definedName name="_xlnm.Print_Area" localSheetId="0">BG!$A$1:$E$53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44" i="1"/>
  <c r="D31" i="1"/>
  <c r="D18" i="1"/>
  <c r="D15" i="1"/>
  <c r="D12" i="1"/>
  <c r="D38" i="1" l="1"/>
  <c r="D27" i="1"/>
  <c r="D39" i="1" s="1"/>
  <c r="D46" i="1" s="1"/>
  <c r="D34" i="1"/>
  <c r="D19" i="1"/>
  <c r="D32" i="2"/>
  <c r="D36" i="2" s="1"/>
  <c r="D40" i="2" s="1"/>
</calcChain>
</file>

<file path=xl/sharedStrings.xml><?xml version="1.0" encoding="utf-8"?>
<sst xmlns="http://schemas.openxmlformats.org/spreadsheetml/2006/main" count="78" uniqueCount="73">
  <si>
    <t>Atlántida Vida, S.A., Seguros de Personas</t>
  </si>
  <si>
    <t>Balance General al 31 de Agosto de 2021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</si>
  <si>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</si>
  <si>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</si>
  <si>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</si>
  <si>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</si>
  <si>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</si>
  <si>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</si>
  <si>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</si>
  <si>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</si>
  <si>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</si>
  <si>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</si>
  <si>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</si>
  <si>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</si>
  <si>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</si>
  <si>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</si>
  <si>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</si>
  <si>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</si>
  <si>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</si>
  <si>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</si>
  <si>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</si>
  <si>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</si>
  <si>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</si>
  <si>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</si>
  <si>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</si>
  <si>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</si>
  <si>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</si>
  <si>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</si>
  <si>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</si>
  <si>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</si>
  <si>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</si>
  <si>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</si>
  <si>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</si>
  <si>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</si>
  <si>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</si>
  <si>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</si>
  <si>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</si>
  <si>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</si>
  <si>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</si>
  <si>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</si>
  <si>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</si>
  <si>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</si>
  <si>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</si>
  <si>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</si>
  <si>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</si>
  <si>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</si>
  <si>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Agosto de 2021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</si>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</sst>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5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4" fontId="6" fillId="0" borderId="1" xfId="5" applyFont="1" applyBorder="1"/>
    <xf numFmtId="167" fontId="6" fillId="0" borderId="0" xfId="0" applyNumberFormat="1" applyFont="1"/>
    <xf numFmtId="164" fontId="6" fillId="0" borderId="0" xfId="5" applyFont="1"/>
    <xf numFmtId="164" fontId="6" fillId="0" borderId="0" xfId="5" applyFont="1" applyFill="1"/>
    <xf numFmtId="164" fontId="6" fillId="0" borderId="0" xfId="5" applyFont="1" applyFill="1" applyBorder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5" applyFont="1" applyFill="1" applyBorder="1"/>
    <xf numFmtId="164" fontId="5" fillId="0" borderId="0" xfId="5" applyFont="1" applyFill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5" applyFont="1" applyFill="1" applyBorder="1"/>
    <xf numFmtId="164" fontId="5" fillId="0" borderId="0" xfId="5" applyFont="1" applyBorder="1"/>
    <xf numFmtId="0" fontId="10" fillId="2" borderId="0" xfId="0" applyFont="1" applyFill="1" applyAlignment="1">
      <alignment horizontal="left" vertical="center"/>
    </xf>
    <xf numFmtId="164" fontId="5" fillId="0" borderId="1" xfId="5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164" fontId="6" fillId="0" borderId="2" xfId="5" applyFont="1" applyBorder="1"/>
    <xf numFmtId="0" fontId="5" fillId="0" borderId="0" xfId="3" applyNumberFormat="1" applyFont="1" applyBorder="1"/>
    <xf numFmtId="164" fontId="5" fillId="0" borderId="3" xfId="5" applyFont="1" applyBorder="1"/>
    <xf numFmtId="164" fontId="6" fillId="0" borderId="0" xfId="5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Millares" xfId="1" builtinId="3"/>
    <cellStyle name="Millares 2" xfId="5" xr:uid="{2629E769-4F7A-4979-B61E-8C42BBB247B5}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FCFC-562F-4078-AFDE-85C941163C79}">
  <sheetPr>
    <tabColor theme="0" tint="-0.249977111117893"/>
  </sheetPr>
  <dimension ref="A1:O1972"/>
  <sheetViews>
    <sheetView showGridLines="0" tabSelected="1" zoomScaleNormal="100" workbookViewId="0">
      <selection activeCell="G50" sqref="G50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3322422.74</v>
      </c>
      <c r="D8" s="12"/>
      <c r="G8" s="8"/>
    </row>
    <row r="9" spans="1:11" s="6" customFormat="1" ht="12.9" customHeight="1" x14ac:dyDescent="0.2">
      <c r="A9" s="11" t="s">
        <v>6</v>
      </c>
      <c r="C9" s="13">
        <v>15193798.48</v>
      </c>
      <c r="D9" s="12"/>
      <c r="G9" s="8"/>
    </row>
    <row r="10" spans="1:11" s="6" customFormat="1" ht="12.9" customHeight="1" x14ac:dyDescent="0.2">
      <c r="A10" s="11" t="s">
        <v>7</v>
      </c>
      <c r="C10" s="13">
        <v>30202.400000000001</v>
      </c>
      <c r="D10" s="8"/>
      <c r="G10" s="8"/>
    </row>
    <row r="11" spans="1:11" s="6" customFormat="1" ht="12.9" customHeight="1" x14ac:dyDescent="0.2">
      <c r="A11" s="11" t="s">
        <v>8</v>
      </c>
      <c r="C11" s="13">
        <v>9008722.4000000004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27555146.019999996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857247.4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857247.4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H16" s="16"/>
    </row>
    <row r="17" spans="1:15" s="6" customFormat="1" ht="12.9" customHeight="1" x14ac:dyDescent="0.2">
      <c r="A17" s="6" t="s">
        <v>14</v>
      </c>
      <c r="C17" s="19">
        <v>51917.32</v>
      </c>
      <c r="D17" s="12"/>
    </row>
    <row r="18" spans="1:15" s="6" customFormat="1" ht="12.9" customHeight="1" x14ac:dyDescent="0.2">
      <c r="A18" s="20" t="s">
        <v>15</v>
      </c>
      <c r="C18" s="12"/>
      <c r="D18" s="21">
        <f>SUM(C17)</f>
        <v>51917.32</v>
      </c>
      <c r="G18" s="8"/>
    </row>
    <row r="19" spans="1:15" s="6" customFormat="1" ht="12.9" customHeight="1" thickBot="1" x14ac:dyDescent="0.25">
      <c r="A19" s="22" t="s">
        <v>16</v>
      </c>
      <c r="C19" s="12"/>
      <c r="D19" s="23">
        <f>+D12+D15+D18</f>
        <v>28464310.739999995</v>
      </c>
      <c r="I19" s="18"/>
    </row>
    <row r="20" spans="1:15" s="6" customFormat="1" ht="12.9" customHeight="1" thickTop="1" x14ac:dyDescent="0.2">
      <c r="A20" s="24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2" t="s">
        <v>19</v>
      </c>
      <c r="C22" s="12"/>
      <c r="D22" s="8"/>
      <c r="O22" s="25"/>
    </row>
    <row r="23" spans="1:15" s="6" customFormat="1" ht="12.9" customHeight="1" x14ac:dyDescent="0.2">
      <c r="A23" s="24" t="s">
        <v>20</v>
      </c>
      <c r="C23" s="26">
        <v>56.72</v>
      </c>
      <c r="D23" s="8"/>
    </row>
    <row r="24" spans="1:15" s="6" customFormat="1" ht="12.9" customHeight="1" x14ac:dyDescent="0.2">
      <c r="A24" s="11" t="s">
        <v>21</v>
      </c>
      <c r="C24" s="26">
        <v>567193.35</v>
      </c>
      <c r="D24" s="8"/>
      <c r="G24" s="8"/>
    </row>
    <row r="25" spans="1:15" s="6" customFormat="1" ht="12.9" customHeight="1" x14ac:dyDescent="0.2">
      <c r="A25" s="11" t="s">
        <v>22</v>
      </c>
      <c r="C25" s="26">
        <v>620938.75</v>
      </c>
      <c r="D25" s="8"/>
    </row>
    <row r="26" spans="1:15" s="6" customFormat="1" ht="12.9" customHeight="1" x14ac:dyDescent="0.2">
      <c r="A26" s="11" t="s">
        <v>23</v>
      </c>
      <c r="C26" s="26">
        <v>60869.14</v>
      </c>
      <c r="D26" s="8"/>
    </row>
    <row r="27" spans="1:15" s="6" customFormat="1" ht="12.9" customHeight="1" x14ac:dyDescent="0.2">
      <c r="A27" s="20" t="s">
        <v>24</v>
      </c>
      <c r="C27" s="14"/>
      <c r="D27" s="27">
        <f>SUM(C23:C26)</f>
        <v>1249057.9599999997</v>
      </c>
    </row>
    <row r="28" spans="1:15" s="6" customFormat="1" ht="12.9" customHeight="1" x14ac:dyDescent="0.2">
      <c r="A28" s="20" t="s">
        <v>25</v>
      </c>
      <c r="C28" s="26"/>
      <c r="D28" s="12"/>
    </row>
    <row r="29" spans="1:15" s="6" customFormat="1" ht="12.9" customHeight="1" x14ac:dyDescent="0.2">
      <c r="A29" s="6" t="s">
        <v>26</v>
      </c>
      <c r="C29" s="26">
        <v>764137.04</v>
      </c>
      <c r="D29" s="12"/>
    </row>
    <row r="30" spans="1:15" s="6" customFormat="1" ht="12.9" customHeight="1" x14ac:dyDescent="0.2">
      <c r="A30" s="24" t="s">
        <v>27</v>
      </c>
      <c r="C30" s="26">
        <v>25105.279999999999</v>
      </c>
      <c r="D30" s="12"/>
      <c r="G30" s="16"/>
    </row>
    <row r="31" spans="1:15" s="6" customFormat="1" ht="12.9" customHeight="1" x14ac:dyDescent="0.2">
      <c r="A31" s="20" t="s">
        <v>28</v>
      </c>
      <c r="C31" s="14"/>
      <c r="D31" s="27">
        <f>SUM(C29:C30)</f>
        <v>789242.32000000007</v>
      </c>
    </row>
    <row r="32" spans="1:15" s="6" customFormat="1" ht="12.9" customHeight="1" x14ac:dyDescent="0.2">
      <c r="A32" s="20" t="s">
        <v>29</v>
      </c>
      <c r="C32" s="12"/>
      <c r="D32" s="12"/>
      <c r="F32" s="28"/>
    </row>
    <row r="33" spans="1:8" s="6" customFormat="1" ht="12.9" customHeight="1" x14ac:dyDescent="0.2">
      <c r="A33" s="6" t="s">
        <v>30</v>
      </c>
      <c r="C33" s="26">
        <v>360117.38999999996</v>
      </c>
      <c r="D33" s="12"/>
      <c r="F33" s="25"/>
    </row>
    <row r="34" spans="1:8" s="6" customFormat="1" ht="12.9" customHeight="1" x14ac:dyDescent="0.2">
      <c r="A34" s="20" t="s">
        <v>31</v>
      </c>
      <c r="C34" s="14"/>
      <c r="D34" s="30">
        <f>SUM(C33:C33)</f>
        <v>360117.38999999996</v>
      </c>
      <c r="G34" s="16"/>
      <c r="H34" s="29"/>
    </row>
    <row r="35" spans="1:8" s="6" customFormat="1" ht="12.9" customHeight="1" x14ac:dyDescent="0.2">
      <c r="A35" s="20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6">
        <v>12942014.560000001</v>
      </c>
    </row>
    <row r="37" spans="1:8" s="6" customFormat="1" ht="12.9" customHeight="1" x14ac:dyDescent="0.2">
      <c r="A37" s="6" t="s">
        <v>34</v>
      </c>
      <c r="C37" s="19">
        <v>535246.06999999995</v>
      </c>
    </row>
    <row r="38" spans="1:8" s="6" customFormat="1" ht="12.9" customHeight="1" x14ac:dyDescent="0.2">
      <c r="A38" s="20" t="s">
        <v>35</v>
      </c>
      <c r="C38" s="12"/>
      <c r="D38" s="31">
        <f>SUM(C36:C37)</f>
        <v>13477260.630000001</v>
      </c>
    </row>
    <row r="39" spans="1:8" s="6" customFormat="1" ht="12.9" customHeight="1" x14ac:dyDescent="0.2">
      <c r="A39" s="20" t="s">
        <v>36</v>
      </c>
      <c r="C39" s="12"/>
      <c r="D39" s="31">
        <f>+D27+D31+D34+D38</f>
        <v>15875678.300000001</v>
      </c>
    </row>
    <row r="40" spans="1:8" s="6" customFormat="1" ht="12.9" customHeight="1" x14ac:dyDescent="0.2">
      <c r="A40" s="6" t="s">
        <v>17</v>
      </c>
      <c r="C40" s="12"/>
      <c r="D40" s="8"/>
    </row>
    <row r="41" spans="1:8" s="6" customFormat="1" ht="12.9" customHeight="1" x14ac:dyDescent="0.2">
      <c r="A41" s="20" t="s">
        <v>37</v>
      </c>
      <c r="C41" s="12"/>
      <c r="D41" s="8"/>
    </row>
    <row r="42" spans="1:8" s="6" customFormat="1" ht="12.9" customHeight="1" x14ac:dyDescent="0.2">
      <c r="A42" s="6" t="s">
        <v>38</v>
      </c>
      <c r="C42" s="8">
        <v>11015000</v>
      </c>
      <c r="D42" s="12"/>
    </row>
    <row r="43" spans="1:8" s="6" customFormat="1" ht="12.9" customHeight="1" x14ac:dyDescent="0.2">
      <c r="A43" s="6" t="s">
        <v>39</v>
      </c>
      <c r="C43" s="17">
        <v>1573632.44</v>
      </c>
      <c r="D43" s="12"/>
    </row>
    <row r="44" spans="1:8" s="6" customFormat="1" ht="12.9" customHeight="1" x14ac:dyDescent="0.2">
      <c r="A44" s="20" t="s">
        <v>40</v>
      </c>
      <c r="C44" s="12"/>
      <c r="D44" s="31">
        <f>SUM(C42:C43)</f>
        <v>12588632.439999999</v>
      </c>
    </row>
    <row r="45" spans="1:8" s="6" customFormat="1" ht="12.9" customHeight="1" x14ac:dyDescent="0.2">
      <c r="C45" s="12"/>
      <c r="D45" s="8"/>
    </row>
    <row r="46" spans="1:8" s="6" customFormat="1" ht="12.9" customHeight="1" thickBot="1" x14ac:dyDescent="0.25">
      <c r="A46" s="20" t="s">
        <v>41</v>
      </c>
      <c r="C46" s="12"/>
      <c r="D46" s="23">
        <f>+D39+D44</f>
        <v>28464310.740000002</v>
      </c>
      <c r="G46" s="32"/>
    </row>
    <row r="47" spans="1:8" s="6" customFormat="1" ht="12.9" customHeight="1" thickTop="1" x14ac:dyDescent="0.2"/>
    <row r="48" spans="1:8" s="6" customFormat="1" ht="12.9" customHeight="1" x14ac:dyDescent="0.2"/>
    <row r="49" spans="1:4" s="6" customFormat="1" ht="12.9" customHeight="1" x14ac:dyDescent="0.2"/>
    <row r="50" spans="1:4" s="6" customFormat="1" ht="12.9" customHeight="1" x14ac:dyDescent="0.2"/>
    <row r="51" spans="1:4" s="6" customFormat="1" ht="12.9" customHeight="1" x14ac:dyDescent="0.2"/>
    <row r="52" spans="1:4" s="6" customFormat="1" ht="12.9" customHeight="1" x14ac:dyDescent="0.2">
      <c r="A52" s="33" t="s">
        <v>42</v>
      </c>
      <c r="D52" s="33" t="s">
        <v>43</v>
      </c>
    </row>
    <row r="53" spans="1:4" s="6" customFormat="1" ht="12.9" customHeight="1" x14ac:dyDescent="0.2">
      <c r="A53" s="28" t="s">
        <v>44</v>
      </c>
      <c r="D53" s="28" t="s">
        <v>45</v>
      </c>
    </row>
    <row r="54" spans="1:4" s="6" customFormat="1" ht="12.9" customHeight="1" x14ac:dyDescent="0.2"/>
    <row r="55" spans="1:4" s="6" customFormat="1" ht="12.9" customHeight="1" x14ac:dyDescent="0.2"/>
    <row r="56" spans="1:4" s="6" customFormat="1" ht="12.9" customHeight="1" x14ac:dyDescent="0.2"/>
    <row r="57" spans="1:4" s="6" customFormat="1" ht="12.9" customHeight="1" x14ac:dyDescent="0.2"/>
    <row r="58" spans="1:4" s="6" customFormat="1" ht="12.9" customHeight="1" x14ac:dyDescent="0.2"/>
    <row r="59" spans="1:4" s="6" customFormat="1" ht="12.9" customHeight="1" x14ac:dyDescent="0.2"/>
    <row r="60" spans="1:4" s="6" customFormat="1" ht="12.9" customHeight="1" x14ac:dyDescent="0.2"/>
    <row r="61" spans="1:4" s="6" customFormat="1" ht="12.9" customHeight="1" x14ac:dyDescent="0.2"/>
    <row r="62" spans="1:4" s="6" customFormat="1" ht="12.9" customHeight="1" x14ac:dyDescent="0.2"/>
    <row r="63" spans="1:4" s="6" customFormat="1" ht="12.9" customHeight="1" x14ac:dyDescent="0.2"/>
    <row r="64" spans="1:4" s="6" customFormat="1" ht="12.9" customHeight="1" x14ac:dyDescent="0.2"/>
    <row r="65" spans="4:4" s="6" customFormat="1" ht="12.9" customHeight="1" x14ac:dyDescent="0.2"/>
    <row r="66" spans="4:4" s="6" customFormat="1" ht="12.9" customHeight="1" x14ac:dyDescent="0.2">
      <c r="D66" s="8"/>
    </row>
    <row r="67" spans="4:4" s="6" customFormat="1" ht="12.9" customHeight="1" x14ac:dyDescent="0.2">
      <c r="D67" s="8"/>
    </row>
    <row r="68" spans="4:4" s="6" customFormat="1" ht="12.9" customHeight="1" x14ac:dyDescent="0.2">
      <c r="D68" s="8"/>
    </row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3">
      <c r="D162" s="8"/>
      <c r="E162"/>
    </row>
    <row r="163" spans="1:9" s="6" customFormat="1" ht="15" customHeight="1" x14ac:dyDescent="0.3">
      <c r="D163" s="8"/>
      <c r="E163"/>
    </row>
    <row r="164" spans="1:9" s="6" customFormat="1" ht="15" customHeight="1" x14ac:dyDescent="0.3">
      <c r="D164" s="8"/>
      <c r="E164"/>
    </row>
    <row r="165" spans="1:9" ht="15" customHeight="1" x14ac:dyDescent="0.3">
      <c r="A165" s="6"/>
      <c r="B165" s="6"/>
      <c r="C165" s="6"/>
      <c r="D165" s="8"/>
      <c r="F165" s="6"/>
      <c r="G165" s="6"/>
      <c r="I165" s="6"/>
    </row>
    <row r="166" spans="1:9" ht="15" customHeight="1" x14ac:dyDescent="0.3">
      <c r="A166" s="6"/>
      <c r="B166" s="6"/>
      <c r="C166" s="6"/>
      <c r="D166" s="8"/>
      <c r="F166" s="6"/>
      <c r="G166" s="6"/>
      <c r="I166" s="6"/>
    </row>
    <row r="167" spans="1:9" ht="15" customHeight="1" x14ac:dyDescent="0.3">
      <c r="A167" s="6"/>
      <c r="B167" s="6"/>
      <c r="C167" s="6"/>
      <c r="D167" s="8"/>
      <c r="F167" s="6"/>
    </row>
    <row r="168" spans="1:9" ht="15" customHeight="1" x14ac:dyDescent="0.3">
      <c r="A168" s="6"/>
      <c r="B168" s="6"/>
      <c r="C168" s="6"/>
      <c r="D168" s="8"/>
    </row>
    <row r="169" spans="1:9" ht="15" customHeight="1" x14ac:dyDescent="0.3">
      <c r="A169" s="6"/>
      <c r="B169" s="6"/>
      <c r="C169" s="6"/>
      <c r="D169" s="8"/>
    </row>
    <row r="170" spans="1:9" ht="15" customHeight="1" x14ac:dyDescent="0.3">
      <c r="A170" s="6"/>
      <c r="B170" s="6"/>
      <c r="C170" s="6"/>
      <c r="D170" s="8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B1972" s="6"/>
      <c r="C1972" s="6"/>
      <c r="D1972" s="8"/>
    </row>
  </sheetData>
  <printOptions horizontalCentered="1"/>
  <pageMargins left="0.51181102362204722" right="0.51181102362204722" top="0.62992125984251968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C36D-29A4-48FD-9050-05FB5441B558}">
  <sheetPr>
    <tabColor theme="0" tint="-0.249977111117893"/>
  </sheetPr>
  <dimension ref="A2:N1871"/>
  <sheetViews>
    <sheetView showGridLines="0" topLeftCell="A16" zoomScaleNormal="100" workbookViewId="0">
      <selection activeCell="I30" sqref="I30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76" t="s">
        <v>0</v>
      </c>
      <c r="D2" s="76"/>
    </row>
    <row r="3" spans="1:9" ht="15" customHeight="1" x14ac:dyDescent="0.3">
      <c r="B3" s="36"/>
      <c r="C3" s="77" t="s">
        <v>46</v>
      </c>
      <c r="D3" s="77"/>
      <c r="I3" s="37"/>
    </row>
    <row r="4" spans="1:9" ht="15" customHeight="1" x14ac:dyDescent="0.3">
      <c r="B4" s="36"/>
      <c r="C4" s="77" t="s">
        <v>2</v>
      </c>
      <c r="D4" s="77"/>
      <c r="I4" s="38"/>
    </row>
    <row r="5" spans="1:9" ht="14.1" customHeight="1" x14ac:dyDescent="0.3">
      <c r="B5" s="39"/>
      <c r="C5" s="39"/>
      <c r="D5" s="40"/>
      <c r="I5" s="38"/>
    </row>
    <row r="6" spans="1:9" ht="14.1" customHeight="1" x14ac:dyDescent="0.3">
      <c r="B6" s="39"/>
      <c r="C6" s="39"/>
      <c r="D6" s="40"/>
      <c r="I6" s="38"/>
    </row>
    <row r="7" spans="1:9" ht="14.1" customHeight="1" x14ac:dyDescent="0.3">
      <c r="B7" s="39"/>
      <c r="C7" s="39"/>
      <c r="D7" s="40"/>
      <c r="I7" s="38"/>
    </row>
    <row r="8" spans="1:9" ht="14.1" customHeight="1" x14ac:dyDescent="0.3">
      <c r="B8" s="41" t="s">
        <v>47</v>
      </c>
      <c r="C8" s="20"/>
      <c r="D8" s="20"/>
      <c r="I8" s="38"/>
    </row>
    <row r="9" spans="1:9" ht="14.1" customHeight="1" x14ac:dyDescent="0.3">
      <c r="B9" s="41"/>
      <c r="C9" s="42" t="s">
        <v>48</v>
      </c>
      <c r="D9" s="43">
        <v>18931823.989999998</v>
      </c>
      <c r="I9" s="44"/>
    </row>
    <row r="10" spans="1:9" ht="14.1" customHeight="1" x14ac:dyDescent="0.3">
      <c r="B10" s="41"/>
      <c r="C10" s="42" t="s">
        <v>49</v>
      </c>
      <c r="D10" s="43">
        <v>7435423.0599999996</v>
      </c>
      <c r="I10" s="45"/>
    </row>
    <row r="11" spans="1:9" ht="14.1" customHeight="1" x14ac:dyDescent="0.3">
      <c r="B11" s="41"/>
      <c r="C11" s="42" t="s">
        <v>50</v>
      </c>
      <c r="D11" s="43">
        <v>1476374.71</v>
      </c>
      <c r="I11" s="37"/>
    </row>
    <row r="12" spans="1:9" ht="14.1" customHeight="1" x14ac:dyDescent="0.3">
      <c r="B12" s="41"/>
      <c r="C12" s="42" t="s">
        <v>51</v>
      </c>
      <c r="D12" s="43">
        <v>198816.92</v>
      </c>
      <c r="I12" s="38"/>
    </row>
    <row r="13" spans="1:9" ht="14.1" customHeight="1" x14ac:dyDescent="0.3">
      <c r="A13" s="46"/>
      <c r="B13" s="6"/>
      <c r="C13" s="42" t="s">
        <v>52</v>
      </c>
      <c r="D13" s="43">
        <v>424276.69</v>
      </c>
      <c r="E13" s="6"/>
      <c r="I13" s="38"/>
    </row>
    <row r="14" spans="1:9" s="6" customFormat="1" ht="14.1" customHeight="1" x14ac:dyDescent="0.3">
      <c r="B14" s="75" t="s">
        <v>53</v>
      </c>
      <c r="C14" s="75"/>
      <c r="D14" s="47">
        <f>SUM(D9:D13)</f>
        <v>28466715.370000001</v>
      </c>
      <c r="F14"/>
      <c r="G14" s="48"/>
      <c r="I14" s="38"/>
    </row>
    <row r="15" spans="1:9" s="6" customFormat="1" ht="14.1" customHeight="1" x14ac:dyDescent="0.3">
      <c r="D15" s="49"/>
      <c r="G15" s="25"/>
      <c r="I15" s="38"/>
    </row>
    <row r="16" spans="1:9" s="6" customFormat="1" ht="14.1" customHeight="1" x14ac:dyDescent="0.3">
      <c r="B16" s="41" t="s">
        <v>54</v>
      </c>
      <c r="C16" s="20"/>
      <c r="D16" s="50"/>
      <c r="G16" s="25"/>
      <c r="I16" s="44"/>
    </row>
    <row r="17" spans="1:9" s="6" customFormat="1" ht="14.1" customHeight="1" x14ac:dyDescent="0.3">
      <c r="B17" s="22"/>
      <c r="C17" s="42" t="s">
        <v>55</v>
      </c>
      <c r="D17" s="43">
        <v>6396438.5800000001</v>
      </c>
      <c r="F17" s="51"/>
      <c r="G17" s="25"/>
      <c r="I17" s="38"/>
    </row>
    <row r="18" spans="1:9" s="6" customFormat="1" ht="14.1" customHeight="1" x14ac:dyDescent="0.3">
      <c r="A18" s="52"/>
      <c r="B18" s="22"/>
      <c r="C18" s="42" t="s">
        <v>56</v>
      </c>
      <c r="D18" s="43">
        <v>903192.08</v>
      </c>
      <c r="F18" s="51"/>
      <c r="G18" s="25"/>
      <c r="I18" s="38"/>
    </row>
    <row r="19" spans="1:9" s="6" customFormat="1" ht="14.1" customHeight="1" x14ac:dyDescent="0.3">
      <c r="A19" s="52"/>
      <c r="B19" s="22"/>
      <c r="C19" s="42" t="s">
        <v>57</v>
      </c>
      <c r="D19" s="43">
        <v>17347820.329999998</v>
      </c>
      <c r="F19" s="51"/>
      <c r="G19" s="25"/>
      <c r="I19" s="38"/>
    </row>
    <row r="20" spans="1:9" s="6" customFormat="1" ht="14.1" customHeight="1" x14ac:dyDescent="0.3">
      <c r="A20" s="52"/>
      <c r="B20" s="22"/>
      <c r="C20" s="42" t="s">
        <v>58</v>
      </c>
      <c r="D20" s="43">
        <v>1367755.49</v>
      </c>
      <c r="F20" s="51"/>
      <c r="G20" s="25"/>
      <c r="I20" s="53"/>
    </row>
    <row r="21" spans="1:9" s="6" customFormat="1" ht="14.1" customHeight="1" x14ac:dyDescent="0.3">
      <c r="A21" s="46"/>
      <c r="B21" s="75" t="s">
        <v>59</v>
      </c>
      <c r="C21" s="75"/>
      <c r="D21" s="54">
        <f>SUM(D17:D20)</f>
        <v>26015206.479999997</v>
      </c>
      <c r="G21" s="25"/>
      <c r="I21" s="53"/>
    </row>
    <row r="22" spans="1:9" s="6" customFormat="1" ht="14.1" customHeight="1" x14ac:dyDescent="0.3">
      <c r="A22" s="55"/>
      <c r="C22" s="42"/>
      <c r="D22" s="56"/>
      <c r="G22" s="25"/>
      <c r="I22" s="53"/>
    </row>
    <row r="23" spans="1:9" s="6" customFormat="1" ht="14.1" customHeight="1" x14ac:dyDescent="0.3">
      <c r="A23" s="46"/>
      <c r="B23" s="75" t="s">
        <v>60</v>
      </c>
      <c r="C23" s="75"/>
      <c r="D23" s="57">
        <v>11348.24</v>
      </c>
      <c r="G23" s="25"/>
      <c r="I23" s="38"/>
    </row>
    <row r="24" spans="1:9" s="6" customFormat="1" ht="14.1" customHeight="1" x14ac:dyDescent="0.3">
      <c r="A24" s="55"/>
      <c r="C24" s="42"/>
      <c r="D24" s="56"/>
      <c r="G24" s="25"/>
      <c r="I24" s="38"/>
    </row>
    <row r="25" spans="1:9" s="6" customFormat="1" ht="14.1" customHeight="1" x14ac:dyDescent="0.3">
      <c r="A25" s="55"/>
      <c r="B25" s="75" t="s">
        <v>61</v>
      </c>
      <c r="C25" s="75"/>
      <c r="D25" s="58">
        <f>+D14-D21-D23</f>
        <v>2440160.6500000041</v>
      </c>
      <c r="G25" s="25"/>
      <c r="I25" s="44"/>
    </row>
    <row r="26" spans="1:9" s="6" customFormat="1" ht="14.1" customHeight="1" x14ac:dyDescent="0.3">
      <c r="A26" s="55"/>
      <c r="C26" s="42"/>
      <c r="D26" s="56"/>
      <c r="F26" s="25"/>
      <c r="G26" s="25"/>
      <c r="I26" s="44"/>
    </row>
    <row r="27" spans="1:9" s="6" customFormat="1" ht="14.1" customHeight="1" x14ac:dyDescent="0.3">
      <c r="A27" s="55"/>
      <c r="B27" s="41" t="s">
        <v>62</v>
      </c>
      <c r="C27" s="42"/>
      <c r="D27" s="56"/>
      <c r="F27" s="25"/>
      <c r="G27" s="25"/>
      <c r="I27" s="53"/>
    </row>
    <row r="28" spans="1:9" s="6" customFormat="1" ht="14.1" customHeight="1" x14ac:dyDescent="0.3">
      <c r="A28" s="55"/>
      <c r="C28" s="42" t="s">
        <v>63</v>
      </c>
      <c r="D28" s="43">
        <v>43856.24</v>
      </c>
      <c r="E28" s="59"/>
      <c r="F28" s="25"/>
      <c r="G28" s="25"/>
      <c r="I28" s="60"/>
    </row>
    <row r="29" spans="1:9" s="6" customFormat="1" ht="14.1" customHeight="1" x14ac:dyDescent="0.3">
      <c r="A29" s="55"/>
      <c r="C29" s="42" t="s">
        <v>64</v>
      </c>
      <c r="D29" s="43">
        <v>892159.21</v>
      </c>
      <c r="E29" s="59"/>
      <c r="G29" s="25"/>
      <c r="I29" s="38"/>
    </row>
    <row r="30" spans="1:9" s="6" customFormat="1" ht="14.1" customHeight="1" x14ac:dyDescent="0.3">
      <c r="B30" s="75" t="s">
        <v>65</v>
      </c>
      <c r="C30" s="75"/>
      <c r="D30" s="61">
        <f>SUM(D28:D29)</f>
        <v>936015.45</v>
      </c>
      <c r="E30" s="59"/>
      <c r="G30" s="25"/>
      <c r="I30" s="38"/>
    </row>
    <row r="31" spans="1:9" s="6" customFormat="1" ht="14.1" customHeight="1" x14ac:dyDescent="0.3">
      <c r="B31" s="75"/>
      <c r="C31" s="75"/>
      <c r="D31" s="62"/>
      <c r="E31" s="59"/>
      <c r="G31" s="25"/>
      <c r="I31" s="63"/>
    </row>
    <row r="32" spans="1:9" s="6" customFormat="1" ht="14.1" customHeight="1" x14ac:dyDescent="0.3">
      <c r="B32" s="20" t="s">
        <v>66</v>
      </c>
      <c r="D32" s="64">
        <f>+D25-D30</f>
        <v>1504145.2000000041</v>
      </c>
      <c r="G32" s="25"/>
      <c r="I32" s="65"/>
    </row>
    <row r="33" spans="1:11" s="6" customFormat="1" ht="14.1" customHeight="1" x14ac:dyDescent="0.3">
      <c r="D33" s="49"/>
      <c r="G33" s="25"/>
      <c r="I33" s="65"/>
    </row>
    <row r="34" spans="1:11" s="6" customFormat="1" ht="14.1" customHeight="1" x14ac:dyDescent="0.3">
      <c r="B34" s="20" t="s">
        <v>67</v>
      </c>
      <c r="D34" s="66">
        <v>10907.34</v>
      </c>
      <c r="G34" s="25"/>
      <c r="I34" s="65"/>
    </row>
    <row r="35" spans="1:11" s="6" customFormat="1" ht="14.1" customHeight="1" x14ac:dyDescent="0.3">
      <c r="B35" s="20"/>
      <c r="D35" s="49"/>
      <c r="I35" s="65"/>
    </row>
    <row r="36" spans="1:11" s="6" customFormat="1" ht="14.1" customHeight="1" x14ac:dyDescent="0.3">
      <c r="B36" s="20" t="s">
        <v>68</v>
      </c>
      <c r="D36" s="62">
        <f>+D32+D34</f>
        <v>1515052.5400000042</v>
      </c>
      <c r="I36" s="65"/>
    </row>
    <row r="37" spans="1:11" s="6" customFormat="1" ht="14.1" customHeight="1" x14ac:dyDescent="0.3">
      <c r="B37" s="20"/>
      <c r="D37" s="49"/>
      <c r="I37" s="65"/>
    </row>
    <row r="38" spans="1:11" s="6" customFormat="1" ht="14.1" customHeight="1" x14ac:dyDescent="0.3">
      <c r="B38" s="20" t="s">
        <v>69</v>
      </c>
      <c r="D38" s="67">
        <v>337830.78</v>
      </c>
      <c r="I38" s="65"/>
    </row>
    <row r="39" spans="1:11" s="6" customFormat="1" ht="14.1" customHeight="1" x14ac:dyDescent="0.3">
      <c r="D39" s="49"/>
      <c r="G39" s="48"/>
      <c r="I39" s="53"/>
    </row>
    <row r="40" spans="1:11" s="6" customFormat="1" ht="14.1" customHeight="1" thickBot="1" x14ac:dyDescent="0.25">
      <c r="A40" s="55"/>
      <c r="B40" s="68" t="s">
        <v>70</v>
      </c>
      <c r="D40" s="69">
        <f>+D36-D38</f>
        <v>1177221.7600000042</v>
      </c>
      <c r="F40" s="70"/>
      <c r="G40" s="18"/>
      <c r="K40" s="25"/>
    </row>
    <row r="41" spans="1:11" s="6" customFormat="1" ht="14.1" customHeight="1" thickTop="1" x14ac:dyDescent="0.2">
      <c r="D41" s="71"/>
      <c r="K41" s="25"/>
    </row>
    <row r="42" spans="1:11" s="6" customFormat="1" ht="12.9" customHeight="1" x14ac:dyDescent="0.2">
      <c r="D42" s="62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72" t="s">
        <v>71</v>
      </c>
      <c r="D48" s="33" t="s">
        <v>43</v>
      </c>
    </row>
    <row r="49" spans="3:7" s="6" customFormat="1" ht="12.9" customHeight="1" x14ac:dyDescent="0.2">
      <c r="C49" s="73" t="s">
        <v>72</v>
      </c>
      <c r="D49" s="28" t="s">
        <v>45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74"/>
    </row>
    <row r="54" spans="3:7" s="6" customFormat="1" ht="12.9" customHeight="1" x14ac:dyDescent="0.2">
      <c r="D54" s="25"/>
      <c r="G54" s="74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2021-09-02T21:24:32Z</dcterms:created>
  <dcterms:modified xsi:type="dcterms:W3CDTF">2021-09-06T16:32:26Z</dcterms:modified>
</cp:coreProperties>
</file>